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drawings/drawing2.xml" ContentType="application/vnd.openxmlformats-officedocument.drawing+xml"/>
  <Override PartName="/xl/ink/ink3.xml" ContentType="application/inkml+xml"/>
  <Override PartName="/xl/ink/ink4.xml" ContentType="application/inkml+xml"/>
  <Override PartName="/xl/ink/ink5.xml" ContentType="application/inkml+xml"/>
  <Override PartName="/xl/ink/ink6.xml" ContentType="application/inkml+xml"/>
  <Override PartName="/xl/drawings/drawing3.xml" ContentType="application/vnd.openxmlformats-officedocument.drawing+xml"/>
  <Override PartName="/xl/ink/ink7.xml" ContentType="application/inkml+xml"/>
  <Override PartName="/xl/ink/ink8.xml" ContentType="application/inkml+xml"/>
  <Override PartName="/xl/ink/ink9.xml" ContentType="application/inkml+xml"/>
  <Override PartName="/xl/ink/ink10.xml" ContentType="application/inkml+xml"/>
  <Override PartName="/xl/drawings/drawing4.xml" ContentType="application/vnd.openxmlformats-officedocument.drawing+xml"/>
  <Override PartName="/xl/ink/ink11.xml" ContentType="application/inkml+xml"/>
  <Override PartName="/xl/ink/ink12.xml" ContentType="application/inkml+xml"/>
  <Override PartName="/xl/ink/ink13.xml" ContentType="application/inkml+xml"/>
  <Override PartName="/xl/ink/ink14.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tsclient\WebFile\"/>
    </mc:Choice>
  </mc:AlternateContent>
  <xr:revisionPtr revIDLastSave="0" documentId="8_{8798BCD4-5875-4010-ACA4-ECCE2822D9A6}" xr6:coauthVersionLast="47" xr6:coauthVersionMax="47" xr10:uidLastSave="{00000000-0000-0000-0000-000000000000}"/>
  <bookViews>
    <workbookView xWindow="-120" yWindow="-120" windowWidth="19440" windowHeight="12450" tabRatio="932" activeTab="1" xr2:uid="{00000000-000D-0000-FFFF-FFFF00000000}"/>
  </bookViews>
  <sheets>
    <sheet name="sheet 1" sheetId="54" r:id="rId1"/>
    <sheet name="Standard Response" sheetId="1" r:id="rId2"/>
    <sheet name="202324" sheetId="60" r:id="rId3"/>
    <sheet name="202223" sheetId="59" r:id="rId4"/>
    <sheet name="202122" sheetId="56" r:id="rId5"/>
    <sheet name="202021" sheetId="29" r:id="rId6"/>
    <sheet name="201920" sheetId="27" r:id="rId7"/>
    <sheet name="201819" sheetId="25" r:id="rId8"/>
    <sheet name="201718" sheetId="23" r:id="rId9"/>
    <sheet name="201617" sheetId="19" r:id="rId10"/>
    <sheet name="201516" sheetId="2" r:id="rId11"/>
    <sheet name="201415" sheetId="3" r:id="rId12"/>
    <sheet name="CIL Reconcilliation" sheetId="4" r:id="rId13"/>
    <sheet name="Rec Download" sheetId="5" r:id="rId14"/>
    <sheet name="Leamington" sheetId="6" r:id="rId15"/>
    <sheet name="Lillington" sheetId="57" r:id="rId16"/>
    <sheet name="Whitnash" sheetId="20" r:id="rId17"/>
    <sheet name="Warwick" sheetId="7" r:id="rId18"/>
    <sheet name="Kenilworth" sheetId="22" r:id="rId19"/>
    <sheet name="Rugby" sheetId="13" r:id="rId20"/>
    <sheet name="Wolston" sheetId="61" r:id="rId21"/>
    <sheet name="Nuneaton" sheetId="11" r:id="rId22"/>
    <sheet name="Stockingford" sheetId="14" r:id="rId23"/>
    <sheet name="Bedworth" sheetId="12" r:id="rId24"/>
    <sheet name="Stratford" sheetId="10" r:id="rId25"/>
    <sheet name="Shipston" sheetId="8" r:id="rId26"/>
    <sheet name="Wellesbourne" sheetId="16" r:id="rId27"/>
    <sheet name="Alcester" sheetId="21" r:id="rId28"/>
    <sheet name="Southam" sheetId="9" r:id="rId29"/>
    <sheet name="Coleshill" sheetId="28" r:id="rId30"/>
    <sheet name="Polesworth" sheetId="55" r:id="rId31"/>
    <sheet name="Mobiles" sheetId="18" r:id="rId32"/>
  </sheets>
  <externalReferences>
    <externalReference r:id="rId33"/>
  </externalReferences>
  <definedNames>
    <definedName name="_xlnm._FilterDatabase" localSheetId="13" hidden="1">'Rec Download'!$A$5:$U$87</definedName>
    <definedName name="Z_205CB0E8_D828_424D_99F7_5125E6C51D94_.wvu.Cols" localSheetId="27" hidden="1">Alcester!$A:$A</definedName>
    <definedName name="Z_205CB0E8_D828_424D_99F7_5125E6C51D94_.wvu.Cols" localSheetId="23" hidden="1">Bedworth!$A:$A</definedName>
    <definedName name="Z_205CB0E8_D828_424D_99F7_5125E6C51D94_.wvu.Cols" localSheetId="14" hidden="1">Leamington!$A:$A</definedName>
    <definedName name="Z_205CB0E8_D828_424D_99F7_5125E6C51D94_.wvu.Cols" localSheetId="31" hidden="1">Mobiles!$A:$A</definedName>
    <definedName name="Z_205CB0E8_D828_424D_99F7_5125E6C51D94_.wvu.Cols" localSheetId="21" hidden="1">Nuneaton!$A:$A</definedName>
    <definedName name="Z_205CB0E8_D828_424D_99F7_5125E6C51D94_.wvu.Cols" localSheetId="13" hidden="1">'Rec Download'!$N:$P</definedName>
    <definedName name="Z_205CB0E8_D828_424D_99F7_5125E6C51D94_.wvu.Cols" localSheetId="19" hidden="1">Rugby!$A:$A</definedName>
    <definedName name="Z_205CB0E8_D828_424D_99F7_5125E6C51D94_.wvu.Cols" localSheetId="25" hidden="1">Shipston!$A:$A</definedName>
    <definedName name="Z_205CB0E8_D828_424D_99F7_5125E6C51D94_.wvu.Cols" localSheetId="28" hidden="1">Southam!$A:$A</definedName>
    <definedName name="Z_205CB0E8_D828_424D_99F7_5125E6C51D94_.wvu.Cols" localSheetId="22" hidden="1">Stockingford!$A:$A</definedName>
    <definedName name="Z_205CB0E8_D828_424D_99F7_5125E6C51D94_.wvu.Cols" localSheetId="24" hidden="1">Stratford!$A:$A</definedName>
    <definedName name="Z_205CB0E8_D828_424D_99F7_5125E6C51D94_.wvu.Cols" localSheetId="17" hidden="1">Warwick!$A:$A</definedName>
    <definedName name="Z_205CB0E8_D828_424D_99F7_5125E6C51D94_.wvu.Cols" localSheetId="26" hidden="1">Wellesbourne!$A:$A</definedName>
    <definedName name="Z_205CB0E8_D828_424D_99F7_5125E6C51D94_.wvu.Cols" localSheetId="16" hidden="1">Whitnash!$A:$A</definedName>
    <definedName name="Z_205CB0E8_D828_424D_99F7_5125E6C51D94_.wvu.FilterData" localSheetId="13" hidden="1">'Rec Download'!$A$5:$U$26</definedName>
    <definedName name="Z_48EFB8DA_639B_4F4D_81A0_52231C999B0D_.wvu.Cols" localSheetId="27" hidden="1">Alcester!$A:$A</definedName>
    <definedName name="Z_48EFB8DA_639B_4F4D_81A0_52231C999B0D_.wvu.Cols" localSheetId="23" hidden="1">Bedworth!$A:$A</definedName>
    <definedName name="Z_48EFB8DA_639B_4F4D_81A0_52231C999B0D_.wvu.Cols" localSheetId="14" hidden="1">Leamington!$A:$A</definedName>
    <definedName name="Z_48EFB8DA_639B_4F4D_81A0_52231C999B0D_.wvu.Cols" localSheetId="31" hidden="1">Mobiles!$A:$A</definedName>
    <definedName name="Z_48EFB8DA_639B_4F4D_81A0_52231C999B0D_.wvu.Cols" localSheetId="21" hidden="1">Nuneaton!$A:$A</definedName>
    <definedName name="Z_48EFB8DA_639B_4F4D_81A0_52231C999B0D_.wvu.Cols" localSheetId="13" hidden="1">'Rec Download'!$N:$P</definedName>
    <definedName name="Z_48EFB8DA_639B_4F4D_81A0_52231C999B0D_.wvu.Cols" localSheetId="19" hidden="1">Rugby!$A:$A</definedName>
    <definedName name="Z_48EFB8DA_639B_4F4D_81A0_52231C999B0D_.wvu.Cols" localSheetId="25" hidden="1">Shipston!$A:$A</definedName>
    <definedName name="Z_48EFB8DA_639B_4F4D_81A0_52231C999B0D_.wvu.Cols" localSheetId="28" hidden="1">Southam!$A:$A</definedName>
    <definedName name="Z_48EFB8DA_639B_4F4D_81A0_52231C999B0D_.wvu.Cols" localSheetId="22" hidden="1">Stockingford!$A:$A</definedName>
    <definedName name="Z_48EFB8DA_639B_4F4D_81A0_52231C999B0D_.wvu.Cols" localSheetId="24" hidden="1">Stratford!$A:$A</definedName>
    <definedName name="Z_48EFB8DA_639B_4F4D_81A0_52231C999B0D_.wvu.Cols" localSheetId="17" hidden="1">Warwick!$A:$A</definedName>
    <definedName name="Z_48EFB8DA_639B_4F4D_81A0_52231C999B0D_.wvu.Cols" localSheetId="16" hidden="1">Whitnash!$A:$A</definedName>
    <definedName name="Z_48EFB8DA_639B_4F4D_81A0_52231C999B0D_.wvu.FilterData" localSheetId="13" hidden="1">'Rec Download'!$A$5:$U$23</definedName>
    <definedName name="Z_530C5414_3213_46FD_B662_C692DC9B3FEE_.wvu.Cols" localSheetId="27" hidden="1">Alcester!$A:$A</definedName>
    <definedName name="Z_530C5414_3213_46FD_B662_C692DC9B3FEE_.wvu.Cols" localSheetId="23" hidden="1">Bedworth!$A:$A</definedName>
    <definedName name="Z_530C5414_3213_46FD_B662_C692DC9B3FEE_.wvu.Cols" localSheetId="14" hidden="1">Leamington!$A:$A</definedName>
    <definedName name="Z_530C5414_3213_46FD_B662_C692DC9B3FEE_.wvu.Cols" localSheetId="31" hidden="1">Mobiles!$A:$A</definedName>
    <definedName name="Z_530C5414_3213_46FD_B662_C692DC9B3FEE_.wvu.Cols" localSheetId="21" hidden="1">Nuneaton!$A:$A</definedName>
    <definedName name="Z_530C5414_3213_46FD_B662_C692DC9B3FEE_.wvu.Cols" localSheetId="13" hidden="1">'Rec Download'!$N:$P</definedName>
    <definedName name="Z_530C5414_3213_46FD_B662_C692DC9B3FEE_.wvu.Cols" localSheetId="19" hidden="1">Rugby!$A:$A</definedName>
    <definedName name="Z_530C5414_3213_46FD_B662_C692DC9B3FEE_.wvu.Cols" localSheetId="25" hidden="1">Shipston!$A:$A</definedName>
    <definedName name="Z_530C5414_3213_46FD_B662_C692DC9B3FEE_.wvu.Cols" localSheetId="28" hidden="1">Southam!$A:$A</definedName>
    <definedName name="Z_530C5414_3213_46FD_B662_C692DC9B3FEE_.wvu.Cols" localSheetId="22" hidden="1">Stockingford!$A:$A</definedName>
    <definedName name="Z_530C5414_3213_46FD_B662_C692DC9B3FEE_.wvu.Cols" localSheetId="24" hidden="1">Stratford!$A:$A</definedName>
    <definedName name="Z_530C5414_3213_46FD_B662_C692DC9B3FEE_.wvu.Cols" localSheetId="17" hidden="1">Warwick!$A:$A</definedName>
    <definedName name="Z_530C5414_3213_46FD_B662_C692DC9B3FEE_.wvu.Cols" localSheetId="16" hidden="1">Whitnash!$A:$A</definedName>
    <definedName name="Z_530C5414_3213_46FD_B662_C692DC9B3FEE_.wvu.FilterData" localSheetId="13" hidden="1">'Rec Download'!$A$5:$U$23</definedName>
  </definedNames>
  <calcPr calcId="191029"/>
  <customWorkbookViews>
    <customWorkbookView name="Becky Robinson - Personal View" guid="{530C5414-3213-46FD-B662-C692DC9B3FEE}" mergeInterval="0" personalView="1" maximized="1" windowWidth="1920" windowHeight="795" tabRatio="752" activeSheetId="6"/>
    <customWorkbookView name="Tanya Butchers - Personal View" guid="{48EFB8DA-639B-4F4D-81A0-52231C999B0D}" mergeInterval="0" personalView="1" maximized="1" windowWidth="1916" windowHeight="855" tabRatio="700" activeSheetId="1"/>
    <customWorkbookView name="Julie MANSBRIDGE - Personal View" guid="{205CB0E8-D828-424D-99F7-5125E6C51D94}" mergeInterval="0" personalView="1" maximized="1" windowWidth="1920" windowHeight="975" tabRatio="7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18" l="1"/>
  <c r="H15" i="16"/>
  <c r="I15" i="16" s="1"/>
  <c r="E16" i="16"/>
  <c r="E15" i="16"/>
  <c r="E42" i="10"/>
  <c r="E41" i="10"/>
  <c r="I6" i="12"/>
  <c r="E4" i="61"/>
  <c r="G24" i="61"/>
  <c r="H9" i="61"/>
  <c r="I9" i="61" s="1"/>
  <c r="E9" i="61"/>
  <c r="H8" i="61"/>
  <c r="I8" i="61" s="1"/>
  <c r="E8" i="61"/>
  <c r="H7" i="61"/>
  <c r="I7" i="61" s="1"/>
  <c r="E7" i="61"/>
  <c r="H6" i="61"/>
  <c r="I6" i="61" s="1"/>
  <c r="E6" i="61"/>
  <c r="H5" i="61"/>
  <c r="I5" i="61" s="1"/>
  <c r="E5" i="61"/>
  <c r="H4" i="61"/>
  <c r="I4" i="61" s="1"/>
  <c r="H4" i="14"/>
  <c r="H4" i="12"/>
  <c r="H15" i="8"/>
  <c r="I15" i="8" s="1"/>
  <c r="H14" i="8"/>
  <c r="I14" i="8" s="1"/>
  <c r="H13" i="8"/>
  <c r="I13" i="8" s="1"/>
  <c r="H12" i="8"/>
  <c r="I12" i="8" s="1"/>
  <c r="H11" i="8"/>
  <c r="I11" i="8" s="1"/>
  <c r="I11" i="61" l="1"/>
  <c r="G11" i="61"/>
  <c r="G55" i="6"/>
  <c r="J15" i="60"/>
  <c r="K15" i="60"/>
  <c r="K66" i="11"/>
  <c r="K59" i="11"/>
  <c r="K54" i="11"/>
  <c r="K45" i="11"/>
  <c r="K39" i="11"/>
  <c r="K38" i="11"/>
  <c r="F19" i="11"/>
  <c r="G19" i="11"/>
  <c r="H9" i="11"/>
  <c r="I9" i="11" s="1"/>
  <c r="H10" i="11"/>
  <c r="I10" i="11" s="1"/>
  <c r="H11" i="11"/>
  <c r="I11" i="11" s="1"/>
  <c r="H12" i="11"/>
  <c r="I12" i="11" s="1"/>
  <c r="H13" i="11"/>
  <c r="I13" i="11" s="1"/>
  <c r="H14" i="11"/>
  <c r="I14" i="11" s="1"/>
  <c r="H15" i="11"/>
  <c r="I15" i="11" s="1"/>
  <c r="H16" i="11"/>
  <c r="I16" i="11" s="1"/>
  <c r="H4" i="28"/>
  <c r="I4" i="28" s="1"/>
  <c r="G44" i="21"/>
  <c r="I9" i="21"/>
  <c r="I11" i="21"/>
  <c r="I13" i="21"/>
  <c r="I14" i="21"/>
  <c r="I15" i="21"/>
  <c r="G157" i="13"/>
  <c r="E14" i="21"/>
  <c r="E15" i="1"/>
  <c r="C5" i="1"/>
  <c r="H39" i="10"/>
  <c r="I39" i="10" s="1"/>
  <c r="H40" i="10"/>
  <c r="I40" i="10" s="1"/>
  <c r="H41" i="10"/>
  <c r="I41" i="10" s="1"/>
  <c r="E40" i="10"/>
  <c r="E10" i="7"/>
  <c r="H10" i="7"/>
  <c r="I10" i="7" s="1"/>
  <c r="H36" i="10"/>
  <c r="I36" i="10" s="1"/>
  <c r="H37" i="10"/>
  <c r="I37" i="10" s="1"/>
  <c r="H38" i="10"/>
  <c r="I38" i="10" s="1"/>
  <c r="H42" i="10"/>
  <c r="I42" i="10" s="1"/>
  <c r="H43" i="10"/>
  <c r="I43" i="10" s="1"/>
  <c r="H32" i="10"/>
  <c r="I32" i="10" s="1"/>
  <c r="H10" i="9"/>
  <c r="H11" i="9"/>
  <c r="I11" i="9" s="1"/>
  <c r="H30" i="13"/>
  <c r="I30" i="13" s="1"/>
  <c r="H31" i="13"/>
  <c r="I31" i="13" s="1"/>
  <c r="E36" i="18"/>
  <c r="E37" i="18"/>
  <c r="E31" i="13" l="1"/>
  <c r="E39" i="10"/>
  <c r="E38" i="10"/>
  <c r="G4" i="28"/>
  <c r="J104" i="60"/>
  <c r="K104" i="60" s="1"/>
  <c r="J103" i="60"/>
  <c r="K103" i="60" s="1"/>
  <c r="J102" i="60"/>
  <c r="K102" i="60" s="1"/>
  <c r="J101" i="60"/>
  <c r="K101" i="60" s="1"/>
  <c r="J100" i="60"/>
  <c r="K100" i="60" s="1"/>
  <c r="J99" i="60"/>
  <c r="K99" i="60" s="1"/>
  <c r="J98" i="60"/>
  <c r="K98" i="60" s="1"/>
  <c r="J97" i="60"/>
  <c r="K97" i="60" s="1"/>
  <c r="J96" i="60"/>
  <c r="K96" i="60" s="1"/>
  <c r="J95" i="60"/>
  <c r="K95" i="60" s="1"/>
  <c r="J94" i="60"/>
  <c r="K94" i="60" s="1"/>
  <c r="J93" i="60"/>
  <c r="K93" i="60" s="1"/>
  <c r="J92" i="60"/>
  <c r="K92" i="60" s="1"/>
  <c r="J91" i="60"/>
  <c r="K91" i="60" s="1"/>
  <c r="J90" i="60"/>
  <c r="K90" i="60" s="1"/>
  <c r="J89" i="60"/>
  <c r="K89" i="60" s="1"/>
  <c r="J88" i="60"/>
  <c r="K88" i="60" s="1"/>
  <c r="J87" i="60"/>
  <c r="K87" i="60" s="1"/>
  <c r="J86" i="60"/>
  <c r="K86" i="60" s="1"/>
  <c r="J85" i="60"/>
  <c r="K85" i="60" s="1"/>
  <c r="J84" i="60"/>
  <c r="K84" i="60" s="1"/>
  <c r="J83" i="60"/>
  <c r="K83" i="60" s="1"/>
  <c r="J82" i="60"/>
  <c r="K82" i="60" s="1"/>
  <c r="J81" i="60"/>
  <c r="K81" i="60" s="1"/>
  <c r="J80" i="60"/>
  <c r="K80" i="60" s="1"/>
  <c r="J79" i="60"/>
  <c r="K79" i="60" s="1"/>
  <c r="J78" i="60"/>
  <c r="K78" i="60" s="1"/>
  <c r="J77" i="60"/>
  <c r="K77" i="60" s="1"/>
  <c r="J76" i="60"/>
  <c r="K76" i="60" s="1"/>
  <c r="J75" i="60"/>
  <c r="K75" i="60" s="1"/>
  <c r="J74" i="60"/>
  <c r="K74" i="60" s="1"/>
  <c r="J73" i="60"/>
  <c r="K73" i="60" s="1"/>
  <c r="J72" i="60"/>
  <c r="K72" i="60" s="1"/>
  <c r="J71" i="60"/>
  <c r="K71" i="60" s="1"/>
  <c r="J70" i="60"/>
  <c r="K70" i="60" s="1"/>
  <c r="J69" i="60"/>
  <c r="K69" i="60" s="1"/>
  <c r="J68" i="60"/>
  <c r="K68" i="60" s="1"/>
  <c r="J67" i="60"/>
  <c r="K67" i="60" s="1"/>
  <c r="J66" i="60"/>
  <c r="K66" i="60" s="1"/>
  <c r="J65" i="60"/>
  <c r="K65" i="60" s="1"/>
  <c r="J64" i="60"/>
  <c r="K64" i="60" s="1"/>
  <c r="J63" i="60"/>
  <c r="K63" i="60" s="1"/>
  <c r="J62" i="60"/>
  <c r="K62" i="60" s="1"/>
  <c r="J61" i="60"/>
  <c r="K61" i="60" s="1"/>
  <c r="J60" i="60"/>
  <c r="K60" i="60" s="1"/>
  <c r="J59" i="60"/>
  <c r="K59" i="60" s="1"/>
  <c r="J58" i="60"/>
  <c r="K58" i="60" s="1"/>
  <c r="J57" i="60"/>
  <c r="K57" i="60" s="1"/>
  <c r="J56" i="60"/>
  <c r="K56" i="60" s="1"/>
  <c r="J55" i="60"/>
  <c r="K55" i="60" s="1"/>
  <c r="J54" i="60"/>
  <c r="K54" i="60" s="1"/>
  <c r="J53" i="60"/>
  <c r="K53" i="60" s="1"/>
  <c r="J52" i="60"/>
  <c r="K52" i="60" s="1"/>
  <c r="J51" i="60"/>
  <c r="K51" i="60" s="1"/>
  <c r="J50" i="60"/>
  <c r="K50" i="60" s="1"/>
  <c r="J49" i="60"/>
  <c r="K49" i="60" s="1"/>
  <c r="J48" i="60"/>
  <c r="K48" i="60" s="1"/>
  <c r="J47" i="60"/>
  <c r="K47" i="60" s="1"/>
  <c r="J46" i="60"/>
  <c r="K46" i="60" s="1"/>
  <c r="J45" i="60"/>
  <c r="K45" i="60" s="1"/>
  <c r="J44" i="60"/>
  <c r="K44" i="60" s="1"/>
  <c r="J43" i="60"/>
  <c r="K43" i="60" s="1"/>
  <c r="J42" i="60"/>
  <c r="K42" i="60" s="1"/>
  <c r="J41" i="60"/>
  <c r="K41" i="60" s="1"/>
  <c r="J40" i="60"/>
  <c r="K40" i="60" s="1"/>
  <c r="J39" i="60"/>
  <c r="K39" i="60" s="1"/>
  <c r="J38" i="60"/>
  <c r="K38" i="60" s="1"/>
  <c r="J37" i="60"/>
  <c r="K37" i="60" s="1"/>
  <c r="J36" i="60"/>
  <c r="K36" i="60" s="1"/>
  <c r="J35" i="60"/>
  <c r="K35" i="60" s="1"/>
  <c r="J34" i="60"/>
  <c r="K34" i="60" s="1"/>
  <c r="J33" i="60"/>
  <c r="K33" i="60" s="1"/>
  <c r="J32" i="60"/>
  <c r="K32" i="60" s="1"/>
  <c r="J31" i="60"/>
  <c r="K31" i="60" s="1"/>
  <c r="J30" i="60"/>
  <c r="K30" i="60" s="1"/>
  <c r="J29" i="60"/>
  <c r="K29" i="60" s="1"/>
  <c r="J28" i="60"/>
  <c r="K28" i="60" s="1"/>
  <c r="J27" i="60"/>
  <c r="K27" i="60" s="1"/>
  <c r="J26" i="60"/>
  <c r="K26" i="60" s="1"/>
  <c r="J25" i="60"/>
  <c r="K25" i="60" s="1"/>
  <c r="J24" i="60"/>
  <c r="K24" i="60" s="1"/>
  <c r="J23" i="60"/>
  <c r="K23" i="60" s="1"/>
  <c r="J22" i="60"/>
  <c r="K22" i="60" s="1"/>
  <c r="J21" i="60"/>
  <c r="K21" i="60" s="1"/>
  <c r="J20" i="60"/>
  <c r="K20" i="60" s="1"/>
  <c r="J19" i="60"/>
  <c r="K19" i="60" s="1"/>
  <c r="J18" i="60"/>
  <c r="K18" i="60" s="1"/>
  <c r="J17" i="60"/>
  <c r="K17" i="60" s="1"/>
  <c r="J16" i="60"/>
  <c r="K16" i="60" s="1"/>
  <c r="J14" i="60"/>
  <c r="K14" i="60" s="1"/>
  <c r="J13" i="60"/>
  <c r="K13" i="60" s="1"/>
  <c r="J12" i="60"/>
  <c r="K12" i="60" s="1"/>
  <c r="J11" i="60"/>
  <c r="K11" i="60" s="1"/>
  <c r="J10" i="60"/>
  <c r="J9" i="60"/>
  <c r="K9" i="60" s="1"/>
  <c r="J8" i="60"/>
  <c r="K8" i="60" s="1"/>
  <c r="J7" i="60"/>
  <c r="K7" i="60" s="1"/>
  <c r="J6" i="60"/>
  <c r="K6" i="60" s="1"/>
  <c r="E10" i="21"/>
  <c r="E11" i="21"/>
  <c r="E12" i="21"/>
  <c r="E13" i="21"/>
  <c r="E16" i="21"/>
  <c r="K10" i="60" l="1"/>
  <c r="G18" i="1" s="1"/>
  <c r="E16" i="1"/>
  <c r="G44" i="9"/>
  <c r="E29" i="13"/>
  <c r="E30" i="13"/>
  <c r="E15" i="8"/>
  <c r="E36" i="10"/>
  <c r="E37" i="10"/>
  <c r="E14" i="8"/>
  <c r="J104" i="59"/>
  <c r="K104" i="59" s="1"/>
  <c r="J103" i="59"/>
  <c r="K103" i="59" s="1"/>
  <c r="J102" i="59"/>
  <c r="K102" i="59" s="1"/>
  <c r="J101" i="59"/>
  <c r="K101" i="59" s="1"/>
  <c r="J100" i="59"/>
  <c r="K100" i="59" s="1"/>
  <c r="J99" i="59"/>
  <c r="K99" i="59" s="1"/>
  <c r="J98" i="59"/>
  <c r="K98" i="59" s="1"/>
  <c r="J97" i="59"/>
  <c r="K97" i="59" s="1"/>
  <c r="J96" i="59"/>
  <c r="K96" i="59" s="1"/>
  <c r="J95" i="59"/>
  <c r="K95" i="59" s="1"/>
  <c r="J94" i="59"/>
  <c r="K94" i="59" s="1"/>
  <c r="J93" i="59"/>
  <c r="K93" i="59" s="1"/>
  <c r="J92" i="59"/>
  <c r="K92" i="59" s="1"/>
  <c r="J91" i="59"/>
  <c r="K91" i="59" s="1"/>
  <c r="J90" i="59"/>
  <c r="K90" i="59" s="1"/>
  <c r="J89" i="59"/>
  <c r="K89" i="59" s="1"/>
  <c r="J88" i="59"/>
  <c r="K88" i="59" s="1"/>
  <c r="J87" i="59"/>
  <c r="K87" i="59" s="1"/>
  <c r="J86" i="59"/>
  <c r="K86" i="59" s="1"/>
  <c r="J85" i="59"/>
  <c r="K85" i="59" s="1"/>
  <c r="J84" i="59"/>
  <c r="K84" i="59" s="1"/>
  <c r="J83" i="59"/>
  <c r="K83" i="59" s="1"/>
  <c r="J82" i="59"/>
  <c r="K82" i="59" s="1"/>
  <c r="J81" i="59"/>
  <c r="K81" i="59" s="1"/>
  <c r="J80" i="59"/>
  <c r="K80" i="59" s="1"/>
  <c r="J79" i="59"/>
  <c r="K79" i="59" s="1"/>
  <c r="J78" i="59"/>
  <c r="K78" i="59" s="1"/>
  <c r="J77" i="59"/>
  <c r="K77" i="59" s="1"/>
  <c r="J76" i="59"/>
  <c r="K76" i="59" s="1"/>
  <c r="J75" i="59"/>
  <c r="K75" i="59" s="1"/>
  <c r="J74" i="59"/>
  <c r="K74" i="59" s="1"/>
  <c r="J73" i="59"/>
  <c r="K73" i="59" s="1"/>
  <c r="J72" i="59"/>
  <c r="K72" i="59" s="1"/>
  <c r="J71" i="59"/>
  <c r="K71" i="59" s="1"/>
  <c r="J70" i="59"/>
  <c r="K70" i="59" s="1"/>
  <c r="J69" i="59"/>
  <c r="K69" i="59" s="1"/>
  <c r="J68" i="59"/>
  <c r="K68" i="59" s="1"/>
  <c r="J67" i="59"/>
  <c r="K67" i="59" s="1"/>
  <c r="J66" i="59"/>
  <c r="K66" i="59" s="1"/>
  <c r="J65" i="59"/>
  <c r="K65" i="59" s="1"/>
  <c r="J64" i="59"/>
  <c r="K64" i="59" s="1"/>
  <c r="J63" i="59"/>
  <c r="K63" i="59" s="1"/>
  <c r="J62" i="59"/>
  <c r="K62" i="59" s="1"/>
  <c r="J61" i="59"/>
  <c r="K61" i="59" s="1"/>
  <c r="J60" i="59"/>
  <c r="K60" i="59" s="1"/>
  <c r="J59" i="59"/>
  <c r="K59" i="59" s="1"/>
  <c r="J58" i="59"/>
  <c r="K58" i="59" s="1"/>
  <c r="J57" i="59"/>
  <c r="K57" i="59" s="1"/>
  <c r="J56" i="59"/>
  <c r="K56" i="59" s="1"/>
  <c r="J55" i="59"/>
  <c r="K55" i="59" s="1"/>
  <c r="J54" i="59"/>
  <c r="K54" i="59" s="1"/>
  <c r="J53" i="59"/>
  <c r="K53" i="59" s="1"/>
  <c r="J52" i="59"/>
  <c r="K52" i="59" s="1"/>
  <c r="J51" i="59"/>
  <c r="K51" i="59" s="1"/>
  <c r="J50" i="59"/>
  <c r="K50" i="59" s="1"/>
  <c r="J49" i="59"/>
  <c r="K49" i="59" s="1"/>
  <c r="J48" i="59"/>
  <c r="K48" i="59" s="1"/>
  <c r="J47" i="59"/>
  <c r="K47" i="59" s="1"/>
  <c r="J46" i="59"/>
  <c r="K46" i="59" s="1"/>
  <c r="J45" i="59"/>
  <c r="K45" i="59" s="1"/>
  <c r="J44" i="59"/>
  <c r="K44" i="59" s="1"/>
  <c r="J43" i="59"/>
  <c r="K43" i="59" s="1"/>
  <c r="J42" i="59"/>
  <c r="K42" i="59" s="1"/>
  <c r="J41" i="59"/>
  <c r="K41" i="59" s="1"/>
  <c r="J40" i="59"/>
  <c r="K40" i="59" s="1"/>
  <c r="J39" i="59"/>
  <c r="K39" i="59" s="1"/>
  <c r="J38" i="59"/>
  <c r="K38" i="59" s="1"/>
  <c r="J37" i="59"/>
  <c r="K37" i="59" s="1"/>
  <c r="J36" i="59"/>
  <c r="K36" i="59" s="1"/>
  <c r="J35" i="59"/>
  <c r="K35" i="59" s="1"/>
  <c r="J34" i="59"/>
  <c r="K34" i="59" s="1"/>
  <c r="J33" i="59"/>
  <c r="K33" i="59" s="1"/>
  <c r="J32" i="59"/>
  <c r="K32" i="59" s="1"/>
  <c r="J31" i="59"/>
  <c r="K31" i="59" s="1"/>
  <c r="J30" i="59"/>
  <c r="K30" i="59" s="1"/>
  <c r="J29" i="59"/>
  <c r="K29" i="59" s="1"/>
  <c r="J28" i="59"/>
  <c r="K28" i="59" s="1"/>
  <c r="J27" i="59"/>
  <c r="K27" i="59" s="1"/>
  <c r="J26" i="59"/>
  <c r="K26" i="59" s="1"/>
  <c r="J25" i="59"/>
  <c r="K25" i="59" s="1"/>
  <c r="J24" i="59"/>
  <c r="K24" i="59" s="1"/>
  <c r="J23" i="59"/>
  <c r="K23" i="59" s="1"/>
  <c r="J22" i="59"/>
  <c r="K22" i="59" s="1"/>
  <c r="J21" i="59"/>
  <c r="K21" i="59" s="1"/>
  <c r="J20" i="59"/>
  <c r="K20" i="59" s="1"/>
  <c r="J19" i="59"/>
  <c r="K19" i="59" s="1"/>
  <c r="J18" i="59"/>
  <c r="K18" i="59" s="1"/>
  <c r="J17" i="59"/>
  <c r="K17" i="59" s="1"/>
  <c r="J16" i="59"/>
  <c r="K16" i="59" s="1"/>
  <c r="J15" i="59"/>
  <c r="K15" i="59" s="1"/>
  <c r="J14" i="59"/>
  <c r="K14" i="59" s="1"/>
  <c r="J13" i="59"/>
  <c r="K13" i="59" s="1"/>
  <c r="J12" i="59"/>
  <c r="K12" i="59" s="1"/>
  <c r="J11" i="59"/>
  <c r="K11" i="59" s="1"/>
  <c r="J10" i="59"/>
  <c r="K10" i="59" s="1"/>
  <c r="J9" i="59"/>
  <c r="K9" i="59" s="1"/>
  <c r="J8" i="59"/>
  <c r="K8" i="59" s="1"/>
  <c r="J7" i="59"/>
  <c r="K7" i="59" s="1"/>
  <c r="J6" i="59"/>
  <c r="K6" i="59" s="1"/>
  <c r="F11" i="22"/>
  <c r="G77" i="18"/>
  <c r="F43" i="18"/>
  <c r="F11" i="14"/>
  <c r="F10" i="12"/>
  <c r="G78" i="11"/>
  <c r="F36" i="13"/>
  <c r="G42" i="16"/>
  <c r="F18" i="16"/>
  <c r="F45" i="10"/>
  <c r="G109" i="10"/>
  <c r="F19" i="9"/>
  <c r="G52" i="8"/>
  <c r="F21" i="8"/>
  <c r="G37" i="7"/>
  <c r="F14" i="7"/>
  <c r="H5" i="14" l="1"/>
  <c r="E35" i="10"/>
  <c r="O10" i="18"/>
  <c r="N56" i="18"/>
  <c r="E15" i="11"/>
  <c r="H35" i="10"/>
  <c r="I35" i="10" s="1"/>
  <c r="E13" i="9"/>
  <c r="E14" i="9"/>
  <c r="E7" i="8"/>
  <c r="E8" i="8"/>
  <c r="E9" i="8"/>
  <c r="E10" i="8"/>
  <c r="E11" i="8"/>
  <c r="E12" i="8"/>
  <c r="E13" i="8"/>
  <c r="G34" i="12"/>
  <c r="G34" i="14"/>
  <c r="E8" i="7"/>
  <c r="E9" i="7"/>
  <c r="H12" i="21"/>
  <c r="I12" i="21" s="1"/>
  <c r="E14" i="11"/>
  <c r="E28" i="13"/>
  <c r="H28" i="13"/>
  <c r="I28" i="13" s="1"/>
  <c r="J13" i="56" l="1"/>
  <c r="K13" i="56" s="1"/>
  <c r="E26" i="13" l="1"/>
  <c r="E4" i="57"/>
  <c r="E16" i="6"/>
  <c r="E7" i="7"/>
  <c r="H26" i="13" l="1"/>
  <c r="I26" i="13" s="1"/>
  <c r="H14" i="9" l="1"/>
  <c r="H13" i="9" l="1"/>
  <c r="G42" i="57" l="1"/>
  <c r="K26" i="57"/>
  <c r="K16" i="57"/>
  <c r="L16" i="57" s="1"/>
  <c r="G16" i="57"/>
  <c r="H12" i="57"/>
  <c r="E12" i="57"/>
  <c r="H11" i="57"/>
  <c r="E11" i="57"/>
  <c r="I10" i="57"/>
  <c r="E10" i="57"/>
  <c r="H9" i="57"/>
  <c r="I9" i="57" s="1"/>
  <c r="E9" i="57"/>
  <c r="H8" i="57"/>
  <c r="I8" i="57" s="1"/>
  <c r="E8" i="57"/>
  <c r="H7" i="57"/>
  <c r="I7" i="57" s="1"/>
  <c r="E7" i="57"/>
  <c r="H6" i="57"/>
  <c r="I6" i="57" s="1"/>
  <c r="E6" i="57"/>
  <c r="H5" i="57"/>
  <c r="I5" i="57" s="1"/>
  <c r="E5" i="57"/>
  <c r="H4" i="57"/>
  <c r="I4" i="57" s="1"/>
  <c r="I16" i="57" l="1"/>
  <c r="J255" i="56"/>
  <c r="J254" i="56"/>
  <c r="J253" i="56"/>
  <c r="K253" i="56" s="1"/>
  <c r="J252" i="56"/>
  <c r="K252" i="56" s="1"/>
  <c r="J251" i="56"/>
  <c r="K251" i="56" s="1"/>
  <c r="J250" i="56"/>
  <c r="K250" i="56" s="1"/>
  <c r="J249" i="56"/>
  <c r="K249" i="56" s="1"/>
  <c r="J248" i="56"/>
  <c r="K248" i="56" s="1"/>
  <c r="J247" i="56"/>
  <c r="K247" i="56" s="1"/>
  <c r="J246" i="56"/>
  <c r="K246" i="56" s="1"/>
  <c r="J245" i="56"/>
  <c r="K245" i="56" s="1"/>
  <c r="J244" i="56"/>
  <c r="K244" i="56" s="1"/>
  <c r="J243" i="56"/>
  <c r="K243" i="56" s="1"/>
  <c r="J242" i="56"/>
  <c r="K242" i="56" s="1"/>
  <c r="J241" i="56"/>
  <c r="K241" i="56" s="1"/>
  <c r="J240" i="56"/>
  <c r="K240" i="56" s="1"/>
  <c r="J239" i="56"/>
  <c r="K239" i="56" s="1"/>
  <c r="J238" i="56"/>
  <c r="K238" i="56" s="1"/>
  <c r="J237" i="56"/>
  <c r="K237" i="56" s="1"/>
  <c r="J236" i="56"/>
  <c r="K236" i="56" s="1"/>
  <c r="J235" i="56"/>
  <c r="K235" i="56" s="1"/>
  <c r="J234" i="56"/>
  <c r="K234" i="56" s="1"/>
  <c r="J233" i="56"/>
  <c r="K233" i="56" s="1"/>
  <c r="J232" i="56"/>
  <c r="K232" i="56" s="1"/>
  <c r="J231" i="56"/>
  <c r="K231" i="56" s="1"/>
  <c r="J230" i="56"/>
  <c r="K230" i="56" s="1"/>
  <c r="J229" i="56"/>
  <c r="K229" i="56" s="1"/>
  <c r="J228" i="56"/>
  <c r="K228" i="56" s="1"/>
  <c r="J227" i="56"/>
  <c r="K227" i="56" s="1"/>
  <c r="J226" i="56"/>
  <c r="K226" i="56" s="1"/>
  <c r="J225" i="56"/>
  <c r="K225" i="56" s="1"/>
  <c r="J224" i="56"/>
  <c r="K224" i="56" s="1"/>
  <c r="J223" i="56"/>
  <c r="K223" i="56" s="1"/>
  <c r="J222" i="56"/>
  <c r="K222" i="56" s="1"/>
  <c r="J221" i="56"/>
  <c r="K221" i="56" s="1"/>
  <c r="J220" i="56"/>
  <c r="K220" i="56" s="1"/>
  <c r="J219" i="56"/>
  <c r="K219" i="56" s="1"/>
  <c r="J218" i="56"/>
  <c r="K218" i="56" s="1"/>
  <c r="J217" i="56"/>
  <c r="K217" i="56" s="1"/>
  <c r="J216" i="56"/>
  <c r="K216" i="56" s="1"/>
  <c r="J215" i="56"/>
  <c r="K215" i="56" s="1"/>
  <c r="J214" i="56"/>
  <c r="K214" i="56" s="1"/>
  <c r="J213" i="56"/>
  <c r="K213" i="56" s="1"/>
  <c r="J212" i="56"/>
  <c r="K212" i="56" s="1"/>
  <c r="J211" i="56"/>
  <c r="K211" i="56" s="1"/>
  <c r="J210" i="56"/>
  <c r="K210" i="56" s="1"/>
  <c r="J209" i="56"/>
  <c r="K209" i="56" s="1"/>
  <c r="J208" i="56"/>
  <c r="K208" i="56" s="1"/>
  <c r="J207" i="56"/>
  <c r="K207" i="56" s="1"/>
  <c r="J206" i="56"/>
  <c r="K206" i="56" s="1"/>
  <c r="J205" i="56"/>
  <c r="K205" i="56" s="1"/>
  <c r="J204" i="56"/>
  <c r="K204" i="56" s="1"/>
  <c r="J203" i="56"/>
  <c r="K203" i="56" s="1"/>
  <c r="J202" i="56"/>
  <c r="K202" i="56" s="1"/>
  <c r="J201" i="56"/>
  <c r="K201" i="56" s="1"/>
  <c r="J200" i="56"/>
  <c r="K200" i="56" s="1"/>
  <c r="J199" i="56"/>
  <c r="K199" i="56" s="1"/>
  <c r="J198" i="56"/>
  <c r="K198" i="56" s="1"/>
  <c r="J197" i="56"/>
  <c r="K197" i="56" s="1"/>
  <c r="J196" i="56"/>
  <c r="K196" i="56" s="1"/>
  <c r="J195" i="56"/>
  <c r="K195" i="56" s="1"/>
  <c r="J194" i="56"/>
  <c r="K194" i="56" s="1"/>
  <c r="J193" i="56"/>
  <c r="K193" i="56" s="1"/>
  <c r="J192" i="56"/>
  <c r="K192" i="56" s="1"/>
  <c r="J191" i="56"/>
  <c r="K191" i="56" s="1"/>
  <c r="J190" i="56"/>
  <c r="K190" i="56" s="1"/>
  <c r="J189" i="56"/>
  <c r="K189" i="56" s="1"/>
  <c r="J188" i="56"/>
  <c r="K188" i="56" s="1"/>
  <c r="J187" i="56"/>
  <c r="K187" i="56" s="1"/>
  <c r="J186" i="56"/>
  <c r="K186" i="56" s="1"/>
  <c r="J185" i="56"/>
  <c r="K185" i="56" s="1"/>
  <c r="J184" i="56"/>
  <c r="K184" i="56" s="1"/>
  <c r="J183" i="56"/>
  <c r="K183" i="56" s="1"/>
  <c r="J182" i="56"/>
  <c r="K182" i="56" s="1"/>
  <c r="J181" i="56"/>
  <c r="K181" i="56" s="1"/>
  <c r="J180" i="56"/>
  <c r="K180" i="56" s="1"/>
  <c r="J179" i="56"/>
  <c r="K179" i="56" s="1"/>
  <c r="J178" i="56"/>
  <c r="K178" i="56" s="1"/>
  <c r="J177" i="56"/>
  <c r="K177" i="56" s="1"/>
  <c r="J176" i="56"/>
  <c r="K176" i="56" s="1"/>
  <c r="J175" i="56"/>
  <c r="K175" i="56" s="1"/>
  <c r="J174" i="56"/>
  <c r="K174" i="56" s="1"/>
  <c r="J173" i="56"/>
  <c r="K173" i="56" s="1"/>
  <c r="J172" i="56"/>
  <c r="K172" i="56" s="1"/>
  <c r="J171" i="56"/>
  <c r="K171" i="56" s="1"/>
  <c r="J170" i="56"/>
  <c r="K170" i="56" s="1"/>
  <c r="J169" i="56"/>
  <c r="K169" i="56" s="1"/>
  <c r="J168" i="56"/>
  <c r="K168" i="56" s="1"/>
  <c r="J167" i="56"/>
  <c r="K167" i="56" s="1"/>
  <c r="J166" i="56"/>
  <c r="K166" i="56" s="1"/>
  <c r="J165" i="56"/>
  <c r="K165" i="56" s="1"/>
  <c r="J164" i="56"/>
  <c r="K164" i="56" s="1"/>
  <c r="J163" i="56"/>
  <c r="K163" i="56" s="1"/>
  <c r="J162" i="56"/>
  <c r="K162" i="56" s="1"/>
  <c r="J161" i="56"/>
  <c r="K161" i="56" s="1"/>
  <c r="J160" i="56"/>
  <c r="K160" i="56" s="1"/>
  <c r="J159" i="56"/>
  <c r="K159" i="56" s="1"/>
  <c r="J158" i="56"/>
  <c r="K158" i="56" s="1"/>
  <c r="J157" i="56"/>
  <c r="K157" i="56" s="1"/>
  <c r="J156" i="56"/>
  <c r="K156" i="56" s="1"/>
  <c r="J155" i="56"/>
  <c r="K155" i="56" s="1"/>
  <c r="J154" i="56"/>
  <c r="K154" i="56" s="1"/>
  <c r="J153" i="56"/>
  <c r="K153" i="56" s="1"/>
  <c r="J152" i="56"/>
  <c r="K152" i="56" s="1"/>
  <c r="J151" i="56"/>
  <c r="K151" i="56" s="1"/>
  <c r="J150" i="56"/>
  <c r="K150" i="56" s="1"/>
  <c r="J149" i="56"/>
  <c r="K149" i="56" s="1"/>
  <c r="J148" i="56"/>
  <c r="K148" i="56" s="1"/>
  <c r="J147" i="56"/>
  <c r="K147" i="56" s="1"/>
  <c r="J146" i="56"/>
  <c r="K146" i="56" s="1"/>
  <c r="J145" i="56"/>
  <c r="K145" i="56" s="1"/>
  <c r="J144" i="56"/>
  <c r="K144" i="56" s="1"/>
  <c r="J143" i="56"/>
  <c r="K143" i="56" s="1"/>
  <c r="J142" i="56"/>
  <c r="K142" i="56" s="1"/>
  <c r="J141" i="56"/>
  <c r="K141" i="56" s="1"/>
  <c r="J140" i="56"/>
  <c r="K140" i="56" s="1"/>
  <c r="J139" i="56"/>
  <c r="K139" i="56" s="1"/>
  <c r="J138" i="56"/>
  <c r="K138" i="56" s="1"/>
  <c r="J137" i="56"/>
  <c r="K137" i="56" s="1"/>
  <c r="J136" i="56"/>
  <c r="K136" i="56" s="1"/>
  <c r="J135" i="56"/>
  <c r="K135" i="56" s="1"/>
  <c r="J134" i="56"/>
  <c r="K134" i="56" s="1"/>
  <c r="J133" i="56"/>
  <c r="K133" i="56" s="1"/>
  <c r="J132" i="56"/>
  <c r="K132" i="56" s="1"/>
  <c r="J131" i="56"/>
  <c r="K131" i="56" s="1"/>
  <c r="J130" i="56"/>
  <c r="K130" i="56" s="1"/>
  <c r="J129" i="56"/>
  <c r="K129" i="56" s="1"/>
  <c r="J128" i="56"/>
  <c r="K128" i="56" s="1"/>
  <c r="J127" i="56"/>
  <c r="K127" i="56" s="1"/>
  <c r="J126" i="56"/>
  <c r="K126" i="56" s="1"/>
  <c r="J125" i="56"/>
  <c r="K125" i="56" s="1"/>
  <c r="J124" i="56"/>
  <c r="K124" i="56" s="1"/>
  <c r="J123" i="56"/>
  <c r="K123" i="56" s="1"/>
  <c r="J122" i="56"/>
  <c r="K122" i="56" s="1"/>
  <c r="J121" i="56"/>
  <c r="K121" i="56" s="1"/>
  <c r="J120" i="56"/>
  <c r="K120" i="56" s="1"/>
  <c r="J119" i="56"/>
  <c r="K119" i="56" s="1"/>
  <c r="J118" i="56"/>
  <c r="K118" i="56" s="1"/>
  <c r="J117" i="56"/>
  <c r="K117" i="56" s="1"/>
  <c r="J116" i="56"/>
  <c r="K116" i="56" s="1"/>
  <c r="J115" i="56"/>
  <c r="K115" i="56" s="1"/>
  <c r="J114" i="56"/>
  <c r="K114" i="56" s="1"/>
  <c r="J113" i="56"/>
  <c r="K113" i="56" s="1"/>
  <c r="J112" i="56"/>
  <c r="K112" i="56" s="1"/>
  <c r="J111" i="56"/>
  <c r="K111" i="56" s="1"/>
  <c r="J110" i="56"/>
  <c r="K110" i="56" s="1"/>
  <c r="J109" i="56"/>
  <c r="K109" i="56" s="1"/>
  <c r="J108" i="56"/>
  <c r="K108" i="56" s="1"/>
  <c r="J107" i="56"/>
  <c r="K107" i="56" s="1"/>
  <c r="J106" i="56"/>
  <c r="K106" i="56" s="1"/>
  <c r="J105" i="56"/>
  <c r="K105" i="56" s="1"/>
  <c r="J104" i="56"/>
  <c r="K104" i="56" s="1"/>
  <c r="J103" i="56"/>
  <c r="K103" i="56" s="1"/>
  <c r="J102" i="56"/>
  <c r="K102" i="56" s="1"/>
  <c r="J101" i="56"/>
  <c r="K101" i="56" s="1"/>
  <c r="J100" i="56"/>
  <c r="K100" i="56" s="1"/>
  <c r="J99" i="56"/>
  <c r="K99" i="56" s="1"/>
  <c r="J98" i="56"/>
  <c r="K98" i="56" s="1"/>
  <c r="J97" i="56"/>
  <c r="K97" i="56" s="1"/>
  <c r="J96" i="56"/>
  <c r="K96" i="56" s="1"/>
  <c r="J95" i="56"/>
  <c r="K95" i="56" s="1"/>
  <c r="J94" i="56"/>
  <c r="K94" i="56" s="1"/>
  <c r="J93" i="56"/>
  <c r="K93" i="56" s="1"/>
  <c r="J92" i="56"/>
  <c r="K92" i="56" s="1"/>
  <c r="J91" i="56"/>
  <c r="K91" i="56" s="1"/>
  <c r="J90" i="56"/>
  <c r="K90" i="56" s="1"/>
  <c r="J89" i="56"/>
  <c r="K89" i="56" s="1"/>
  <c r="J88" i="56"/>
  <c r="K88" i="56" s="1"/>
  <c r="J87" i="56"/>
  <c r="K87" i="56" s="1"/>
  <c r="J86" i="56"/>
  <c r="K86" i="56" s="1"/>
  <c r="J85" i="56"/>
  <c r="K85" i="56" s="1"/>
  <c r="J84" i="56"/>
  <c r="K84" i="56" s="1"/>
  <c r="J83" i="56"/>
  <c r="K83" i="56" s="1"/>
  <c r="J82" i="56"/>
  <c r="K82" i="56" s="1"/>
  <c r="J81" i="56"/>
  <c r="K81" i="56" s="1"/>
  <c r="J80" i="56"/>
  <c r="K80" i="56" s="1"/>
  <c r="J79" i="56"/>
  <c r="K79" i="56" s="1"/>
  <c r="J78" i="56"/>
  <c r="K78" i="56" s="1"/>
  <c r="J77" i="56"/>
  <c r="K77" i="56" s="1"/>
  <c r="J76" i="56"/>
  <c r="K76" i="56" s="1"/>
  <c r="J75" i="56"/>
  <c r="K75" i="56" s="1"/>
  <c r="J74" i="56"/>
  <c r="K74" i="56" s="1"/>
  <c r="J73" i="56"/>
  <c r="K73" i="56" s="1"/>
  <c r="J72" i="56"/>
  <c r="K72" i="56" s="1"/>
  <c r="J71" i="56"/>
  <c r="K71" i="56" s="1"/>
  <c r="J70" i="56"/>
  <c r="K70" i="56" s="1"/>
  <c r="J69" i="56"/>
  <c r="K69" i="56" s="1"/>
  <c r="J68" i="56"/>
  <c r="K68" i="56" s="1"/>
  <c r="J67" i="56"/>
  <c r="K67" i="56" s="1"/>
  <c r="J66" i="56"/>
  <c r="K66" i="56" s="1"/>
  <c r="J65" i="56"/>
  <c r="K65" i="56" s="1"/>
  <c r="J64" i="56"/>
  <c r="K64" i="56" s="1"/>
  <c r="J63" i="56"/>
  <c r="K63" i="56" s="1"/>
  <c r="J62" i="56"/>
  <c r="K62" i="56" s="1"/>
  <c r="J61" i="56"/>
  <c r="K61" i="56" s="1"/>
  <c r="J60" i="56"/>
  <c r="K60" i="56" s="1"/>
  <c r="J59" i="56"/>
  <c r="K59" i="56" s="1"/>
  <c r="J58" i="56"/>
  <c r="K58" i="56" s="1"/>
  <c r="J57" i="56"/>
  <c r="K57" i="56" s="1"/>
  <c r="J56" i="56"/>
  <c r="K56" i="56" s="1"/>
  <c r="J55" i="56"/>
  <c r="K55" i="56" s="1"/>
  <c r="J54" i="56"/>
  <c r="K54" i="56" s="1"/>
  <c r="J53" i="56"/>
  <c r="K53" i="56" s="1"/>
  <c r="J52" i="56"/>
  <c r="K52" i="56" s="1"/>
  <c r="J51" i="56"/>
  <c r="K51" i="56" s="1"/>
  <c r="J50" i="56"/>
  <c r="K50" i="56" s="1"/>
  <c r="J49" i="56"/>
  <c r="K49" i="56" s="1"/>
  <c r="J48" i="56"/>
  <c r="K48" i="56" s="1"/>
  <c r="J47" i="56"/>
  <c r="K47" i="56" s="1"/>
  <c r="J46" i="56"/>
  <c r="K46" i="56" s="1"/>
  <c r="J45" i="56"/>
  <c r="K45" i="56" s="1"/>
  <c r="J44" i="56"/>
  <c r="K44" i="56" s="1"/>
  <c r="J43" i="56"/>
  <c r="K43" i="56" s="1"/>
  <c r="J42" i="56"/>
  <c r="K42" i="56" s="1"/>
  <c r="J41" i="56"/>
  <c r="K41" i="56" s="1"/>
  <c r="J40" i="56"/>
  <c r="K40" i="56" s="1"/>
  <c r="J39" i="56"/>
  <c r="K39" i="56" s="1"/>
  <c r="J38" i="56"/>
  <c r="K38" i="56" s="1"/>
  <c r="J37" i="56"/>
  <c r="K37" i="56" s="1"/>
  <c r="J36" i="56"/>
  <c r="K36" i="56" s="1"/>
  <c r="J35" i="56"/>
  <c r="K35" i="56" s="1"/>
  <c r="J34" i="56"/>
  <c r="K34" i="56" s="1"/>
  <c r="J33" i="56"/>
  <c r="K33" i="56" s="1"/>
  <c r="J32" i="56"/>
  <c r="K32" i="56" s="1"/>
  <c r="J31" i="56"/>
  <c r="K31" i="56" s="1"/>
  <c r="J30" i="56"/>
  <c r="K30" i="56" s="1"/>
  <c r="J29" i="56"/>
  <c r="K29" i="56" s="1"/>
  <c r="J28" i="56"/>
  <c r="K28" i="56" s="1"/>
  <c r="J27" i="56"/>
  <c r="K27" i="56" s="1"/>
  <c r="J26" i="56"/>
  <c r="K26" i="56" s="1"/>
  <c r="J25" i="56"/>
  <c r="K25" i="56" s="1"/>
  <c r="J24" i="56"/>
  <c r="K24" i="56" s="1"/>
  <c r="J23" i="56"/>
  <c r="K23" i="56" s="1"/>
  <c r="J22" i="56"/>
  <c r="K22" i="56" s="1"/>
  <c r="J21" i="56"/>
  <c r="K21" i="56" s="1"/>
  <c r="J20" i="56"/>
  <c r="K20" i="56" s="1"/>
  <c r="J19" i="56"/>
  <c r="K19" i="56" s="1"/>
  <c r="J18" i="56"/>
  <c r="K18" i="56" s="1"/>
  <c r="J17" i="56"/>
  <c r="K17" i="56" s="1"/>
  <c r="J16" i="56"/>
  <c r="K16" i="56" s="1"/>
  <c r="J15" i="56"/>
  <c r="K15" i="56" s="1"/>
  <c r="J14" i="56"/>
  <c r="K14" i="56" s="1"/>
  <c r="J12" i="56"/>
  <c r="K12" i="56" s="1"/>
  <c r="J11" i="56"/>
  <c r="K11" i="56" s="1"/>
  <c r="J10" i="56"/>
  <c r="K10" i="56" s="1"/>
  <c r="J9" i="56"/>
  <c r="K9" i="56" s="1"/>
  <c r="J8" i="56"/>
  <c r="K8" i="56" s="1"/>
  <c r="J7" i="56"/>
  <c r="K7" i="56" s="1"/>
  <c r="J6" i="56"/>
  <c r="K6" i="56" s="1"/>
  <c r="E15" i="6" l="1"/>
  <c r="E12" i="6"/>
  <c r="E13" i="6"/>
  <c r="E14" i="6"/>
  <c r="E34" i="10" l="1"/>
  <c r="F18" i="21" l="1"/>
  <c r="H4" i="21"/>
  <c r="H6" i="21"/>
  <c r="I6" i="21" s="1"/>
  <c r="L30" i="11" l="1"/>
  <c r="H4" i="11"/>
  <c r="I4" i="11" s="1"/>
  <c r="H5" i="11"/>
  <c r="I5" i="11" s="1"/>
  <c r="E6" i="11"/>
  <c r="H6" i="11"/>
  <c r="I6" i="11" s="1"/>
  <c r="H7" i="11"/>
  <c r="I7" i="11" s="1"/>
  <c r="E8" i="11"/>
  <c r="H8" i="11"/>
  <c r="I8" i="11" s="1"/>
  <c r="E9" i="11"/>
  <c r="E10" i="11"/>
  <c r="E11" i="11"/>
  <c r="E12" i="11"/>
  <c r="E13" i="11"/>
  <c r="I19" i="11" l="1"/>
  <c r="K29" i="9"/>
  <c r="G67" i="6"/>
  <c r="E23" i="13" l="1"/>
  <c r="H23" i="13"/>
  <c r="H34" i="10" l="1"/>
  <c r="I34" i="10" s="1"/>
  <c r="J19" i="29" l="1"/>
  <c r="E32" i="18" l="1"/>
  <c r="E32" i="10"/>
  <c r="E31" i="18"/>
  <c r="E33" i="18"/>
  <c r="E34" i="18"/>
  <c r="E35" i="18"/>
  <c r="E30" i="18"/>
  <c r="E33" i="10"/>
  <c r="E31" i="10"/>
  <c r="H33" i="10" l="1"/>
  <c r="I33" i="10" s="1"/>
  <c r="T23" i="3" l="1"/>
  <c r="H31" i="10" l="1"/>
  <c r="I31" i="10" s="1"/>
  <c r="G24" i="55" l="1"/>
  <c r="K11" i="55"/>
  <c r="L11" i="55" s="1"/>
  <c r="G11" i="55"/>
  <c r="H9" i="55"/>
  <c r="I9" i="55" s="1"/>
  <c r="E9" i="55"/>
  <c r="H8" i="55"/>
  <c r="I8" i="55" s="1"/>
  <c r="E8" i="55"/>
  <c r="H7" i="55"/>
  <c r="I7" i="55" s="1"/>
  <c r="E7" i="55"/>
  <c r="H6" i="55"/>
  <c r="I6" i="55" s="1"/>
  <c r="E6" i="55"/>
  <c r="H5" i="55"/>
  <c r="I5" i="55" s="1"/>
  <c r="E5" i="55"/>
  <c r="H4" i="55"/>
  <c r="I4" i="55" s="1"/>
  <c r="E4" i="55"/>
  <c r="I11" i="55" l="1"/>
  <c r="G24" i="54"/>
  <c r="K11" i="54"/>
  <c r="L11" i="54" s="1"/>
  <c r="G11" i="54"/>
  <c r="H9" i="54"/>
  <c r="I9" i="54" s="1"/>
  <c r="E9" i="54"/>
  <c r="H8" i="54"/>
  <c r="I8" i="54" s="1"/>
  <c r="E8" i="54"/>
  <c r="H7" i="54"/>
  <c r="I7" i="54" s="1"/>
  <c r="E7" i="54"/>
  <c r="H6" i="54"/>
  <c r="I6" i="54" s="1"/>
  <c r="E6" i="54"/>
  <c r="H5" i="54"/>
  <c r="I5" i="54" s="1"/>
  <c r="E5" i="54"/>
  <c r="H4" i="54"/>
  <c r="I4" i="54" s="1"/>
  <c r="E4" i="54"/>
  <c r="I11" i="54" l="1"/>
  <c r="J57" i="29" l="1"/>
  <c r="K57" i="29" s="1"/>
  <c r="J6" i="29"/>
  <c r="K6" i="29" s="1"/>
  <c r="J255" i="29"/>
  <c r="J254" i="29"/>
  <c r="J253" i="29"/>
  <c r="K253" i="29" s="1"/>
  <c r="J252" i="29"/>
  <c r="K252" i="29" s="1"/>
  <c r="J251" i="29"/>
  <c r="K251" i="29" s="1"/>
  <c r="K250" i="29"/>
  <c r="J250" i="29"/>
  <c r="J249" i="29"/>
  <c r="K249" i="29" s="1"/>
  <c r="J248" i="29"/>
  <c r="K248" i="29" s="1"/>
  <c r="J247" i="29"/>
  <c r="K247" i="29" s="1"/>
  <c r="J246" i="29"/>
  <c r="K246" i="29" s="1"/>
  <c r="J245" i="29"/>
  <c r="K245" i="29" s="1"/>
  <c r="J244" i="29"/>
  <c r="K244" i="29" s="1"/>
  <c r="J243" i="29"/>
  <c r="K243" i="29" s="1"/>
  <c r="J242" i="29"/>
  <c r="K242" i="29" s="1"/>
  <c r="J241" i="29"/>
  <c r="K241" i="29" s="1"/>
  <c r="J240" i="29"/>
  <c r="K240" i="29" s="1"/>
  <c r="J239" i="29"/>
  <c r="K239" i="29" s="1"/>
  <c r="J238" i="29"/>
  <c r="K238" i="29" s="1"/>
  <c r="J237" i="29"/>
  <c r="K237" i="29" s="1"/>
  <c r="J236" i="29"/>
  <c r="K236" i="29" s="1"/>
  <c r="J235" i="29"/>
  <c r="K235" i="29" s="1"/>
  <c r="J234" i="29"/>
  <c r="K234" i="29" s="1"/>
  <c r="J233" i="29"/>
  <c r="K233" i="29" s="1"/>
  <c r="J232" i="29"/>
  <c r="K232" i="29" s="1"/>
  <c r="J231" i="29"/>
  <c r="K231" i="29" s="1"/>
  <c r="J230" i="29"/>
  <c r="K230" i="29" s="1"/>
  <c r="J229" i="29"/>
  <c r="K229" i="29" s="1"/>
  <c r="J228" i="29"/>
  <c r="K228" i="29" s="1"/>
  <c r="J227" i="29"/>
  <c r="K227" i="29" s="1"/>
  <c r="J226" i="29"/>
  <c r="K226" i="29" s="1"/>
  <c r="J225" i="29"/>
  <c r="K225" i="29" s="1"/>
  <c r="J224" i="29"/>
  <c r="K224" i="29" s="1"/>
  <c r="J223" i="29"/>
  <c r="K223" i="29" s="1"/>
  <c r="J222" i="29"/>
  <c r="K222" i="29" s="1"/>
  <c r="J221" i="29"/>
  <c r="K221" i="29" s="1"/>
  <c r="J220" i="29"/>
  <c r="K220" i="29" s="1"/>
  <c r="J219" i="29"/>
  <c r="K219" i="29" s="1"/>
  <c r="J218" i="29"/>
  <c r="K218" i="29" s="1"/>
  <c r="K217" i="29"/>
  <c r="J217" i="29"/>
  <c r="J216" i="29"/>
  <c r="K216" i="29" s="1"/>
  <c r="J215" i="29"/>
  <c r="K215" i="29" s="1"/>
  <c r="J214" i="29"/>
  <c r="K214" i="29" s="1"/>
  <c r="J213" i="29"/>
  <c r="K213" i="29" s="1"/>
  <c r="J212" i="29"/>
  <c r="K212" i="29" s="1"/>
  <c r="J211" i="29"/>
  <c r="K211" i="29" s="1"/>
  <c r="J210" i="29"/>
  <c r="K210" i="29" s="1"/>
  <c r="J209" i="29"/>
  <c r="K209" i="29" s="1"/>
  <c r="J208" i="29"/>
  <c r="K208" i="29" s="1"/>
  <c r="J207" i="29"/>
  <c r="K207" i="29" s="1"/>
  <c r="J206" i="29"/>
  <c r="K206" i="29" s="1"/>
  <c r="J205" i="29"/>
  <c r="K205" i="29" s="1"/>
  <c r="J204" i="29"/>
  <c r="K204" i="29" s="1"/>
  <c r="J203" i="29"/>
  <c r="K203" i="29" s="1"/>
  <c r="J202" i="29"/>
  <c r="K202" i="29" s="1"/>
  <c r="J201" i="29"/>
  <c r="K201" i="29" s="1"/>
  <c r="J200" i="29"/>
  <c r="K200" i="29" s="1"/>
  <c r="J199" i="29"/>
  <c r="K199" i="29" s="1"/>
  <c r="J198" i="29"/>
  <c r="K198" i="29" s="1"/>
  <c r="K197" i="29"/>
  <c r="J197" i="29"/>
  <c r="J196" i="29"/>
  <c r="K196" i="29" s="1"/>
  <c r="K195" i="29"/>
  <c r="J195" i="29"/>
  <c r="J194" i="29"/>
  <c r="K194" i="29" s="1"/>
  <c r="J193" i="29"/>
  <c r="K193" i="29" s="1"/>
  <c r="J192" i="29"/>
  <c r="K192" i="29" s="1"/>
  <c r="J191" i="29"/>
  <c r="K191" i="29" s="1"/>
  <c r="J190" i="29"/>
  <c r="K190" i="29" s="1"/>
  <c r="J189" i="29"/>
  <c r="K189" i="29" s="1"/>
  <c r="J188" i="29"/>
  <c r="K188" i="29" s="1"/>
  <c r="J187" i="29"/>
  <c r="K187" i="29" s="1"/>
  <c r="K186" i="29"/>
  <c r="J186" i="29"/>
  <c r="J185" i="29"/>
  <c r="K185" i="29" s="1"/>
  <c r="J184" i="29"/>
  <c r="K184" i="29" s="1"/>
  <c r="J183" i="29"/>
  <c r="K183" i="29" s="1"/>
  <c r="J182" i="29"/>
  <c r="K182" i="29" s="1"/>
  <c r="J181" i="29"/>
  <c r="K181" i="29" s="1"/>
  <c r="J180" i="29"/>
  <c r="K180" i="29" s="1"/>
  <c r="J179" i="29"/>
  <c r="K179" i="29" s="1"/>
  <c r="J178" i="29"/>
  <c r="K178" i="29" s="1"/>
  <c r="J177" i="29"/>
  <c r="K177" i="29" s="1"/>
  <c r="J176" i="29"/>
  <c r="K176" i="29" s="1"/>
  <c r="J175" i="29"/>
  <c r="K175" i="29" s="1"/>
  <c r="K174" i="29"/>
  <c r="J174" i="29"/>
  <c r="J173" i="29"/>
  <c r="K173" i="29" s="1"/>
  <c r="J172" i="29"/>
  <c r="K172" i="29" s="1"/>
  <c r="J171" i="29"/>
  <c r="K171" i="29" s="1"/>
  <c r="J170" i="29"/>
  <c r="K170" i="29" s="1"/>
  <c r="K169" i="29"/>
  <c r="J169" i="29"/>
  <c r="J168" i="29"/>
  <c r="K168" i="29" s="1"/>
  <c r="J167" i="29"/>
  <c r="K167" i="29" s="1"/>
  <c r="J166" i="29"/>
  <c r="K166" i="29" s="1"/>
  <c r="J165" i="29"/>
  <c r="K165" i="29" s="1"/>
  <c r="J164" i="29"/>
  <c r="K164" i="29" s="1"/>
  <c r="K163" i="29"/>
  <c r="J163" i="29"/>
  <c r="J162" i="29"/>
  <c r="K162" i="29" s="1"/>
  <c r="J161" i="29"/>
  <c r="K161" i="29" s="1"/>
  <c r="J160" i="29"/>
  <c r="K160" i="29" s="1"/>
  <c r="J159" i="29"/>
  <c r="K159" i="29" s="1"/>
  <c r="J158" i="29"/>
  <c r="K158" i="29" s="1"/>
  <c r="J157" i="29"/>
  <c r="K157" i="29" s="1"/>
  <c r="J156" i="29"/>
  <c r="K156" i="29" s="1"/>
  <c r="J155" i="29"/>
  <c r="K155" i="29" s="1"/>
  <c r="K154" i="29"/>
  <c r="J154" i="29"/>
  <c r="J153" i="29"/>
  <c r="K153" i="29" s="1"/>
  <c r="J152" i="29"/>
  <c r="K152" i="29" s="1"/>
  <c r="J151" i="29"/>
  <c r="K151" i="29" s="1"/>
  <c r="K150" i="29"/>
  <c r="J150" i="29"/>
  <c r="J149" i="29"/>
  <c r="K149" i="29" s="1"/>
  <c r="J148" i="29"/>
  <c r="K148" i="29" s="1"/>
  <c r="J147" i="29"/>
  <c r="K147" i="29" s="1"/>
  <c r="J146" i="29"/>
  <c r="K146" i="29" s="1"/>
  <c r="J145" i="29"/>
  <c r="K145" i="29" s="1"/>
  <c r="J144" i="29"/>
  <c r="K144" i="29" s="1"/>
  <c r="J143" i="29"/>
  <c r="K143" i="29" s="1"/>
  <c r="J142" i="29"/>
  <c r="K142" i="29" s="1"/>
  <c r="J141" i="29"/>
  <c r="K141" i="29" s="1"/>
  <c r="J140" i="29"/>
  <c r="K140" i="29" s="1"/>
  <c r="J139" i="29"/>
  <c r="K139" i="29" s="1"/>
  <c r="J138" i="29"/>
  <c r="K138" i="29" s="1"/>
  <c r="J137" i="29"/>
  <c r="K137" i="29" s="1"/>
  <c r="J136" i="29"/>
  <c r="K136" i="29" s="1"/>
  <c r="J135" i="29"/>
  <c r="K135" i="29" s="1"/>
  <c r="J134" i="29"/>
  <c r="K134" i="29" s="1"/>
  <c r="J133" i="29"/>
  <c r="K133" i="29" s="1"/>
  <c r="J132" i="29"/>
  <c r="K132" i="29" s="1"/>
  <c r="J131" i="29"/>
  <c r="K131" i="29" s="1"/>
  <c r="K130" i="29"/>
  <c r="J130" i="29"/>
  <c r="J129" i="29"/>
  <c r="K129" i="29" s="1"/>
  <c r="J128" i="29"/>
  <c r="K128" i="29" s="1"/>
  <c r="J127" i="29"/>
  <c r="K127" i="29" s="1"/>
  <c r="J126" i="29"/>
  <c r="K126" i="29" s="1"/>
  <c r="J125" i="29"/>
  <c r="K125" i="29" s="1"/>
  <c r="J124" i="29"/>
  <c r="K124" i="29" s="1"/>
  <c r="J123" i="29"/>
  <c r="K123" i="29" s="1"/>
  <c r="J122" i="29"/>
  <c r="K122" i="29" s="1"/>
  <c r="J121" i="29"/>
  <c r="K121" i="29" s="1"/>
  <c r="J120" i="29"/>
  <c r="K120" i="29" s="1"/>
  <c r="J119" i="29"/>
  <c r="K119" i="29" s="1"/>
  <c r="J118" i="29"/>
  <c r="K118" i="29" s="1"/>
  <c r="J117" i="29"/>
  <c r="K117" i="29" s="1"/>
  <c r="J116" i="29"/>
  <c r="K116" i="29" s="1"/>
  <c r="J115" i="29"/>
  <c r="K115" i="29" s="1"/>
  <c r="J114" i="29"/>
  <c r="K114" i="29" s="1"/>
  <c r="J113" i="29"/>
  <c r="K113" i="29" s="1"/>
  <c r="J112" i="29"/>
  <c r="K112" i="29" s="1"/>
  <c r="J111" i="29"/>
  <c r="K111" i="29" s="1"/>
  <c r="J110" i="29"/>
  <c r="K110" i="29" s="1"/>
  <c r="J109" i="29"/>
  <c r="K109" i="29" s="1"/>
  <c r="J108" i="29"/>
  <c r="K108" i="29" s="1"/>
  <c r="J107" i="29"/>
  <c r="K107" i="29" s="1"/>
  <c r="J106" i="29"/>
  <c r="K106" i="29" s="1"/>
  <c r="J105" i="29"/>
  <c r="K105" i="29" s="1"/>
  <c r="J104" i="29"/>
  <c r="K104" i="29" s="1"/>
  <c r="J103" i="29"/>
  <c r="K103" i="29" s="1"/>
  <c r="J102" i="29"/>
  <c r="K102" i="29" s="1"/>
  <c r="J101" i="29"/>
  <c r="K101" i="29" s="1"/>
  <c r="J100" i="29"/>
  <c r="K100" i="29" s="1"/>
  <c r="J99" i="29"/>
  <c r="K99" i="29" s="1"/>
  <c r="J98" i="29"/>
  <c r="K98" i="29" s="1"/>
  <c r="J97" i="29"/>
  <c r="K97" i="29" s="1"/>
  <c r="J96" i="29"/>
  <c r="K96" i="29" s="1"/>
  <c r="J95" i="29"/>
  <c r="K95" i="29" s="1"/>
  <c r="J94" i="29"/>
  <c r="K94" i="29" s="1"/>
  <c r="J93" i="29"/>
  <c r="K93" i="29" s="1"/>
  <c r="J92" i="29"/>
  <c r="K92" i="29" s="1"/>
  <c r="J91" i="29"/>
  <c r="K91" i="29" s="1"/>
  <c r="J90" i="29"/>
  <c r="K90" i="29" s="1"/>
  <c r="J89" i="29"/>
  <c r="K89" i="29" s="1"/>
  <c r="J88" i="29"/>
  <c r="K88" i="29" s="1"/>
  <c r="J87" i="29"/>
  <c r="K87" i="29" s="1"/>
  <c r="J86" i="29"/>
  <c r="K86" i="29" s="1"/>
  <c r="J85" i="29"/>
  <c r="K85" i="29" s="1"/>
  <c r="J84" i="29"/>
  <c r="K84" i="29" s="1"/>
  <c r="J83" i="29"/>
  <c r="K83" i="29" s="1"/>
  <c r="J82" i="29"/>
  <c r="K82" i="29" s="1"/>
  <c r="J81" i="29"/>
  <c r="K81" i="29" s="1"/>
  <c r="J80" i="29"/>
  <c r="K80" i="29" s="1"/>
  <c r="K79" i="29"/>
  <c r="J79" i="29"/>
  <c r="J78" i="29"/>
  <c r="K78" i="29" s="1"/>
  <c r="J77" i="29"/>
  <c r="K77" i="29" s="1"/>
  <c r="J76" i="29"/>
  <c r="K76" i="29" s="1"/>
  <c r="J75" i="29"/>
  <c r="K75" i="29" s="1"/>
  <c r="J74" i="29"/>
  <c r="K74" i="29" s="1"/>
  <c r="J73" i="29"/>
  <c r="K73" i="29" s="1"/>
  <c r="J72" i="29"/>
  <c r="K72" i="29" s="1"/>
  <c r="J71" i="29"/>
  <c r="K71" i="29" s="1"/>
  <c r="J70" i="29"/>
  <c r="K70" i="29" s="1"/>
  <c r="J69" i="29"/>
  <c r="K69" i="29" s="1"/>
  <c r="J68" i="29"/>
  <c r="K68" i="29" s="1"/>
  <c r="J67" i="29"/>
  <c r="K67" i="29" s="1"/>
  <c r="J66" i="29"/>
  <c r="K66" i="29" s="1"/>
  <c r="J65" i="29"/>
  <c r="K65" i="29" s="1"/>
  <c r="J64" i="29"/>
  <c r="K64" i="29" s="1"/>
  <c r="K63" i="29"/>
  <c r="J63" i="29"/>
  <c r="J62" i="29"/>
  <c r="K62" i="29" s="1"/>
  <c r="J61" i="29"/>
  <c r="K61" i="29" s="1"/>
  <c r="J60" i="29"/>
  <c r="K60" i="29" s="1"/>
  <c r="J59" i="29"/>
  <c r="K59" i="29" s="1"/>
  <c r="J58" i="29"/>
  <c r="K58" i="29" s="1"/>
  <c r="J55" i="29"/>
  <c r="K55" i="29" s="1"/>
  <c r="J54" i="29"/>
  <c r="K54" i="29" s="1"/>
  <c r="J53" i="29"/>
  <c r="K53" i="29" s="1"/>
  <c r="J52" i="29"/>
  <c r="K52" i="29" s="1"/>
  <c r="J51" i="29"/>
  <c r="K51" i="29" s="1"/>
  <c r="J50" i="29"/>
  <c r="K50" i="29" s="1"/>
  <c r="J49" i="29"/>
  <c r="K49" i="29" s="1"/>
  <c r="J48" i="29"/>
  <c r="K48" i="29" s="1"/>
  <c r="J47" i="29"/>
  <c r="K47" i="29" s="1"/>
  <c r="J46" i="29"/>
  <c r="K46" i="29" s="1"/>
  <c r="J45" i="29"/>
  <c r="K45" i="29" s="1"/>
  <c r="J44" i="29"/>
  <c r="K44" i="29" s="1"/>
  <c r="J43" i="29"/>
  <c r="K43" i="29" s="1"/>
  <c r="J42" i="29"/>
  <c r="K42" i="29" s="1"/>
  <c r="J41" i="29"/>
  <c r="K41" i="29" s="1"/>
  <c r="J40" i="29"/>
  <c r="K40" i="29" s="1"/>
  <c r="J39" i="29"/>
  <c r="K39" i="29" s="1"/>
  <c r="J38" i="29"/>
  <c r="K38" i="29" s="1"/>
  <c r="J37" i="29"/>
  <c r="K37" i="29" s="1"/>
  <c r="J36" i="29"/>
  <c r="K36" i="29" s="1"/>
  <c r="J35" i="29"/>
  <c r="K35" i="29" s="1"/>
  <c r="J34" i="29"/>
  <c r="K34" i="29" s="1"/>
  <c r="J33" i="29"/>
  <c r="K33" i="29" s="1"/>
  <c r="J32" i="29"/>
  <c r="K32" i="29" s="1"/>
  <c r="J31" i="29"/>
  <c r="K31" i="29" s="1"/>
  <c r="J30" i="29"/>
  <c r="K30" i="29" s="1"/>
  <c r="J29" i="29"/>
  <c r="K29" i="29" s="1"/>
  <c r="J28" i="29"/>
  <c r="K28" i="29" s="1"/>
  <c r="J27" i="29"/>
  <c r="K27" i="29" s="1"/>
  <c r="J26" i="29"/>
  <c r="K26" i="29" s="1"/>
  <c r="J25" i="29"/>
  <c r="K25" i="29" s="1"/>
  <c r="J24" i="29"/>
  <c r="K24" i="29" s="1"/>
  <c r="J23" i="29"/>
  <c r="K23" i="29" s="1"/>
  <c r="J22" i="29"/>
  <c r="K22" i="29" s="1"/>
  <c r="J21" i="29"/>
  <c r="K21" i="29" s="1"/>
  <c r="J20" i="29"/>
  <c r="K20" i="29" s="1"/>
  <c r="K19" i="29"/>
  <c r="J18" i="29"/>
  <c r="K18" i="29" s="1"/>
  <c r="J17" i="29"/>
  <c r="K17" i="29" s="1"/>
  <c r="J16" i="29"/>
  <c r="K16" i="29" s="1"/>
  <c r="J15" i="29"/>
  <c r="K15" i="29" s="1"/>
  <c r="J14" i="29"/>
  <c r="K14" i="29" s="1"/>
  <c r="J13" i="29"/>
  <c r="J12" i="29"/>
  <c r="K12" i="29" s="1"/>
  <c r="J11" i="29"/>
  <c r="K11" i="29" s="1"/>
  <c r="J10" i="29"/>
  <c r="K10" i="29" s="1"/>
  <c r="J9" i="29"/>
  <c r="K9" i="29" s="1"/>
  <c r="J8" i="29"/>
  <c r="K8" i="29" s="1"/>
  <c r="J7" i="29"/>
  <c r="K7" i="29" s="1"/>
  <c r="K13" i="29" l="1"/>
  <c r="E29" i="18"/>
  <c r="G24" i="28" l="1"/>
  <c r="K11" i="28"/>
  <c r="L11" i="28" s="1"/>
  <c r="G11" i="28"/>
  <c r="H9" i="28"/>
  <c r="I9" i="28" s="1"/>
  <c r="E9" i="28"/>
  <c r="H8" i="28"/>
  <c r="I8" i="28" s="1"/>
  <c r="E8" i="28"/>
  <c r="H7" i="28"/>
  <c r="I7" i="28" s="1"/>
  <c r="E7" i="28"/>
  <c r="H6" i="28"/>
  <c r="I6" i="28" s="1"/>
  <c r="E6" i="28"/>
  <c r="H5" i="28"/>
  <c r="I5" i="28" s="1"/>
  <c r="E5" i="28"/>
  <c r="E4" i="28"/>
  <c r="I11" i="28" l="1"/>
  <c r="E25" i="13" l="1"/>
  <c r="J35" i="27" l="1"/>
  <c r="K35" i="27" s="1"/>
  <c r="H25" i="13" l="1"/>
  <c r="I25" i="13" s="1"/>
  <c r="E11" i="6" l="1"/>
  <c r="E30" i="10" l="1"/>
  <c r="H11" i="6" l="1"/>
  <c r="E28" i="18" l="1"/>
  <c r="E29" i="10"/>
  <c r="H30" i="10" l="1"/>
  <c r="I30" i="10" s="1"/>
  <c r="H29" i="10" l="1"/>
  <c r="I29" i="10" s="1"/>
  <c r="J255" i="27" l="1"/>
  <c r="J254" i="27"/>
  <c r="J253" i="27"/>
  <c r="K253" i="27" s="1"/>
  <c r="J252" i="27"/>
  <c r="K252" i="27" s="1"/>
  <c r="J251" i="27"/>
  <c r="K251" i="27" s="1"/>
  <c r="J250" i="27"/>
  <c r="K250" i="27" s="1"/>
  <c r="J249" i="27"/>
  <c r="K249" i="27" s="1"/>
  <c r="J248" i="27"/>
  <c r="K248" i="27" s="1"/>
  <c r="J247" i="27"/>
  <c r="K247" i="27" s="1"/>
  <c r="J246" i="27"/>
  <c r="K246" i="27" s="1"/>
  <c r="J245" i="27"/>
  <c r="K245" i="27" s="1"/>
  <c r="J244" i="27"/>
  <c r="K244" i="27" s="1"/>
  <c r="J243" i="27"/>
  <c r="K243" i="27" s="1"/>
  <c r="J242" i="27"/>
  <c r="K242" i="27" s="1"/>
  <c r="J241" i="27"/>
  <c r="K241" i="27" s="1"/>
  <c r="K240" i="27"/>
  <c r="J240" i="27"/>
  <c r="J239" i="27"/>
  <c r="K239" i="27" s="1"/>
  <c r="J238" i="27"/>
  <c r="K238" i="27" s="1"/>
  <c r="J237" i="27"/>
  <c r="K237" i="27" s="1"/>
  <c r="J236" i="27"/>
  <c r="K236" i="27" s="1"/>
  <c r="J235" i="27"/>
  <c r="K235" i="27" s="1"/>
  <c r="J234" i="27"/>
  <c r="K234" i="27" s="1"/>
  <c r="J233" i="27"/>
  <c r="K233" i="27" s="1"/>
  <c r="J232" i="27"/>
  <c r="K232" i="27" s="1"/>
  <c r="J231" i="27"/>
  <c r="K231" i="27" s="1"/>
  <c r="J230" i="27"/>
  <c r="K230" i="27" s="1"/>
  <c r="J229" i="27"/>
  <c r="K229" i="27" s="1"/>
  <c r="J228" i="27"/>
  <c r="K228" i="27" s="1"/>
  <c r="J227" i="27"/>
  <c r="K227" i="27" s="1"/>
  <c r="J226" i="27"/>
  <c r="K226" i="27" s="1"/>
  <c r="J225" i="27"/>
  <c r="K225" i="27" s="1"/>
  <c r="J224" i="27"/>
  <c r="K224" i="27" s="1"/>
  <c r="J223" i="27"/>
  <c r="K223" i="27" s="1"/>
  <c r="J222" i="27"/>
  <c r="K222" i="27" s="1"/>
  <c r="J221" i="27"/>
  <c r="K221" i="27" s="1"/>
  <c r="J220" i="27"/>
  <c r="K220" i="27" s="1"/>
  <c r="J219" i="27"/>
  <c r="K219" i="27" s="1"/>
  <c r="J218" i="27"/>
  <c r="K218" i="27" s="1"/>
  <c r="J217" i="27"/>
  <c r="K217" i="27" s="1"/>
  <c r="J216" i="27"/>
  <c r="K216" i="27" s="1"/>
  <c r="J215" i="27"/>
  <c r="K215" i="27" s="1"/>
  <c r="J214" i="27"/>
  <c r="K214" i="27" s="1"/>
  <c r="J213" i="27"/>
  <c r="K213" i="27" s="1"/>
  <c r="J212" i="27"/>
  <c r="K212" i="27" s="1"/>
  <c r="J211" i="27"/>
  <c r="K211" i="27" s="1"/>
  <c r="J210" i="27"/>
  <c r="K210" i="27" s="1"/>
  <c r="J209" i="27"/>
  <c r="K209" i="27" s="1"/>
  <c r="K208" i="27"/>
  <c r="J208" i="27"/>
  <c r="J207" i="27"/>
  <c r="K207" i="27" s="1"/>
  <c r="J206" i="27"/>
  <c r="K206" i="27" s="1"/>
  <c r="J205" i="27"/>
  <c r="K205" i="27" s="1"/>
  <c r="J204" i="27"/>
  <c r="K204" i="27" s="1"/>
  <c r="J203" i="27"/>
  <c r="K203" i="27" s="1"/>
  <c r="J202" i="27"/>
  <c r="K202" i="27" s="1"/>
  <c r="J201" i="27"/>
  <c r="K201" i="27" s="1"/>
  <c r="J200" i="27"/>
  <c r="K200" i="27" s="1"/>
  <c r="J199" i="27"/>
  <c r="K199" i="27" s="1"/>
  <c r="K198" i="27"/>
  <c r="J198" i="27"/>
  <c r="J197" i="27"/>
  <c r="K197" i="27" s="1"/>
  <c r="J196" i="27"/>
  <c r="K196" i="27" s="1"/>
  <c r="J195" i="27"/>
  <c r="K195" i="27" s="1"/>
  <c r="J194" i="27"/>
  <c r="K194" i="27" s="1"/>
  <c r="J193" i="27"/>
  <c r="K193" i="27" s="1"/>
  <c r="J192" i="27"/>
  <c r="K192" i="27" s="1"/>
  <c r="J191" i="27"/>
  <c r="K191" i="27" s="1"/>
  <c r="J190" i="27"/>
  <c r="K190" i="27" s="1"/>
  <c r="J189" i="27"/>
  <c r="K189" i="27" s="1"/>
  <c r="J188" i="27"/>
  <c r="K188" i="27" s="1"/>
  <c r="J187" i="27"/>
  <c r="K187" i="27" s="1"/>
  <c r="J186" i="27"/>
  <c r="K186" i="27" s="1"/>
  <c r="J185" i="27"/>
  <c r="K185" i="27" s="1"/>
  <c r="J184" i="27"/>
  <c r="K184" i="27" s="1"/>
  <c r="J183" i="27"/>
  <c r="K183" i="27" s="1"/>
  <c r="J182" i="27"/>
  <c r="K182" i="27" s="1"/>
  <c r="J181" i="27"/>
  <c r="K181" i="27" s="1"/>
  <c r="J180" i="27"/>
  <c r="K180" i="27" s="1"/>
  <c r="J179" i="27"/>
  <c r="K179" i="27" s="1"/>
  <c r="J178" i="27"/>
  <c r="K178" i="27" s="1"/>
  <c r="J177" i="27"/>
  <c r="K177" i="27" s="1"/>
  <c r="J176" i="27"/>
  <c r="K176" i="27" s="1"/>
  <c r="J175" i="27"/>
  <c r="K175" i="27" s="1"/>
  <c r="J174" i="27"/>
  <c r="K174" i="27" s="1"/>
  <c r="J173" i="27"/>
  <c r="K173" i="27" s="1"/>
  <c r="J172" i="27"/>
  <c r="K172" i="27" s="1"/>
  <c r="J171" i="27"/>
  <c r="K171" i="27" s="1"/>
  <c r="J170" i="27"/>
  <c r="K170" i="27" s="1"/>
  <c r="J169" i="27"/>
  <c r="K169" i="27" s="1"/>
  <c r="K168" i="27"/>
  <c r="J168" i="27"/>
  <c r="J167" i="27"/>
  <c r="K167" i="27" s="1"/>
  <c r="J166" i="27"/>
  <c r="K166" i="27" s="1"/>
  <c r="J165" i="27"/>
  <c r="K165" i="27" s="1"/>
  <c r="J164" i="27"/>
  <c r="K164" i="27" s="1"/>
  <c r="J163" i="27"/>
  <c r="K163" i="27" s="1"/>
  <c r="J162" i="27"/>
  <c r="K162" i="27" s="1"/>
  <c r="J161" i="27"/>
  <c r="K161" i="27" s="1"/>
  <c r="J160" i="27"/>
  <c r="K160" i="27" s="1"/>
  <c r="J159" i="27"/>
  <c r="K159" i="27" s="1"/>
  <c r="J158" i="27"/>
  <c r="K158" i="27" s="1"/>
  <c r="J157" i="27"/>
  <c r="K157" i="27" s="1"/>
  <c r="J156" i="27"/>
  <c r="K156" i="27" s="1"/>
  <c r="J155" i="27"/>
  <c r="K155" i="27" s="1"/>
  <c r="J154" i="27"/>
  <c r="K154" i="27" s="1"/>
  <c r="J153" i="27"/>
  <c r="K153" i="27" s="1"/>
  <c r="J152" i="27"/>
  <c r="K152" i="27" s="1"/>
  <c r="J151" i="27"/>
  <c r="K151" i="27" s="1"/>
  <c r="J150" i="27"/>
  <c r="K150" i="27" s="1"/>
  <c r="J149" i="27"/>
  <c r="K149" i="27" s="1"/>
  <c r="J148" i="27"/>
  <c r="K148" i="27" s="1"/>
  <c r="J147" i="27"/>
  <c r="K147" i="27" s="1"/>
  <c r="J146" i="27"/>
  <c r="K146" i="27" s="1"/>
  <c r="J145" i="27"/>
  <c r="K145" i="27" s="1"/>
  <c r="J144" i="27"/>
  <c r="K144" i="27" s="1"/>
  <c r="J143" i="27"/>
  <c r="K143" i="27" s="1"/>
  <c r="J142" i="27"/>
  <c r="K142" i="27" s="1"/>
  <c r="J141" i="27"/>
  <c r="K141" i="27" s="1"/>
  <c r="J140" i="27"/>
  <c r="K140" i="27" s="1"/>
  <c r="J139" i="27"/>
  <c r="K139" i="27" s="1"/>
  <c r="J138" i="27"/>
  <c r="K138" i="27" s="1"/>
  <c r="J137" i="27"/>
  <c r="K137" i="27" s="1"/>
  <c r="J136" i="27"/>
  <c r="K136" i="27" s="1"/>
  <c r="J135" i="27"/>
  <c r="K135" i="27" s="1"/>
  <c r="J134" i="27"/>
  <c r="K134" i="27" s="1"/>
  <c r="J133" i="27"/>
  <c r="K133" i="27" s="1"/>
  <c r="J132" i="27"/>
  <c r="K132" i="27" s="1"/>
  <c r="J131" i="27"/>
  <c r="K131" i="27" s="1"/>
  <c r="J130" i="27"/>
  <c r="K130" i="27" s="1"/>
  <c r="J129" i="27"/>
  <c r="K129" i="27" s="1"/>
  <c r="J128" i="27"/>
  <c r="K128" i="27" s="1"/>
  <c r="J127" i="27"/>
  <c r="K127" i="27" s="1"/>
  <c r="J126" i="27"/>
  <c r="K126" i="27" s="1"/>
  <c r="J125" i="27"/>
  <c r="K125" i="27" s="1"/>
  <c r="J124" i="27"/>
  <c r="K124" i="27" s="1"/>
  <c r="J123" i="27"/>
  <c r="K123" i="27" s="1"/>
  <c r="J122" i="27"/>
  <c r="K122" i="27" s="1"/>
  <c r="J121" i="27"/>
  <c r="K121" i="27" s="1"/>
  <c r="J120" i="27"/>
  <c r="K120" i="27" s="1"/>
  <c r="J119" i="27"/>
  <c r="K119" i="27" s="1"/>
  <c r="J118" i="27"/>
  <c r="K118" i="27" s="1"/>
  <c r="J117" i="27"/>
  <c r="K117" i="27" s="1"/>
  <c r="J116" i="27"/>
  <c r="K116" i="27" s="1"/>
  <c r="J115" i="27"/>
  <c r="K115" i="27" s="1"/>
  <c r="J114" i="27"/>
  <c r="K114" i="27" s="1"/>
  <c r="J113" i="27"/>
  <c r="K113" i="27" s="1"/>
  <c r="J112" i="27"/>
  <c r="K112" i="27" s="1"/>
  <c r="J111" i="27"/>
  <c r="K111" i="27" s="1"/>
  <c r="J110" i="27"/>
  <c r="K110" i="27" s="1"/>
  <c r="J109" i="27"/>
  <c r="K109" i="27" s="1"/>
  <c r="J108" i="27"/>
  <c r="K108" i="27" s="1"/>
  <c r="J107" i="27"/>
  <c r="K107" i="27" s="1"/>
  <c r="J106" i="27"/>
  <c r="K106" i="27" s="1"/>
  <c r="J105" i="27"/>
  <c r="K105" i="27" s="1"/>
  <c r="K104" i="27"/>
  <c r="J104" i="27"/>
  <c r="J103" i="27"/>
  <c r="K103" i="27" s="1"/>
  <c r="J102" i="27"/>
  <c r="K102" i="27" s="1"/>
  <c r="J101" i="27"/>
  <c r="K101" i="27" s="1"/>
  <c r="J100" i="27"/>
  <c r="K100" i="27" s="1"/>
  <c r="J99" i="27"/>
  <c r="K99" i="27" s="1"/>
  <c r="J98" i="27"/>
  <c r="K98" i="27" s="1"/>
  <c r="J97" i="27"/>
  <c r="K97" i="27" s="1"/>
  <c r="J96" i="27"/>
  <c r="K96" i="27" s="1"/>
  <c r="J95" i="27"/>
  <c r="K95" i="27" s="1"/>
  <c r="J94" i="27"/>
  <c r="K94" i="27" s="1"/>
  <c r="J93" i="27"/>
  <c r="K93" i="27" s="1"/>
  <c r="J92" i="27"/>
  <c r="K92" i="27" s="1"/>
  <c r="J91" i="27"/>
  <c r="K91" i="27" s="1"/>
  <c r="J90" i="27"/>
  <c r="K90" i="27" s="1"/>
  <c r="J89" i="27"/>
  <c r="K89" i="27" s="1"/>
  <c r="K88" i="27"/>
  <c r="J88" i="27"/>
  <c r="J87" i="27"/>
  <c r="K87" i="27" s="1"/>
  <c r="J86" i="27"/>
  <c r="K86" i="27" s="1"/>
  <c r="J85" i="27"/>
  <c r="K85" i="27" s="1"/>
  <c r="J84" i="27"/>
  <c r="K84" i="27" s="1"/>
  <c r="J83" i="27"/>
  <c r="K83" i="27" s="1"/>
  <c r="J82" i="27"/>
  <c r="K82" i="27" s="1"/>
  <c r="J81" i="27"/>
  <c r="K81" i="27" s="1"/>
  <c r="J80" i="27"/>
  <c r="K80" i="27" s="1"/>
  <c r="J79" i="27"/>
  <c r="K79" i="27" s="1"/>
  <c r="J78" i="27"/>
  <c r="K78" i="27" s="1"/>
  <c r="J77" i="27"/>
  <c r="K77" i="27" s="1"/>
  <c r="J76" i="27"/>
  <c r="K76" i="27" s="1"/>
  <c r="J75" i="27"/>
  <c r="K75" i="27" s="1"/>
  <c r="J74" i="27"/>
  <c r="K74" i="27" s="1"/>
  <c r="J73" i="27"/>
  <c r="K73" i="27" s="1"/>
  <c r="J72" i="27"/>
  <c r="K72" i="27" s="1"/>
  <c r="J71" i="27"/>
  <c r="K71" i="27" s="1"/>
  <c r="J70" i="27"/>
  <c r="K70" i="27" s="1"/>
  <c r="J69" i="27"/>
  <c r="K69" i="27" s="1"/>
  <c r="J68" i="27"/>
  <c r="K68" i="27" s="1"/>
  <c r="J67" i="27"/>
  <c r="K67" i="27" s="1"/>
  <c r="J66" i="27"/>
  <c r="K66" i="27" s="1"/>
  <c r="J65" i="27"/>
  <c r="K65" i="27" s="1"/>
  <c r="J64" i="27"/>
  <c r="K64" i="27" s="1"/>
  <c r="J63" i="27"/>
  <c r="K63" i="27" s="1"/>
  <c r="J62" i="27"/>
  <c r="K62" i="27" s="1"/>
  <c r="J61" i="27"/>
  <c r="K61" i="27" s="1"/>
  <c r="J60" i="27"/>
  <c r="K60" i="27" s="1"/>
  <c r="J59" i="27"/>
  <c r="K59" i="27" s="1"/>
  <c r="J58" i="27"/>
  <c r="K58" i="27" s="1"/>
  <c r="J57" i="27"/>
  <c r="K57" i="27" s="1"/>
  <c r="J56" i="27"/>
  <c r="K56" i="27" s="1"/>
  <c r="J55" i="27"/>
  <c r="K55" i="27" s="1"/>
  <c r="J54" i="27"/>
  <c r="K54" i="27" s="1"/>
  <c r="J53" i="27"/>
  <c r="K53" i="27" s="1"/>
  <c r="J52" i="27"/>
  <c r="K52" i="27" s="1"/>
  <c r="J51" i="27"/>
  <c r="K51" i="27" s="1"/>
  <c r="J50" i="27"/>
  <c r="K50" i="27" s="1"/>
  <c r="J49" i="27"/>
  <c r="K49" i="27" s="1"/>
  <c r="J48" i="27"/>
  <c r="K48" i="27" s="1"/>
  <c r="J47" i="27"/>
  <c r="K47" i="27" s="1"/>
  <c r="J46" i="27"/>
  <c r="K46" i="27" s="1"/>
  <c r="J45" i="27"/>
  <c r="K45" i="27" s="1"/>
  <c r="J44" i="27"/>
  <c r="K44" i="27" s="1"/>
  <c r="J43" i="27"/>
  <c r="K43" i="27" s="1"/>
  <c r="J42" i="27"/>
  <c r="K42" i="27" s="1"/>
  <c r="J41" i="27"/>
  <c r="K41" i="27" s="1"/>
  <c r="J40" i="27"/>
  <c r="K40" i="27" s="1"/>
  <c r="J39" i="27"/>
  <c r="K39" i="27" s="1"/>
  <c r="J38" i="27"/>
  <c r="K38" i="27" s="1"/>
  <c r="J37" i="27"/>
  <c r="K37" i="27" s="1"/>
  <c r="J36" i="27"/>
  <c r="K36" i="27" s="1"/>
  <c r="J34" i="27"/>
  <c r="K34" i="27" s="1"/>
  <c r="J33" i="27"/>
  <c r="K33" i="27" s="1"/>
  <c r="J32" i="27"/>
  <c r="K32" i="27" s="1"/>
  <c r="J31" i="27"/>
  <c r="K31" i="27" s="1"/>
  <c r="J30" i="27"/>
  <c r="K30" i="27" s="1"/>
  <c r="J29" i="27"/>
  <c r="K29" i="27" s="1"/>
  <c r="J28" i="27"/>
  <c r="K28" i="27" s="1"/>
  <c r="J27" i="27"/>
  <c r="K27" i="27" s="1"/>
  <c r="J26" i="27"/>
  <c r="K26" i="27" s="1"/>
  <c r="J25" i="27"/>
  <c r="K25" i="27" s="1"/>
  <c r="J24" i="27"/>
  <c r="K24" i="27" s="1"/>
  <c r="J23" i="27"/>
  <c r="K23" i="27" s="1"/>
  <c r="J22" i="27"/>
  <c r="K22" i="27" s="1"/>
  <c r="J21" i="27"/>
  <c r="K21" i="27" s="1"/>
  <c r="J20" i="27"/>
  <c r="K20" i="27" s="1"/>
  <c r="J19" i="27"/>
  <c r="K19" i="27" s="1"/>
  <c r="J18" i="27"/>
  <c r="K18" i="27" s="1"/>
  <c r="J17" i="27"/>
  <c r="K17" i="27" s="1"/>
  <c r="J16" i="27"/>
  <c r="K16" i="27" s="1"/>
  <c r="J15" i="27"/>
  <c r="K15" i="27" s="1"/>
  <c r="J14" i="27"/>
  <c r="K14" i="27" s="1"/>
  <c r="J13" i="27"/>
  <c r="K13" i="27" s="1"/>
  <c r="J12" i="27"/>
  <c r="K12" i="27" s="1"/>
  <c r="J11" i="27"/>
  <c r="K11" i="27" s="1"/>
  <c r="J10" i="27"/>
  <c r="K10" i="27" s="1"/>
  <c r="J9" i="27"/>
  <c r="K9" i="27" s="1"/>
  <c r="J8" i="27"/>
  <c r="K8" i="27" s="1"/>
  <c r="J7" i="27"/>
  <c r="K7" i="27" s="1"/>
  <c r="J6" i="27"/>
  <c r="K6" i="27" s="1"/>
  <c r="H22" i="13" l="1"/>
  <c r="I22" i="13" s="1"/>
  <c r="O10" i="4" l="1"/>
  <c r="O9" i="4"/>
  <c r="O6" i="4"/>
  <c r="H4" i="22"/>
  <c r="I4" i="22" s="1"/>
  <c r="H5" i="22"/>
  <c r="I5" i="22" s="1"/>
  <c r="G25" i="22"/>
  <c r="K11" i="22"/>
  <c r="L11" i="22" s="1"/>
  <c r="G11" i="22"/>
  <c r="O8" i="4" s="1"/>
  <c r="H9" i="22"/>
  <c r="I9" i="22" s="1"/>
  <c r="E9" i="22"/>
  <c r="H8" i="22"/>
  <c r="I8" i="22" s="1"/>
  <c r="E8" i="22"/>
  <c r="H7" i="22"/>
  <c r="I7" i="22" s="1"/>
  <c r="E7" i="22"/>
  <c r="H6" i="22"/>
  <c r="I6" i="22" s="1"/>
  <c r="E6" i="22"/>
  <c r="E5" i="22"/>
  <c r="E4" i="22"/>
  <c r="O12" i="4" l="1"/>
  <c r="O17" i="4" s="1"/>
  <c r="I11" i="22"/>
  <c r="O13" i="4" l="1"/>
  <c r="E27" i="18"/>
  <c r="J33" i="25" l="1"/>
  <c r="K33" i="25" s="1"/>
  <c r="E26" i="10" l="1"/>
  <c r="E27" i="10"/>
  <c r="E28" i="10"/>
  <c r="H28" i="10" l="1"/>
  <c r="I28" i="10" s="1"/>
  <c r="E24" i="10" l="1"/>
  <c r="H27" i="10"/>
  <c r="I27" i="10" s="1"/>
  <c r="J15" i="25" l="1"/>
  <c r="K15" i="25" s="1"/>
  <c r="J34" i="25"/>
  <c r="K34" i="25" s="1"/>
  <c r="J65" i="25"/>
  <c r="K65" i="25" s="1"/>
  <c r="J255" i="25"/>
  <c r="J254" i="25"/>
  <c r="J253" i="25"/>
  <c r="K253" i="25" s="1"/>
  <c r="J252" i="25"/>
  <c r="K252" i="25" s="1"/>
  <c r="J251" i="25"/>
  <c r="K251" i="25" s="1"/>
  <c r="J250" i="25"/>
  <c r="K250" i="25" s="1"/>
  <c r="J249" i="25"/>
  <c r="K249" i="25" s="1"/>
  <c r="J248" i="25"/>
  <c r="K248" i="25" s="1"/>
  <c r="J247" i="25"/>
  <c r="K247" i="25" s="1"/>
  <c r="J246" i="25"/>
  <c r="K246" i="25" s="1"/>
  <c r="J245" i="25"/>
  <c r="K245" i="25" s="1"/>
  <c r="J244" i="25"/>
  <c r="K244" i="25" s="1"/>
  <c r="J243" i="25"/>
  <c r="K243" i="25" s="1"/>
  <c r="J242" i="25"/>
  <c r="K242" i="25" s="1"/>
  <c r="J241" i="25"/>
  <c r="K241" i="25" s="1"/>
  <c r="J240" i="25"/>
  <c r="K240" i="25" s="1"/>
  <c r="J239" i="25"/>
  <c r="K239" i="25" s="1"/>
  <c r="J238" i="25"/>
  <c r="K238" i="25" s="1"/>
  <c r="J237" i="25"/>
  <c r="K237" i="25" s="1"/>
  <c r="J236" i="25"/>
  <c r="K236" i="25" s="1"/>
  <c r="J235" i="25"/>
  <c r="K235" i="25" s="1"/>
  <c r="J234" i="25"/>
  <c r="K234" i="25" s="1"/>
  <c r="J233" i="25"/>
  <c r="K233" i="25" s="1"/>
  <c r="J232" i="25"/>
  <c r="K232" i="25" s="1"/>
  <c r="J231" i="25"/>
  <c r="K231" i="25" s="1"/>
  <c r="J230" i="25"/>
  <c r="K230" i="25" s="1"/>
  <c r="J229" i="25"/>
  <c r="K229" i="25" s="1"/>
  <c r="J228" i="25"/>
  <c r="K228" i="25" s="1"/>
  <c r="J227" i="25"/>
  <c r="K227" i="25" s="1"/>
  <c r="J226" i="25"/>
  <c r="K226" i="25" s="1"/>
  <c r="J225" i="25"/>
  <c r="K225" i="25" s="1"/>
  <c r="J224" i="25"/>
  <c r="K224" i="25" s="1"/>
  <c r="J223" i="25"/>
  <c r="K223" i="25" s="1"/>
  <c r="J222" i="25"/>
  <c r="K222" i="25" s="1"/>
  <c r="J221" i="25"/>
  <c r="K221" i="25" s="1"/>
  <c r="J220" i="25"/>
  <c r="K220" i="25" s="1"/>
  <c r="J219" i="25"/>
  <c r="K219" i="25" s="1"/>
  <c r="J218" i="25"/>
  <c r="K218" i="25" s="1"/>
  <c r="J217" i="25"/>
  <c r="K217" i="25" s="1"/>
  <c r="J216" i="25"/>
  <c r="K216" i="25" s="1"/>
  <c r="J215" i="25"/>
  <c r="K215" i="25" s="1"/>
  <c r="J214" i="25"/>
  <c r="K214" i="25" s="1"/>
  <c r="J213" i="25"/>
  <c r="K213" i="25" s="1"/>
  <c r="J212" i="25"/>
  <c r="K212" i="25" s="1"/>
  <c r="J211" i="25"/>
  <c r="K211" i="25" s="1"/>
  <c r="J210" i="25"/>
  <c r="K210" i="25" s="1"/>
  <c r="J209" i="25"/>
  <c r="K209" i="25" s="1"/>
  <c r="J208" i="25"/>
  <c r="K208" i="25" s="1"/>
  <c r="J207" i="25"/>
  <c r="K207" i="25" s="1"/>
  <c r="J206" i="25"/>
  <c r="K206" i="25" s="1"/>
  <c r="J205" i="25"/>
  <c r="K205" i="25" s="1"/>
  <c r="J204" i="25"/>
  <c r="K204" i="25" s="1"/>
  <c r="J203" i="25"/>
  <c r="K203" i="25" s="1"/>
  <c r="J202" i="25"/>
  <c r="K202" i="25" s="1"/>
  <c r="J201" i="25"/>
  <c r="K201" i="25" s="1"/>
  <c r="J200" i="25"/>
  <c r="K200" i="25" s="1"/>
  <c r="J199" i="25"/>
  <c r="K199" i="25" s="1"/>
  <c r="J198" i="25"/>
  <c r="K198" i="25" s="1"/>
  <c r="J197" i="25"/>
  <c r="K197" i="25" s="1"/>
  <c r="J196" i="25"/>
  <c r="K196" i="25" s="1"/>
  <c r="J195" i="25"/>
  <c r="K195" i="25" s="1"/>
  <c r="J194" i="25"/>
  <c r="K194" i="25" s="1"/>
  <c r="J193" i="25"/>
  <c r="K193" i="25" s="1"/>
  <c r="J192" i="25"/>
  <c r="K192" i="25" s="1"/>
  <c r="J191" i="25"/>
  <c r="K191" i="25" s="1"/>
  <c r="J190" i="25"/>
  <c r="K190" i="25" s="1"/>
  <c r="J189" i="25"/>
  <c r="K189" i="25" s="1"/>
  <c r="J188" i="25"/>
  <c r="K188" i="25" s="1"/>
  <c r="J187" i="25"/>
  <c r="K187" i="25" s="1"/>
  <c r="J186" i="25"/>
  <c r="K186" i="25" s="1"/>
  <c r="J185" i="25"/>
  <c r="K185" i="25" s="1"/>
  <c r="J184" i="25"/>
  <c r="K184" i="25" s="1"/>
  <c r="J183" i="25"/>
  <c r="K183" i="25" s="1"/>
  <c r="J182" i="25"/>
  <c r="K182" i="25" s="1"/>
  <c r="J181" i="25"/>
  <c r="K181" i="25" s="1"/>
  <c r="J180" i="25"/>
  <c r="K180" i="25" s="1"/>
  <c r="J179" i="25"/>
  <c r="K179" i="25" s="1"/>
  <c r="J178" i="25"/>
  <c r="K178" i="25" s="1"/>
  <c r="J177" i="25"/>
  <c r="K177" i="25" s="1"/>
  <c r="J176" i="25"/>
  <c r="K176" i="25" s="1"/>
  <c r="J175" i="25"/>
  <c r="K175" i="25" s="1"/>
  <c r="J174" i="25"/>
  <c r="K174" i="25" s="1"/>
  <c r="J173" i="25"/>
  <c r="K173" i="25" s="1"/>
  <c r="J172" i="25"/>
  <c r="K172" i="25" s="1"/>
  <c r="J171" i="25"/>
  <c r="K171" i="25" s="1"/>
  <c r="J170" i="25"/>
  <c r="K170" i="25" s="1"/>
  <c r="J169" i="25"/>
  <c r="K169" i="25" s="1"/>
  <c r="J168" i="25"/>
  <c r="K168" i="25" s="1"/>
  <c r="J167" i="25"/>
  <c r="K167" i="25" s="1"/>
  <c r="J166" i="25"/>
  <c r="K166" i="25" s="1"/>
  <c r="J165" i="25"/>
  <c r="K165" i="25" s="1"/>
  <c r="J164" i="25"/>
  <c r="K164" i="25" s="1"/>
  <c r="J163" i="25"/>
  <c r="K163" i="25" s="1"/>
  <c r="J162" i="25"/>
  <c r="K162" i="25" s="1"/>
  <c r="J161" i="25"/>
  <c r="K161" i="25" s="1"/>
  <c r="J160" i="25"/>
  <c r="K160" i="25" s="1"/>
  <c r="J159" i="25"/>
  <c r="K159" i="25" s="1"/>
  <c r="J158" i="25"/>
  <c r="K158" i="25" s="1"/>
  <c r="J157" i="25"/>
  <c r="K157" i="25" s="1"/>
  <c r="J156" i="25"/>
  <c r="K156" i="25" s="1"/>
  <c r="J155" i="25"/>
  <c r="K155" i="25" s="1"/>
  <c r="J154" i="25"/>
  <c r="K154" i="25" s="1"/>
  <c r="J153" i="25"/>
  <c r="K153" i="25" s="1"/>
  <c r="J152" i="25"/>
  <c r="K152" i="25" s="1"/>
  <c r="J151" i="25"/>
  <c r="K151" i="25" s="1"/>
  <c r="J150" i="25"/>
  <c r="K150" i="25" s="1"/>
  <c r="J149" i="25"/>
  <c r="K149" i="25" s="1"/>
  <c r="J148" i="25"/>
  <c r="K148" i="25" s="1"/>
  <c r="J147" i="25"/>
  <c r="K147" i="25" s="1"/>
  <c r="J146" i="25"/>
  <c r="K146" i="25" s="1"/>
  <c r="J145" i="25"/>
  <c r="K145" i="25" s="1"/>
  <c r="J144" i="25"/>
  <c r="K144" i="25" s="1"/>
  <c r="J143" i="25"/>
  <c r="K143" i="25" s="1"/>
  <c r="J142" i="25"/>
  <c r="K142" i="25" s="1"/>
  <c r="J141" i="25"/>
  <c r="K141" i="25" s="1"/>
  <c r="J140" i="25"/>
  <c r="K140" i="25" s="1"/>
  <c r="J139" i="25"/>
  <c r="K139" i="25" s="1"/>
  <c r="J138" i="25"/>
  <c r="K138" i="25" s="1"/>
  <c r="J137" i="25"/>
  <c r="K137" i="25" s="1"/>
  <c r="J136" i="25"/>
  <c r="K136" i="25" s="1"/>
  <c r="J135" i="25"/>
  <c r="K135" i="25" s="1"/>
  <c r="J134" i="25"/>
  <c r="K134" i="25" s="1"/>
  <c r="J133" i="25"/>
  <c r="K133" i="25" s="1"/>
  <c r="J132" i="25"/>
  <c r="K132" i="25" s="1"/>
  <c r="J131" i="25"/>
  <c r="K131" i="25" s="1"/>
  <c r="J130" i="25"/>
  <c r="K130" i="25" s="1"/>
  <c r="J129" i="25"/>
  <c r="K129" i="25" s="1"/>
  <c r="J128" i="25"/>
  <c r="K128" i="25" s="1"/>
  <c r="J127" i="25"/>
  <c r="K127" i="25" s="1"/>
  <c r="J126" i="25"/>
  <c r="K126" i="25" s="1"/>
  <c r="J125" i="25"/>
  <c r="K125" i="25" s="1"/>
  <c r="J124" i="25"/>
  <c r="K124" i="25" s="1"/>
  <c r="J123" i="25"/>
  <c r="K123" i="25" s="1"/>
  <c r="J122" i="25"/>
  <c r="K122" i="25" s="1"/>
  <c r="J121" i="25"/>
  <c r="K121" i="25" s="1"/>
  <c r="J120" i="25"/>
  <c r="K120" i="25" s="1"/>
  <c r="J119" i="25"/>
  <c r="K119" i="25" s="1"/>
  <c r="J118" i="25"/>
  <c r="K118" i="25" s="1"/>
  <c r="J117" i="25"/>
  <c r="K117" i="25" s="1"/>
  <c r="K116" i="25"/>
  <c r="J116" i="25"/>
  <c r="J115" i="25"/>
  <c r="K115" i="25" s="1"/>
  <c r="J114" i="25"/>
  <c r="K114" i="25" s="1"/>
  <c r="J113" i="25"/>
  <c r="K113" i="25" s="1"/>
  <c r="J112" i="25"/>
  <c r="K112" i="25" s="1"/>
  <c r="J111" i="25"/>
  <c r="K111" i="25" s="1"/>
  <c r="J110" i="25"/>
  <c r="K110" i="25" s="1"/>
  <c r="J109" i="25"/>
  <c r="K109" i="25" s="1"/>
  <c r="J108" i="25"/>
  <c r="K108" i="25" s="1"/>
  <c r="J107" i="25"/>
  <c r="K107" i="25" s="1"/>
  <c r="J106" i="25"/>
  <c r="K106" i="25" s="1"/>
  <c r="J105" i="25"/>
  <c r="K105" i="25" s="1"/>
  <c r="J104" i="25"/>
  <c r="K104" i="25" s="1"/>
  <c r="J103" i="25"/>
  <c r="K103" i="25" s="1"/>
  <c r="J102" i="25"/>
  <c r="K102" i="25" s="1"/>
  <c r="J101" i="25"/>
  <c r="K101" i="25" s="1"/>
  <c r="J100" i="25"/>
  <c r="K100" i="25" s="1"/>
  <c r="J99" i="25"/>
  <c r="K99" i="25" s="1"/>
  <c r="J98" i="25"/>
  <c r="K98" i="25" s="1"/>
  <c r="J97" i="25"/>
  <c r="K97" i="25" s="1"/>
  <c r="J96" i="25"/>
  <c r="K96" i="25" s="1"/>
  <c r="J95" i="25"/>
  <c r="K95" i="25" s="1"/>
  <c r="J94" i="25"/>
  <c r="K94" i="25" s="1"/>
  <c r="J93" i="25"/>
  <c r="K93" i="25" s="1"/>
  <c r="J92" i="25"/>
  <c r="K92" i="25" s="1"/>
  <c r="J91" i="25"/>
  <c r="K91" i="25" s="1"/>
  <c r="J90" i="25"/>
  <c r="K90" i="25" s="1"/>
  <c r="J89" i="25"/>
  <c r="K89" i="25" s="1"/>
  <c r="J88" i="25"/>
  <c r="K88" i="25" s="1"/>
  <c r="J87" i="25"/>
  <c r="K87" i="25" s="1"/>
  <c r="J86" i="25"/>
  <c r="K86" i="25" s="1"/>
  <c r="J85" i="25"/>
  <c r="K85" i="25" s="1"/>
  <c r="J84" i="25"/>
  <c r="K84" i="25" s="1"/>
  <c r="J83" i="25"/>
  <c r="K83" i="25" s="1"/>
  <c r="J82" i="25"/>
  <c r="K82" i="25" s="1"/>
  <c r="J81" i="25"/>
  <c r="K81" i="25" s="1"/>
  <c r="J80" i="25"/>
  <c r="K80" i="25" s="1"/>
  <c r="J79" i="25"/>
  <c r="K79" i="25" s="1"/>
  <c r="J78" i="25"/>
  <c r="K78" i="25" s="1"/>
  <c r="J77" i="25"/>
  <c r="K77" i="25" s="1"/>
  <c r="J76" i="25"/>
  <c r="K76" i="25" s="1"/>
  <c r="J75" i="25"/>
  <c r="K75" i="25" s="1"/>
  <c r="J74" i="25"/>
  <c r="K74" i="25" s="1"/>
  <c r="J73" i="25"/>
  <c r="K73" i="25" s="1"/>
  <c r="J72" i="25"/>
  <c r="K72" i="25" s="1"/>
  <c r="J71" i="25"/>
  <c r="K71" i="25" s="1"/>
  <c r="J70" i="25"/>
  <c r="K70" i="25" s="1"/>
  <c r="J69" i="25"/>
  <c r="K69" i="25" s="1"/>
  <c r="J68" i="25"/>
  <c r="K68" i="25" s="1"/>
  <c r="J67" i="25"/>
  <c r="K67" i="25" s="1"/>
  <c r="J66" i="25"/>
  <c r="K66" i="25" s="1"/>
  <c r="J64" i="25"/>
  <c r="K64" i="25" s="1"/>
  <c r="J63" i="25"/>
  <c r="K63" i="25" s="1"/>
  <c r="J62" i="25"/>
  <c r="K62" i="25" s="1"/>
  <c r="J61" i="25"/>
  <c r="K61" i="25" s="1"/>
  <c r="J60" i="25"/>
  <c r="K60" i="25" s="1"/>
  <c r="J59" i="25"/>
  <c r="K59" i="25" s="1"/>
  <c r="J58" i="25"/>
  <c r="K58" i="25" s="1"/>
  <c r="J57" i="25"/>
  <c r="K57" i="25" s="1"/>
  <c r="J56" i="25"/>
  <c r="K56" i="25" s="1"/>
  <c r="J55" i="25"/>
  <c r="K55" i="25" s="1"/>
  <c r="J54" i="25"/>
  <c r="K54" i="25" s="1"/>
  <c r="J53" i="25"/>
  <c r="K53" i="25" s="1"/>
  <c r="J52" i="25"/>
  <c r="K52" i="25" s="1"/>
  <c r="J51" i="25"/>
  <c r="K51" i="25" s="1"/>
  <c r="J50" i="25"/>
  <c r="K50" i="25" s="1"/>
  <c r="J49" i="25"/>
  <c r="K49" i="25" s="1"/>
  <c r="J48" i="25"/>
  <c r="K48" i="25" s="1"/>
  <c r="J47" i="25"/>
  <c r="K47" i="25" s="1"/>
  <c r="J46" i="25"/>
  <c r="K46" i="25" s="1"/>
  <c r="J45" i="25"/>
  <c r="K45" i="25" s="1"/>
  <c r="J44" i="25"/>
  <c r="K44" i="25" s="1"/>
  <c r="J43" i="25"/>
  <c r="K43" i="25" s="1"/>
  <c r="J42" i="25"/>
  <c r="K42" i="25" s="1"/>
  <c r="J41" i="25"/>
  <c r="K41" i="25" s="1"/>
  <c r="J40" i="25"/>
  <c r="K40" i="25" s="1"/>
  <c r="J39" i="25"/>
  <c r="K39" i="25" s="1"/>
  <c r="J38" i="25"/>
  <c r="K38" i="25" s="1"/>
  <c r="J37" i="25"/>
  <c r="K37" i="25" s="1"/>
  <c r="J36" i="25"/>
  <c r="K36" i="25" s="1"/>
  <c r="J35" i="25"/>
  <c r="K35" i="25" s="1"/>
  <c r="J32" i="25"/>
  <c r="K32" i="25" s="1"/>
  <c r="J31" i="25"/>
  <c r="K31" i="25" s="1"/>
  <c r="J30" i="25"/>
  <c r="K30" i="25" s="1"/>
  <c r="J29" i="25"/>
  <c r="K29" i="25" s="1"/>
  <c r="J28" i="25"/>
  <c r="K28" i="25" s="1"/>
  <c r="J27" i="25"/>
  <c r="K27" i="25" s="1"/>
  <c r="J26" i="25"/>
  <c r="K26" i="25" s="1"/>
  <c r="J25" i="25"/>
  <c r="K25" i="25" s="1"/>
  <c r="J24" i="25"/>
  <c r="K24" i="25" s="1"/>
  <c r="J23" i="25"/>
  <c r="K23" i="25" s="1"/>
  <c r="J22" i="25"/>
  <c r="K22" i="25" s="1"/>
  <c r="J21" i="25"/>
  <c r="K21" i="25" s="1"/>
  <c r="J20" i="25"/>
  <c r="K20" i="25" s="1"/>
  <c r="J19" i="25"/>
  <c r="K19" i="25" s="1"/>
  <c r="J18" i="25"/>
  <c r="K18" i="25" s="1"/>
  <c r="J17" i="25"/>
  <c r="K17" i="25" s="1"/>
  <c r="J16" i="25"/>
  <c r="K16" i="25" s="1"/>
  <c r="J14" i="25"/>
  <c r="K14" i="25" s="1"/>
  <c r="J13" i="25"/>
  <c r="K13" i="25" s="1"/>
  <c r="J12" i="25"/>
  <c r="K12" i="25" s="1"/>
  <c r="J11" i="25"/>
  <c r="K11" i="25" s="1"/>
  <c r="J10" i="25"/>
  <c r="K10" i="25" s="1"/>
  <c r="J9" i="25"/>
  <c r="K9" i="25" s="1"/>
  <c r="J8" i="25"/>
  <c r="K8" i="25" s="1"/>
  <c r="J7" i="25"/>
  <c r="K7" i="25" s="1"/>
  <c r="J6" i="25"/>
  <c r="K6" i="25" s="1"/>
  <c r="E26" i="18" l="1"/>
  <c r="H10" i="8"/>
  <c r="I10" i="8" s="1"/>
  <c r="E11" i="9" l="1"/>
  <c r="E12" i="9"/>
  <c r="E22" i="18"/>
  <c r="E23" i="18"/>
  <c r="E25" i="18"/>
  <c r="E6" i="8"/>
  <c r="H12" i="9" l="1"/>
  <c r="I12" i="9" s="1"/>
  <c r="H23" i="10"/>
  <c r="I23" i="10" s="1"/>
  <c r="H24" i="10"/>
  <c r="I24" i="10" s="1"/>
  <c r="H25" i="10"/>
  <c r="I25" i="10" s="1"/>
  <c r="H26" i="10"/>
  <c r="I26" i="10" s="1"/>
  <c r="E19" i="13" l="1"/>
  <c r="E21" i="13"/>
  <c r="E22" i="13"/>
  <c r="H21" i="13"/>
  <c r="I21" i="13" s="1"/>
  <c r="E10" i="9"/>
  <c r="I23" i="18" l="1"/>
  <c r="I10" i="9"/>
  <c r="E9" i="9" l="1"/>
  <c r="E21" i="18" l="1"/>
  <c r="E22" i="10"/>
  <c r="E23" i="10"/>
  <c r="F9" i="20" l="1"/>
  <c r="F18" i="20" l="1"/>
  <c r="H19" i="13"/>
  <c r="I19" i="13" s="1"/>
  <c r="J23" i="23" l="1"/>
  <c r="K23" i="23" s="1"/>
  <c r="J49" i="23"/>
  <c r="K49" i="23" s="1"/>
  <c r="J50" i="23"/>
  <c r="K50" i="23" s="1"/>
  <c r="J255" i="23"/>
  <c r="J254" i="23"/>
  <c r="J253" i="23"/>
  <c r="K253" i="23" s="1"/>
  <c r="J252" i="23"/>
  <c r="K252" i="23" s="1"/>
  <c r="J251" i="23"/>
  <c r="K251" i="23" s="1"/>
  <c r="J250" i="23"/>
  <c r="K250" i="23" s="1"/>
  <c r="J249" i="23"/>
  <c r="K249" i="23" s="1"/>
  <c r="J248" i="23"/>
  <c r="K248" i="23" s="1"/>
  <c r="J247" i="23"/>
  <c r="K247" i="23" s="1"/>
  <c r="J246" i="23"/>
  <c r="K246" i="23" s="1"/>
  <c r="J245" i="23"/>
  <c r="K245" i="23" s="1"/>
  <c r="J244" i="23"/>
  <c r="K244" i="23" s="1"/>
  <c r="J243" i="23"/>
  <c r="K243" i="23" s="1"/>
  <c r="J242" i="23"/>
  <c r="K242" i="23" s="1"/>
  <c r="J241" i="23"/>
  <c r="K241" i="23" s="1"/>
  <c r="J240" i="23"/>
  <c r="K240" i="23" s="1"/>
  <c r="J239" i="23"/>
  <c r="K239" i="23" s="1"/>
  <c r="J238" i="23"/>
  <c r="K238" i="23" s="1"/>
  <c r="J237" i="23"/>
  <c r="K237" i="23" s="1"/>
  <c r="J236" i="23"/>
  <c r="K236" i="23" s="1"/>
  <c r="J235" i="23"/>
  <c r="K235" i="23" s="1"/>
  <c r="J234" i="23"/>
  <c r="K234" i="23" s="1"/>
  <c r="J233" i="23"/>
  <c r="K233" i="23" s="1"/>
  <c r="J232" i="23"/>
  <c r="K232" i="23" s="1"/>
  <c r="J231" i="23"/>
  <c r="K231" i="23" s="1"/>
  <c r="J230" i="23"/>
  <c r="K230" i="23" s="1"/>
  <c r="J229" i="23"/>
  <c r="K229" i="23" s="1"/>
  <c r="J228" i="23"/>
  <c r="K228" i="23" s="1"/>
  <c r="J227" i="23"/>
  <c r="K227" i="23" s="1"/>
  <c r="J226" i="23"/>
  <c r="K226" i="23" s="1"/>
  <c r="J225" i="23"/>
  <c r="K225" i="23" s="1"/>
  <c r="J224" i="23"/>
  <c r="K224" i="23" s="1"/>
  <c r="J223" i="23"/>
  <c r="K223" i="23" s="1"/>
  <c r="J222" i="23"/>
  <c r="K222" i="23" s="1"/>
  <c r="J221" i="23"/>
  <c r="K221" i="23" s="1"/>
  <c r="J220" i="23"/>
  <c r="K220" i="23" s="1"/>
  <c r="J219" i="23"/>
  <c r="K219" i="23" s="1"/>
  <c r="J218" i="23"/>
  <c r="K218" i="23" s="1"/>
  <c r="J217" i="23"/>
  <c r="K217" i="23" s="1"/>
  <c r="J216" i="23"/>
  <c r="K216" i="23" s="1"/>
  <c r="J215" i="23"/>
  <c r="K215" i="23" s="1"/>
  <c r="J214" i="23"/>
  <c r="K214" i="23" s="1"/>
  <c r="J213" i="23"/>
  <c r="K213" i="23" s="1"/>
  <c r="J212" i="23"/>
  <c r="K212" i="23" s="1"/>
  <c r="J211" i="23"/>
  <c r="K211" i="23" s="1"/>
  <c r="J210" i="23"/>
  <c r="K210" i="23" s="1"/>
  <c r="J209" i="23"/>
  <c r="K209" i="23" s="1"/>
  <c r="J208" i="23"/>
  <c r="K208" i="23" s="1"/>
  <c r="J207" i="23"/>
  <c r="K207" i="23" s="1"/>
  <c r="J206" i="23"/>
  <c r="K206" i="23" s="1"/>
  <c r="J205" i="23"/>
  <c r="K205" i="23" s="1"/>
  <c r="J204" i="23"/>
  <c r="K204" i="23" s="1"/>
  <c r="J203" i="23"/>
  <c r="K203" i="23" s="1"/>
  <c r="J202" i="23"/>
  <c r="K202" i="23" s="1"/>
  <c r="J201" i="23"/>
  <c r="K201" i="23" s="1"/>
  <c r="J200" i="23"/>
  <c r="K200" i="23" s="1"/>
  <c r="J199" i="23"/>
  <c r="K199" i="23" s="1"/>
  <c r="J198" i="23"/>
  <c r="K198" i="23" s="1"/>
  <c r="J197" i="23"/>
  <c r="K197" i="23" s="1"/>
  <c r="J196" i="23"/>
  <c r="K196" i="23" s="1"/>
  <c r="J195" i="23"/>
  <c r="K195" i="23" s="1"/>
  <c r="J194" i="23"/>
  <c r="K194" i="23" s="1"/>
  <c r="J193" i="23"/>
  <c r="K193" i="23" s="1"/>
  <c r="J192" i="23"/>
  <c r="K192" i="23" s="1"/>
  <c r="J191" i="23"/>
  <c r="K191" i="23" s="1"/>
  <c r="J190" i="23"/>
  <c r="K190" i="23" s="1"/>
  <c r="J189" i="23"/>
  <c r="K189" i="23" s="1"/>
  <c r="J188" i="23"/>
  <c r="K188" i="23" s="1"/>
  <c r="J187" i="23"/>
  <c r="K187" i="23" s="1"/>
  <c r="J186" i="23"/>
  <c r="K186" i="23" s="1"/>
  <c r="J185" i="23"/>
  <c r="K185" i="23" s="1"/>
  <c r="J184" i="23"/>
  <c r="K184" i="23" s="1"/>
  <c r="J183" i="23"/>
  <c r="K183" i="23" s="1"/>
  <c r="J182" i="23"/>
  <c r="K182" i="23" s="1"/>
  <c r="J181" i="23"/>
  <c r="K181" i="23" s="1"/>
  <c r="J180" i="23"/>
  <c r="K180" i="23" s="1"/>
  <c r="J179" i="23"/>
  <c r="K179" i="23" s="1"/>
  <c r="J178" i="23"/>
  <c r="K178" i="23" s="1"/>
  <c r="J177" i="23"/>
  <c r="K177" i="23" s="1"/>
  <c r="J176" i="23"/>
  <c r="K176" i="23" s="1"/>
  <c r="J175" i="23"/>
  <c r="K175" i="23" s="1"/>
  <c r="J174" i="23"/>
  <c r="K174" i="23" s="1"/>
  <c r="J173" i="23"/>
  <c r="K173" i="23" s="1"/>
  <c r="J172" i="23"/>
  <c r="K172" i="23" s="1"/>
  <c r="J171" i="23"/>
  <c r="K171" i="23" s="1"/>
  <c r="J170" i="23"/>
  <c r="K170" i="23" s="1"/>
  <c r="J169" i="23"/>
  <c r="K169" i="23" s="1"/>
  <c r="J168" i="23"/>
  <c r="K168" i="23" s="1"/>
  <c r="J167" i="23"/>
  <c r="K167" i="23" s="1"/>
  <c r="J166" i="23"/>
  <c r="K166" i="23" s="1"/>
  <c r="J165" i="23"/>
  <c r="K165" i="23" s="1"/>
  <c r="J164" i="23"/>
  <c r="K164" i="23" s="1"/>
  <c r="J163" i="23"/>
  <c r="K163" i="23" s="1"/>
  <c r="J162" i="23"/>
  <c r="K162" i="23" s="1"/>
  <c r="J161" i="23"/>
  <c r="K161" i="23" s="1"/>
  <c r="J160" i="23"/>
  <c r="K160" i="23" s="1"/>
  <c r="J159" i="23"/>
  <c r="K159" i="23" s="1"/>
  <c r="J158" i="23"/>
  <c r="K158" i="23" s="1"/>
  <c r="J157" i="23"/>
  <c r="K157" i="23" s="1"/>
  <c r="J156" i="23"/>
  <c r="K156" i="23" s="1"/>
  <c r="J155" i="23"/>
  <c r="K155" i="23" s="1"/>
  <c r="J154" i="23"/>
  <c r="K154" i="23" s="1"/>
  <c r="J153" i="23"/>
  <c r="K153" i="23" s="1"/>
  <c r="J152" i="23"/>
  <c r="K152" i="23" s="1"/>
  <c r="J151" i="23"/>
  <c r="K151" i="23" s="1"/>
  <c r="J150" i="23"/>
  <c r="K150" i="23" s="1"/>
  <c r="J149" i="23"/>
  <c r="K149" i="23" s="1"/>
  <c r="J148" i="23"/>
  <c r="K148" i="23" s="1"/>
  <c r="J147" i="23"/>
  <c r="K147" i="23" s="1"/>
  <c r="J146" i="23"/>
  <c r="K146" i="23" s="1"/>
  <c r="J145" i="23"/>
  <c r="K145" i="23" s="1"/>
  <c r="J144" i="23"/>
  <c r="K144" i="23" s="1"/>
  <c r="J143" i="23"/>
  <c r="K143" i="23" s="1"/>
  <c r="J142" i="23"/>
  <c r="K142" i="23" s="1"/>
  <c r="J141" i="23"/>
  <c r="K141" i="23" s="1"/>
  <c r="J140" i="23"/>
  <c r="K140" i="23" s="1"/>
  <c r="J139" i="23"/>
  <c r="K139" i="23" s="1"/>
  <c r="J138" i="23"/>
  <c r="K138" i="23" s="1"/>
  <c r="J137" i="23"/>
  <c r="K137" i="23" s="1"/>
  <c r="J136" i="23"/>
  <c r="K136" i="23" s="1"/>
  <c r="J135" i="23"/>
  <c r="K135" i="23" s="1"/>
  <c r="J134" i="23"/>
  <c r="K134" i="23" s="1"/>
  <c r="J133" i="23"/>
  <c r="K133" i="23" s="1"/>
  <c r="J132" i="23"/>
  <c r="K132" i="23" s="1"/>
  <c r="J131" i="23"/>
  <c r="K131" i="23" s="1"/>
  <c r="J130" i="23"/>
  <c r="K130" i="23" s="1"/>
  <c r="J129" i="23"/>
  <c r="K129" i="23" s="1"/>
  <c r="J128" i="23"/>
  <c r="K128" i="23" s="1"/>
  <c r="J127" i="23"/>
  <c r="K127" i="23" s="1"/>
  <c r="J126" i="23"/>
  <c r="K126" i="23" s="1"/>
  <c r="J125" i="23"/>
  <c r="K125" i="23" s="1"/>
  <c r="J124" i="23"/>
  <c r="K124" i="23" s="1"/>
  <c r="J123" i="23"/>
  <c r="K123" i="23" s="1"/>
  <c r="J122" i="23"/>
  <c r="K122" i="23" s="1"/>
  <c r="J121" i="23"/>
  <c r="K121" i="23" s="1"/>
  <c r="J120" i="23"/>
  <c r="K120" i="23" s="1"/>
  <c r="J119" i="23"/>
  <c r="K119" i="23" s="1"/>
  <c r="J118" i="23"/>
  <c r="K118" i="23" s="1"/>
  <c r="J117" i="23"/>
  <c r="K117" i="23" s="1"/>
  <c r="J116" i="23"/>
  <c r="K116" i="23" s="1"/>
  <c r="J115" i="23"/>
  <c r="K115" i="23" s="1"/>
  <c r="J114" i="23"/>
  <c r="K114" i="23" s="1"/>
  <c r="J113" i="23"/>
  <c r="K113" i="23" s="1"/>
  <c r="J112" i="23"/>
  <c r="K112" i="23" s="1"/>
  <c r="J111" i="23"/>
  <c r="K111" i="23" s="1"/>
  <c r="J110" i="23"/>
  <c r="K110" i="23" s="1"/>
  <c r="J109" i="23"/>
  <c r="K109" i="23" s="1"/>
  <c r="J108" i="23"/>
  <c r="K108" i="23" s="1"/>
  <c r="J107" i="23"/>
  <c r="K107" i="23" s="1"/>
  <c r="J106" i="23"/>
  <c r="K106" i="23" s="1"/>
  <c r="J105" i="23"/>
  <c r="K105" i="23" s="1"/>
  <c r="J104" i="23"/>
  <c r="K104" i="23" s="1"/>
  <c r="J103" i="23"/>
  <c r="K103" i="23" s="1"/>
  <c r="J102" i="23"/>
  <c r="K102" i="23" s="1"/>
  <c r="J101" i="23"/>
  <c r="K101" i="23" s="1"/>
  <c r="J100" i="23"/>
  <c r="K100" i="23" s="1"/>
  <c r="J99" i="23"/>
  <c r="K99" i="23" s="1"/>
  <c r="J98" i="23"/>
  <c r="K98" i="23" s="1"/>
  <c r="J97" i="23"/>
  <c r="K97" i="23" s="1"/>
  <c r="J96" i="23"/>
  <c r="K96" i="23" s="1"/>
  <c r="J95" i="23"/>
  <c r="K95" i="23" s="1"/>
  <c r="J94" i="23"/>
  <c r="K94" i="23" s="1"/>
  <c r="J93" i="23"/>
  <c r="K93" i="23" s="1"/>
  <c r="J92" i="23"/>
  <c r="K92" i="23" s="1"/>
  <c r="J91" i="23"/>
  <c r="K91" i="23" s="1"/>
  <c r="J90" i="23"/>
  <c r="K90" i="23" s="1"/>
  <c r="J89" i="23"/>
  <c r="K89" i="23" s="1"/>
  <c r="J88" i="23"/>
  <c r="K88" i="23" s="1"/>
  <c r="J87" i="23"/>
  <c r="K87" i="23" s="1"/>
  <c r="J86" i="23"/>
  <c r="K86" i="23" s="1"/>
  <c r="J85" i="23"/>
  <c r="K85" i="23" s="1"/>
  <c r="J84" i="23"/>
  <c r="K84" i="23" s="1"/>
  <c r="J83" i="23"/>
  <c r="K83" i="23" s="1"/>
  <c r="J82" i="23"/>
  <c r="K82" i="23" s="1"/>
  <c r="J81" i="23"/>
  <c r="K81" i="23" s="1"/>
  <c r="J80" i="23"/>
  <c r="K80" i="23" s="1"/>
  <c r="J79" i="23"/>
  <c r="K79" i="23" s="1"/>
  <c r="J78" i="23"/>
  <c r="K78" i="23" s="1"/>
  <c r="J77" i="23"/>
  <c r="K77" i="23" s="1"/>
  <c r="J76" i="23"/>
  <c r="K76" i="23" s="1"/>
  <c r="J75" i="23"/>
  <c r="K75" i="23" s="1"/>
  <c r="J74" i="23"/>
  <c r="K74" i="23" s="1"/>
  <c r="J73" i="23"/>
  <c r="K73" i="23" s="1"/>
  <c r="J72" i="23"/>
  <c r="K72" i="23" s="1"/>
  <c r="J71" i="23"/>
  <c r="K71" i="23" s="1"/>
  <c r="J70" i="23"/>
  <c r="K70" i="23" s="1"/>
  <c r="J69" i="23"/>
  <c r="K69" i="23" s="1"/>
  <c r="J68" i="23"/>
  <c r="K68" i="23" s="1"/>
  <c r="J67" i="23"/>
  <c r="K67" i="23" s="1"/>
  <c r="J66" i="23"/>
  <c r="K66" i="23" s="1"/>
  <c r="J65" i="23"/>
  <c r="K65" i="23" s="1"/>
  <c r="J64" i="23"/>
  <c r="K64" i="23" s="1"/>
  <c r="J63" i="23"/>
  <c r="K63" i="23" s="1"/>
  <c r="J62" i="23"/>
  <c r="K62" i="23" s="1"/>
  <c r="J61" i="23"/>
  <c r="K61" i="23" s="1"/>
  <c r="J60" i="23"/>
  <c r="K60" i="23" s="1"/>
  <c r="J59" i="23"/>
  <c r="K59" i="23" s="1"/>
  <c r="J58" i="23"/>
  <c r="J57" i="23"/>
  <c r="K57" i="23" s="1"/>
  <c r="J56" i="23"/>
  <c r="K56" i="23" s="1"/>
  <c r="J55" i="23"/>
  <c r="K55" i="23" s="1"/>
  <c r="J54" i="23"/>
  <c r="K54" i="23" s="1"/>
  <c r="J53" i="23"/>
  <c r="K53" i="23" s="1"/>
  <c r="J52" i="23"/>
  <c r="K52" i="23" s="1"/>
  <c r="J51" i="23"/>
  <c r="K51" i="23" s="1"/>
  <c r="J48" i="23"/>
  <c r="K48" i="23" s="1"/>
  <c r="J47" i="23"/>
  <c r="K47" i="23" s="1"/>
  <c r="J46" i="23"/>
  <c r="K46" i="23" s="1"/>
  <c r="J45" i="23"/>
  <c r="K45" i="23" s="1"/>
  <c r="J44" i="23"/>
  <c r="K44" i="23" s="1"/>
  <c r="J43" i="23"/>
  <c r="K43" i="23" s="1"/>
  <c r="J42" i="23"/>
  <c r="K42" i="23" s="1"/>
  <c r="J41" i="23"/>
  <c r="K41" i="23" s="1"/>
  <c r="J40" i="23"/>
  <c r="K40" i="23" s="1"/>
  <c r="J39" i="23"/>
  <c r="K39" i="23" s="1"/>
  <c r="J38" i="23"/>
  <c r="K38" i="23" s="1"/>
  <c r="J37" i="23"/>
  <c r="K37" i="23" s="1"/>
  <c r="J36" i="23"/>
  <c r="K36" i="23" s="1"/>
  <c r="J35" i="23"/>
  <c r="K35" i="23" s="1"/>
  <c r="J34" i="23"/>
  <c r="K34" i="23" s="1"/>
  <c r="J33" i="23"/>
  <c r="K33" i="23" s="1"/>
  <c r="J32" i="23"/>
  <c r="K32" i="23" s="1"/>
  <c r="J31" i="23"/>
  <c r="K31" i="23" s="1"/>
  <c r="J30" i="23"/>
  <c r="K30" i="23" s="1"/>
  <c r="J29" i="23"/>
  <c r="K29" i="23" s="1"/>
  <c r="J28" i="23"/>
  <c r="K28" i="23" s="1"/>
  <c r="J27" i="23"/>
  <c r="K27" i="23" s="1"/>
  <c r="J26" i="23"/>
  <c r="K26" i="23" s="1"/>
  <c r="J25" i="23"/>
  <c r="K25" i="23" s="1"/>
  <c r="J24" i="23"/>
  <c r="K24" i="23" s="1"/>
  <c r="J22" i="23"/>
  <c r="K22" i="23" s="1"/>
  <c r="J21" i="23"/>
  <c r="K21" i="23" s="1"/>
  <c r="J20" i="23"/>
  <c r="K20" i="23" s="1"/>
  <c r="J19" i="23"/>
  <c r="K19" i="23" s="1"/>
  <c r="J18" i="23"/>
  <c r="K18" i="23" s="1"/>
  <c r="J17" i="23"/>
  <c r="K17" i="23" s="1"/>
  <c r="J16" i="23"/>
  <c r="K16" i="23" s="1"/>
  <c r="J15" i="23"/>
  <c r="K15" i="23" s="1"/>
  <c r="J14" i="23"/>
  <c r="K14" i="23" s="1"/>
  <c r="J13" i="23"/>
  <c r="K13" i="23" s="1"/>
  <c r="J12" i="23"/>
  <c r="K12" i="23" s="1"/>
  <c r="J11" i="23"/>
  <c r="K11" i="23" s="1"/>
  <c r="J10" i="23"/>
  <c r="K10" i="23" s="1"/>
  <c r="J9" i="23"/>
  <c r="J8" i="23"/>
  <c r="K8" i="23" s="1"/>
  <c r="J7" i="23"/>
  <c r="K7" i="23" s="1"/>
  <c r="J6" i="23"/>
  <c r="K6" i="23" s="1"/>
  <c r="K58" i="23" l="1"/>
  <c r="K9" i="23"/>
  <c r="E7" i="9"/>
  <c r="E8" i="9"/>
  <c r="E16" i="11" l="1"/>
  <c r="E21" i="10"/>
  <c r="E17" i="18"/>
  <c r="H21" i="18"/>
  <c r="H22" i="18"/>
  <c r="H25" i="18"/>
  <c r="E19" i="18"/>
  <c r="H6" i="18" l="1"/>
  <c r="H8" i="18"/>
  <c r="H10" i="18"/>
  <c r="H11" i="18"/>
  <c r="H17" i="18"/>
  <c r="H6" i="14"/>
  <c r="H7" i="14"/>
  <c r="H8" i="14"/>
  <c r="H9" i="14"/>
  <c r="H21" i="10" l="1"/>
  <c r="I21" i="10" s="1"/>
  <c r="H22" i="10"/>
  <c r="I22" i="10" s="1"/>
  <c r="H4" i="10"/>
  <c r="I20" i="10"/>
  <c r="H16" i="10"/>
  <c r="H17" i="10"/>
  <c r="I17" i="10" s="1"/>
  <c r="H18" i="10"/>
  <c r="I18" i="10" s="1"/>
  <c r="H19" i="10"/>
  <c r="I19" i="10" s="1"/>
  <c r="H5" i="9"/>
  <c r="I5" i="9" s="1"/>
  <c r="H7" i="9"/>
  <c r="I7" i="9" s="1"/>
  <c r="H4" i="8"/>
  <c r="H5" i="8"/>
  <c r="H6" i="8"/>
  <c r="I6" i="8" s="1"/>
  <c r="H7" i="8"/>
  <c r="I7" i="8" s="1"/>
  <c r="H8" i="8"/>
  <c r="I8" i="8" s="1"/>
  <c r="H9" i="8"/>
  <c r="I9" i="8" s="1"/>
  <c r="H17" i="8"/>
  <c r="I4" i="7"/>
  <c r="H5" i="7"/>
  <c r="H7" i="7"/>
  <c r="I7" i="7" s="1"/>
  <c r="H8" i="7"/>
  <c r="I8" i="7" s="1"/>
  <c r="H6" i="6"/>
  <c r="I5" i="7" l="1"/>
  <c r="I5" i="6"/>
  <c r="E15" i="18" l="1"/>
  <c r="E16" i="18"/>
  <c r="E14" i="18"/>
  <c r="E13" i="18"/>
  <c r="E18" i="10"/>
  <c r="E19" i="10"/>
  <c r="E20" i="10"/>
  <c r="E16" i="10"/>
  <c r="M10" i="4" l="1"/>
  <c r="N9" i="4"/>
  <c r="E7" i="6"/>
  <c r="E8" i="6"/>
  <c r="E9" i="6"/>
  <c r="E10" i="6"/>
  <c r="E17" i="6"/>
  <c r="E18" i="6"/>
  <c r="E18" i="13"/>
  <c r="E15" i="10"/>
  <c r="L18" i="20" l="1"/>
  <c r="M18" i="20" s="1"/>
  <c r="K18" i="21"/>
  <c r="N10" i="4"/>
  <c r="N6" i="4"/>
  <c r="M6" i="4"/>
  <c r="H5" i="20"/>
  <c r="I5" i="20" s="1"/>
  <c r="H6" i="20"/>
  <c r="I6" i="20" s="1"/>
  <c r="H7" i="20"/>
  <c r="I7" i="20" s="1"/>
  <c r="H8" i="20"/>
  <c r="I8" i="20" s="1"/>
  <c r="H9" i="20"/>
  <c r="I9" i="20" s="1"/>
  <c r="H10" i="20"/>
  <c r="I10" i="20" s="1"/>
  <c r="H11" i="20"/>
  <c r="I11" i="20" s="1"/>
  <c r="H12" i="20"/>
  <c r="I12" i="20" s="1"/>
  <c r="H13" i="20"/>
  <c r="I13" i="20" s="1"/>
  <c r="H14" i="20"/>
  <c r="I14" i="20" s="1"/>
  <c r="H15" i="20"/>
  <c r="I15" i="20" s="1"/>
  <c r="H16" i="20"/>
  <c r="I16" i="20" s="1"/>
  <c r="H4" i="20"/>
  <c r="I4" i="20" s="1"/>
  <c r="G18" i="21"/>
  <c r="N8" i="4" s="1"/>
  <c r="H16" i="21"/>
  <c r="I16" i="21" s="1"/>
  <c r="H10" i="21"/>
  <c r="I10" i="21" s="1"/>
  <c r="E9" i="21"/>
  <c r="H8" i="21"/>
  <c r="I8" i="21" s="1"/>
  <c r="E8" i="21"/>
  <c r="E6" i="21"/>
  <c r="I4" i="21"/>
  <c r="E4" i="21"/>
  <c r="G33" i="20"/>
  <c r="M9" i="4" s="1"/>
  <c r="G18" i="20"/>
  <c r="M8" i="4" s="1"/>
  <c r="E16" i="20"/>
  <c r="I18" i="21" l="1"/>
  <c r="H18" i="21"/>
  <c r="L18" i="21" s="1"/>
  <c r="N12" i="4"/>
  <c r="N17" i="4" s="1"/>
  <c r="M12" i="4"/>
  <c r="I18" i="20"/>
  <c r="I13" i="18"/>
  <c r="I11" i="18"/>
  <c r="I12" i="18"/>
  <c r="H8" i="6"/>
  <c r="I8" i="6" s="1"/>
  <c r="H9" i="6"/>
  <c r="I9" i="6" s="1"/>
  <c r="J13" i="19"/>
  <c r="K13" i="19" s="1"/>
  <c r="J14" i="19"/>
  <c r="K14" i="19" s="1"/>
  <c r="J15" i="19"/>
  <c r="K15" i="19" s="1"/>
  <c r="J16" i="19"/>
  <c r="K16" i="19" s="1"/>
  <c r="J17" i="19"/>
  <c r="K17" i="19" s="1"/>
  <c r="J18" i="19"/>
  <c r="K18" i="19" s="1"/>
  <c r="J19" i="19"/>
  <c r="K19" i="19" s="1"/>
  <c r="J20" i="19"/>
  <c r="K20" i="19" s="1"/>
  <c r="J21" i="19"/>
  <c r="K21" i="19" s="1"/>
  <c r="J22" i="19"/>
  <c r="J23" i="19"/>
  <c r="K23" i="19" s="1"/>
  <c r="J24" i="19"/>
  <c r="K24" i="19" s="1"/>
  <c r="J25" i="19"/>
  <c r="K25" i="19" s="1"/>
  <c r="J26" i="19"/>
  <c r="K26" i="19" s="1"/>
  <c r="J27" i="19"/>
  <c r="K27" i="19" s="1"/>
  <c r="J28" i="19"/>
  <c r="K28" i="19" s="1"/>
  <c r="J29" i="19"/>
  <c r="K29" i="19" s="1"/>
  <c r="J30" i="19"/>
  <c r="K30" i="19" s="1"/>
  <c r="J31" i="19"/>
  <c r="K31" i="19" s="1"/>
  <c r="J32" i="19"/>
  <c r="K32" i="19" s="1"/>
  <c r="J33" i="19"/>
  <c r="K33" i="19" s="1"/>
  <c r="J34" i="19"/>
  <c r="K34" i="19" s="1"/>
  <c r="J35" i="19"/>
  <c r="K35" i="19" s="1"/>
  <c r="J36" i="19"/>
  <c r="K36" i="19" s="1"/>
  <c r="J37" i="19"/>
  <c r="K37" i="19" s="1"/>
  <c r="J38" i="19"/>
  <c r="K38" i="19" s="1"/>
  <c r="J39" i="19"/>
  <c r="K39" i="19" s="1"/>
  <c r="J40" i="19"/>
  <c r="K40" i="19" s="1"/>
  <c r="J41" i="19"/>
  <c r="K41" i="19" s="1"/>
  <c r="J42" i="19"/>
  <c r="K42" i="19" s="1"/>
  <c r="J43" i="19"/>
  <c r="K43" i="19" s="1"/>
  <c r="J44" i="19"/>
  <c r="K44" i="19" s="1"/>
  <c r="J45" i="19"/>
  <c r="K45" i="19" s="1"/>
  <c r="J46" i="19"/>
  <c r="K46" i="19" s="1"/>
  <c r="J47" i="19"/>
  <c r="K47" i="19" s="1"/>
  <c r="J48" i="19"/>
  <c r="K48" i="19" s="1"/>
  <c r="J49" i="19"/>
  <c r="K49" i="19" s="1"/>
  <c r="J50" i="19"/>
  <c r="K50" i="19" s="1"/>
  <c r="J53" i="19"/>
  <c r="K53" i="19" s="1"/>
  <c r="J54" i="19"/>
  <c r="K54" i="19" s="1"/>
  <c r="J55" i="19"/>
  <c r="K55" i="19" s="1"/>
  <c r="J56" i="19"/>
  <c r="K56" i="19" s="1"/>
  <c r="J57" i="19"/>
  <c r="K57" i="19" s="1"/>
  <c r="J58" i="19"/>
  <c r="K58" i="19" s="1"/>
  <c r="J59" i="19"/>
  <c r="K59" i="19" s="1"/>
  <c r="J60" i="19"/>
  <c r="K60" i="19" s="1"/>
  <c r="J61" i="19"/>
  <c r="K61" i="19" s="1"/>
  <c r="J62" i="19"/>
  <c r="K62" i="19" s="1"/>
  <c r="J63" i="19"/>
  <c r="K63" i="19" s="1"/>
  <c r="J64" i="19"/>
  <c r="K64" i="19" s="1"/>
  <c r="J65" i="19"/>
  <c r="K65" i="19" s="1"/>
  <c r="J66" i="19"/>
  <c r="K66" i="19" s="1"/>
  <c r="J67" i="19"/>
  <c r="K67" i="19" s="1"/>
  <c r="J68" i="19"/>
  <c r="K68" i="19" s="1"/>
  <c r="J69" i="19"/>
  <c r="K69" i="19" s="1"/>
  <c r="J70" i="19"/>
  <c r="K70" i="19" s="1"/>
  <c r="J71" i="19"/>
  <c r="K71" i="19" s="1"/>
  <c r="J72" i="19"/>
  <c r="K72" i="19" s="1"/>
  <c r="J73" i="19"/>
  <c r="K73" i="19" s="1"/>
  <c r="J74" i="19"/>
  <c r="K74" i="19" s="1"/>
  <c r="J75" i="19"/>
  <c r="K75" i="19" s="1"/>
  <c r="J76" i="19"/>
  <c r="K76" i="19" s="1"/>
  <c r="J77" i="19"/>
  <c r="K77" i="19" s="1"/>
  <c r="J78" i="19"/>
  <c r="K78" i="19" s="1"/>
  <c r="J79" i="19"/>
  <c r="K79" i="19" s="1"/>
  <c r="J80" i="19"/>
  <c r="K80" i="19" s="1"/>
  <c r="J81" i="19"/>
  <c r="K81" i="19" s="1"/>
  <c r="J82" i="19"/>
  <c r="K82" i="19" s="1"/>
  <c r="J83" i="19"/>
  <c r="K83" i="19" s="1"/>
  <c r="J84" i="19"/>
  <c r="K84" i="19" s="1"/>
  <c r="J85" i="19"/>
  <c r="K85" i="19" s="1"/>
  <c r="J86" i="19"/>
  <c r="K86" i="19" s="1"/>
  <c r="J87" i="19"/>
  <c r="K87" i="19" s="1"/>
  <c r="J88" i="19"/>
  <c r="K88" i="19" s="1"/>
  <c r="J89" i="19"/>
  <c r="K89" i="19" s="1"/>
  <c r="J90" i="19"/>
  <c r="K90" i="19" s="1"/>
  <c r="J91" i="19"/>
  <c r="K91" i="19" s="1"/>
  <c r="J92" i="19"/>
  <c r="K92" i="19" s="1"/>
  <c r="J93" i="19"/>
  <c r="K93" i="19" s="1"/>
  <c r="J94" i="19"/>
  <c r="K94" i="19" s="1"/>
  <c r="J95" i="19"/>
  <c r="K95" i="19" s="1"/>
  <c r="J96" i="19"/>
  <c r="K96" i="19" s="1"/>
  <c r="J97" i="19"/>
  <c r="K97" i="19" s="1"/>
  <c r="J98" i="19"/>
  <c r="K98" i="19" s="1"/>
  <c r="J99" i="19"/>
  <c r="K99" i="19" s="1"/>
  <c r="J100" i="19"/>
  <c r="K100" i="19" s="1"/>
  <c r="J101" i="19"/>
  <c r="K101" i="19" s="1"/>
  <c r="J102" i="19"/>
  <c r="K102" i="19" s="1"/>
  <c r="J103" i="19"/>
  <c r="K103" i="19" s="1"/>
  <c r="J104" i="19"/>
  <c r="K104" i="19" s="1"/>
  <c r="J105" i="19"/>
  <c r="K105" i="19" s="1"/>
  <c r="J106" i="19"/>
  <c r="K106" i="19" s="1"/>
  <c r="J107" i="19"/>
  <c r="K107" i="19" s="1"/>
  <c r="J108" i="19"/>
  <c r="K108" i="19" s="1"/>
  <c r="J109" i="19"/>
  <c r="K109" i="19" s="1"/>
  <c r="J110" i="19"/>
  <c r="K110" i="19" s="1"/>
  <c r="J111" i="19"/>
  <c r="K111" i="19" s="1"/>
  <c r="J112" i="19"/>
  <c r="K112" i="19" s="1"/>
  <c r="J113" i="19"/>
  <c r="K113" i="19" s="1"/>
  <c r="J114" i="19"/>
  <c r="K114" i="19" s="1"/>
  <c r="J115" i="19"/>
  <c r="K115" i="19" s="1"/>
  <c r="J116" i="19"/>
  <c r="K116" i="19" s="1"/>
  <c r="J117" i="19"/>
  <c r="K117" i="19" s="1"/>
  <c r="J118" i="19"/>
  <c r="K118" i="19" s="1"/>
  <c r="J119" i="19"/>
  <c r="K119" i="19" s="1"/>
  <c r="J120" i="19"/>
  <c r="K120" i="19" s="1"/>
  <c r="J121" i="19"/>
  <c r="K121" i="19" s="1"/>
  <c r="J122" i="19"/>
  <c r="K122" i="19" s="1"/>
  <c r="J123" i="19"/>
  <c r="K123" i="19" s="1"/>
  <c r="J124" i="19"/>
  <c r="K124" i="19" s="1"/>
  <c r="J125" i="19"/>
  <c r="K125" i="19" s="1"/>
  <c r="J126" i="19"/>
  <c r="K126" i="19" s="1"/>
  <c r="J127" i="19"/>
  <c r="K127" i="19" s="1"/>
  <c r="J128" i="19"/>
  <c r="K128" i="19" s="1"/>
  <c r="J129" i="19"/>
  <c r="K129" i="19" s="1"/>
  <c r="J130" i="19"/>
  <c r="K130" i="19" s="1"/>
  <c r="J131" i="19"/>
  <c r="K131" i="19" s="1"/>
  <c r="J132" i="19"/>
  <c r="K132" i="19" s="1"/>
  <c r="J133" i="19"/>
  <c r="K133" i="19" s="1"/>
  <c r="J134" i="19"/>
  <c r="K134" i="19" s="1"/>
  <c r="J135" i="19"/>
  <c r="K135" i="19" s="1"/>
  <c r="J136" i="19"/>
  <c r="K136" i="19" s="1"/>
  <c r="J137" i="19"/>
  <c r="K137" i="19" s="1"/>
  <c r="J138" i="19"/>
  <c r="K138" i="19" s="1"/>
  <c r="J139" i="19"/>
  <c r="K139" i="19" s="1"/>
  <c r="J140" i="19"/>
  <c r="K140" i="19" s="1"/>
  <c r="J141" i="19"/>
  <c r="K141" i="19" s="1"/>
  <c r="J142" i="19"/>
  <c r="K142" i="19" s="1"/>
  <c r="J143" i="19"/>
  <c r="K143" i="19" s="1"/>
  <c r="J144" i="19"/>
  <c r="K144" i="19" s="1"/>
  <c r="J145" i="19"/>
  <c r="K145" i="19" s="1"/>
  <c r="J146" i="19"/>
  <c r="K146" i="19" s="1"/>
  <c r="J147" i="19"/>
  <c r="K147" i="19" s="1"/>
  <c r="J148" i="19"/>
  <c r="K148" i="19" s="1"/>
  <c r="J149" i="19"/>
  <c r="K149" i="19" s="1"/>
  <c r="J150" i="19"/>
  <c r="K150" i="19" s="1"/>
  <c r="J151" i="19"/>
  <c r="K151" i="19" s="1"/>
  <c r="J152" i="19"/>
  <c r="K152" i="19" s="1"/>
  <c r="J153" i="19"/>
  <c r="K153" i="19" s="1"/>
  <c r="J154" i="19"/>
  <c r="K154" i="19" s="1"/>
  <c r="J155" i="19"/>
  <c r="K155" i="19" s="1"/>
  <c r="J156" i="19"/>
  <c r="K156" i="19" s="1"/>
  <c r="J157" i="19"/>
  <c r="K157" i="19" s="1"/>
  <c r="J158" i="19"/>
  <c r="K158" i="19" s="1"/>
  <c r="J159" i="19"/>
  <c r="K159" i="19" s="1"/>
  <c r="J160" i="19"/>
  <c r="K160" i="19" s="1"/>
  <c r="J161" i="19"/>
  <c r="K161" i="19" s="1"/>
  <c r="J162" i="19"/>
  <c r="K162" i="19" s="1"/>
  <c r="J163" i="19"/>
  <c r="K163" i="19" s="1"/>
  <c r="J164" i="19"/>
  <c r="K164" i="19" s="1"/>
  <c r="J165" i="19"/>
  <c r="K165" i="19" s="1"/>
  <c r="J166" i="19"/>
  <c r="K166" i="19" s="1"/>
  <c r="J167" i="19"/>
  <c r="K167" i="19" s="1"/>
  <c r="J168" i="19"/>
  <c r="K168" i="19" s="1"/>
  <c r="J169" i="19"/>
  <c r="K169" i="19" s="1"/>
  <c r="J170" i="19"/>
  <c r="K170" i="19" s="1"/>
  <c r="J171" i="19"/>
  <c r="K171" i="19" s="1"/>
  <c r="J172" i="19"/>
  <c r="K172" i="19" s="1"/>
  <c r="J173" i="19"/>
  <c r="K173" i="19" s="1"/>
  <c r="J174" i="19"/>
  <c r="K174" i="19" s="1"/>
  <c r="J175" i="19"/>
  <c r="K175" i="19" s="1"/>
  <c r="J176" i="19"/>
  <c r="K176" i="19" s="1"/>
  <c r="J177" i="19"/>
  <c r="K177" i="19" s="1"/>
  <c r="J178" i="19"/>
  <c r="K178" i="19" s="1"/>
  <c r="J179" i="19"/>
  <c r="K179" i="19" s="1"/>
  <c r="J180" i="19"/>
  <c r="K180" i="19" s="1"/>
  <c r="J181" i="19"/>
  <c r="K181" i="19" s="1"/>
  <c r="J182" i="19"/>
  <c r="K182" i="19" s="1"/>
  <c r="J183" i="19"/>
  <c r="K183" i="19" s="1"/>
  <c r="J184" i="19"/>
  <c r="K184" i="19" s="1"/>
  <c r="J185" i="19"/>
  <c r="K185" i="19" s="1"/>
  <c r="J186" i="19"/>
  <c r="K186" i="19" s="1"/>
  <c r="J187" i="19"/>
  <c r="K187" i="19" s="1"/>
  <c r="J188" i="19"/>
  <c r="K188" i="19" s="1"/>
  <c r="J189" i="19"/>
  <c r="K189" i="19" s="1"/>
  <c r="J190" i="19"/>
  <c r="K190" i="19" s="1"/>
  <c r="J191" i="19"/>
  <c r="K191" i="19" s="1"/>
  <c r="J192" i="19"/>
  <c r="K192" i="19" s="1"/>
  <c r="J193" i="19"/>
  <c r="K193" i="19" s="1"/>
  <c r="J194" i="19"/>
  <c r="K194" i="19" s="1"/>
  <c r="J195" i="19"/>
  <c r="K195" i="19" s="1"/>
  <c r="J196" i="19"/>
  <c r="K196" i="19" s="1"/>
  <c r="J197" i="19"/>
  <c r="K197" i="19" s="1"/>
  <c r="J198" i="19"/>
  <c r="K198" i="19" s="1"/>
  <c r="J199" i="19"/>
  <c r="K199" i="19" s="1"/>
  <c r="J200" i="19"/>
  <c r="K200" i="19" s="1"/>
  <c r="J201" i="19"/>
  <c r="K201" i="19" s="1"/>
  <c r="J202" i="19"/>
  <c r="K202" i="19" s="1"/>
  <c r="J203" i="19"/>
  <c r="K203" i="19" s="1"/>
  <c r="J204" i="19"/>
  <c r="K204" i="19" s="1"/>
  <c r="J205" i="19"/>
  <c r="K205" i="19" s="1"/>
  <c r="J206" i="19"/>
  <c r="K206" i="19" s="1"/>
  <c r="J207" i="19"/>
  <c r="K207" i="19" s="1"/>
  <c r="J208" i="19"/>
  <c r="K208" i="19" s="1"/>
  <c r="J209" i="19"/>
  <c r="K209" i="19" s="1"/>
  <c r="J210" i="19"/>
  <c r="K210" i="19" s="1"/>
  <c r="J211" i="19"/>
  <c r="K211" i="19" s="1"/>
  <c r="J212" i="19"/>
  <c r="K212" i="19" s="1"/>
  <c r="J213" i="19"/>
  <c r="K213" i="19" s="1"/>
  <c r="J214" i="19"/>
  <c r="K214" i="19" s="1"/>
  <c r="J215" i="19"/>
  <c r="K215" i="19" s="1"/>
  <c r="J216" i="19"/>
  <c r="K216" i="19" s="1"/>
  <c r="J217" i="19"/>
  <c r="K217" i="19" s="1"/>
  <c r="J218" i="19"/>
  <c r="K218" i="19" s="1"/>
  <c r="J219" i="19"/>
  <c r="K219" i="19" s="1"/>
  <c r="J220" i="19"/>
  <c r="K220" i="19" s="1"/>
  <c r="J221" i="19"/>
  <c r="K221" i="19" s="1"/>
  <c r="J222" i="19"/>
  <c r="K222" i="19" s="1"/>
  <c r="J223" i="19"/>
  <c r="K223" i="19" s="1"/>
  <c r="J224" i="19"/>
  <c r="K224" i="19" s="1"/>
  <c r="J225" i="19"/>
  <c r="K225" i="19" s="1"/>
  <c r="J226" i="19"/>
  <c r="K226" i="19" s="1"/>
  <c r="J227" i="19"/>
  <c r="K227" i="19" s="1"/>
  <c r="J228" i="19"/>
  <c r="K228" i="19" s="1"/>
  <c r="J229" i="19"/>
  <c r="K229" i="19" s="1"/>
  <c r="J230" i="19"/>
  <c r="K230" i="19" s="1"/>
  <c r="J231" i="19"/>
  <c r="K231" i="19" s="1"/>
  <c r="J232" i="19"/>
  <c r="K232" i="19" s="1"/>
  <c r="J233" i="19"/>
  <c r="K233" i="19" s="1"/>
  <c r="J234" i="19"/>
  <c r="K234" i="19" s="1"/>
  <c r="J235" i="19"/>
  <c r="K235" i="19" s="1"/>
  <c r="J236" i="19"/>
  <c r="K236" i="19" s="1"/>
  <c r="J237" i="19"/>
  <c r="K237" i="19" s="1"/>
  <c r="J238" i="19"/>
  <c r="K238" i="19" s="1"/>
  <c r="J239" i="19"/>
  <c r="K239" i="19" s="1"/>
  <c r="J240" i="19"/>
  <c r="K240" i="19" s="1"/>
  <c r="J241" i="19"/>
  <c r="K241" i="19" s="1"/>
  <c r="J242" i="19"/>
  <c r="K242" i="19" s="1"/>
  <c r="J243" i="19"/>
  <c r="K243" i="19" s="1"/>
  <c r="J244" i="19"/>
  <c r="K244" i="19" s="1"/>
  <c r="J245" i="19"/>
  <c r="K245" i="19" s="1"/>
  <c r="J246" i="19"/>
  <c r="K246" i="19" s="1"/>
  <c r="J247" i="19"/>
  <c r="K247" i="19" s="1"/>
  <c r="J248" i="19"/>
  <c r="K248" i="19" s="1"/>
  <c r="J249" i="19"/>
  <c r="K249" i="19" s="1"/>
  <c r="J250" i="19"/>
  <c r="K250" i="19" s="1"/>
  <c r="J251" i="19"/>
  <c r="K251" i="19" s="1"/>
  <c r="J252" i="19"/>
  <c r="K252" i="19" s="1"/>
  <c r="J253" i="19"/>
  <c r="K253" i="19" s="1"/>
  <c r="J254" i="19"/>
  <c r="K254" i="19" s="1"/>
  <c r="J255" i="19"/>
  <c r="K255" i="19" s="1"/>
  <c r="J256" i="19"/>
  <c r="J257" i="19"/>
  <c r="J12" i="19"/>
  <c r="K12" i="19" s="1"/>
  <c r="J11" i="19"/>
  <c r="K11" i="19" s="1"/>
  <c r="J10" i="19"/>
  <c r="J9" i="19"/>
  <c r="K9" i="19" s="1"/>
  <c r="J8" i="19"/>
  <c r="K8" i="19" s="1"/>
  <c r="J7" i="19"/>
  <c r="K7" i="19" s="1"/>
  <c r="J6" i="19"/>
  <c r="K6" i="19" s="1"/>
  <c r="K10" i="19" l="1"/>
  <c r="K22" i="19"/>
  <c r="N13" i="4"/>
  <c r="M13" i="4"/>
  <c r="M17" i="4"/>
  <c r="I15" i="10"/>
  <c r="I16" i="10"/>
  <c r="B10" i="4" l="1"/>
  <c r="E6" i="9" l="1"/>
  <c r="E12" i="18" l="1"/>
  <c r="E14" i="10"/>
  <c r="J82" i="2" l="1"/>
  <c r="K82" i="2" s="1"/>
  <c r="H18" i="13" l="1"/>
  <c r="I18" i="13" s="1"/>
  <c r="J41" i="2" l="1"/>
  <c r="K41" i="2" s="1"/>
  <c r="J40" i="2"/>
  <c r="K40" i="2" s="1"/>
  <c r="J39" i="2"/>
  <c r="K39" i="2" s="1"/>
  <c r="J38" i="2"/>
  <c r="K38" i="2" s="1"/>
  <c r="J37" i="2"/>
  <c r="K37" i="2" s="1"/>
  <c r="J79" i="2" l="1"/>
  <c r="J80" i="2"/>
  <c r="J81" i="2"/>
  <c r="J83" i="2"/>
  <c r="J84" i="2"/>
  <c r="J85" i="2"/>
  <c r="J86" i="2"/>
  <c r="J87" i="2"/>
  <c r="K85" i="2" l="1"/>
  <c r="J74" i="2" l="1"/>
  <c r="K74" i="2" s="1"/>
  <c r="H14" i="10" l="1"/>
  <c r="I14" i="10" s="1"/>
  <c r="E11" i="18" l="1"/>
  <c r="T7" i="3" l="1"/>
  <c r="T8" i="3"/>
  <c r="T9" i="3"/>
  <c r="T10" i="3"/>
  <c r="T11" i="3"/>
  <c r="T12" i="3"/>
  <c r="T13" i="3"/>
  <c r="T14" i="3"/>
  <c r="T15" i="3"/>
  <c r="T16" i="3"/>
  <c r="T17" i="3"/>
  <c r="T18" i="3"/>
  <c r="T19" i="3"/>
  <c r="T20" i="3"/>
  <c r="T21" i="3"/>
  <c r="T22" i="3"/>
  <c r="T24"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 r="T90" i="3"/>
  <c r="T91" i="3"/>
  <c r="T6" i="2"/>
  <c r="T7" i="2"/>
  <c r="T8" i="2"/>
  <c r="T9" i="2"/>
  <c r="T10" i="2"/>
  <c r="T11" i="2"/>
  <c r="T12" i="2"/>
  <c r="T13" i="2"/>
  <c r="T14" i="2"/>
  <c r="T15" i="2"/>
  <c r="T16" i="2"/>
  <c r="T17" i="2"/>
  <c r="T18" i="2"/>
  <c r="T19" i="2"/>
  <c r="T20" i="2"/>
  <c r="T21" i="2"/>
  <c r="T22" i="2"/>
  <c r="T23" i="2"/>
  <c r="T24" i="2"/>
  <c r="T25" i="2"/>
  <c r="T26" i="2"/>
  <c r="T28" i="2"/>
  <c r="T29" i="2"/>
  <c r="T30" i="2"/>
  <c r="T31" i="2"/>
  <c r="T32" i="2"/>
  <c r="T33" i="2"/>
  <c r="T34" i="2"/>
  <c r="T35" i="2"/>
  <c r="T36" i="2"/>
  <c r="T42" i="2"/>
  <c r="T43" i="2"/>
  <c r="T44" i="2"/>
  <c r="T45" i="2"/>
  <c r="T46" i="2"/>
  <c r="T47" i="2"/>
  <c r="T48" i="2"/>
  <c r="T49" i="2"/>
  <c r="T50" i="2"/>
  <c r="T51" i="2"/>
  <c r="T52" i="2"/>
  <c r="T53" i="2"/>
  <c r="T54" i="2"/>
  <c r="T55" i="2"/>
  <c r="T56" i="2"/>
  <c r="T57" i="2"/>
  <c r="T58" i="2"/>
  <c r="T59" i="2"/>
  <c r="T60" i="2"/>
  <c r="T61" i="2"/>
  <c r="T62" i="2"/>
  <c r="T63" i="2"/>
  <c r="T64" i="2"/>
  <c r="T65" i="2"/>
  <c r="T66" i="2"/>
  <c r="T67" i="2"/>
  <c r="T68" i="2"/>
  <c r="T69" i="2"/>
  <c r="T70" i="2"/>
  <c r="T71" i="2"/>
  <c r="T72" i="2"/>
  <c r="T27" i="2"/>
  <c r="G9" i="4" l="1"/>
  <c r="F9" i="4" l="1"/>
  <c r="I25" i="18" l="1"/>
  <c r="I10" i="18"/>
  <c r="I8" i="18"/>
  <c r="H5" i="18"/>
  <c r="I5" i="18" s="1"/>
  <c r="H4" i="18"/>
  <c r="I4" i="18" s="1"/>
  <c r="L10" i="4"/>
  <c r="C3" i="4"/>
  <c r="L6" i="4"/>
  <c r="E6" i="18"/>
  <c r="E5" i="18"/>
  <c r="E4" i="18"/>
  <c r="L43" i="18"/>
  <c r="M43" i="18" s="1"/>
  <c r="G43" i="18"/>
  <c r="L8" i="4" s="1"/>
  <c r="E10" i="18"/>
  <c r="E8" i="18"/>
  <c r="K10" i="4"/>
  <c r="K6" i="4"/>
  <c r="K18" i="16"/>
  <c r="L18" i="16" s="1"/>
  <c r="G18" i="16"/>
  <c r="G8" i="4" s="1"/>
  <c r="H16" i="16"/>
  <c r="I16" i="16" s="1"/>
  <c r="H14" i="16"/>
  <c r="I14" i="16" s="1"/>
  <c r="E14" i="16"/>
  <c r="H13" i="16"/>
  <c r="I13" i="16" s="1"/>
  <c r="E13" i="16"/>
  <c r="H12" i="16"/>
  <c r="I12" i="16" s="1"/>
  <c r="H11" i="16"/>
  <c r="I11" i="16" s="1"/>
  <c r="H10" i="16"/>
  <c r="I10" i="16" s="1"/>
  <c r="H9" i="16"/>
  <c r="I9" i="16" s="1"/>
  <c r="H8" i="16"/>
  <c r="H7" i="16"/>
  <c r="I7" i="16" s="1"/>
  <c r="H5" i="16"/>
  <c r="H4" i="16"/>
  <c r="I4" i="16" s="1"/>
  <c r="G10" i="4"/>
  <c r="G6" i="4"/>
  <c r="L9" i="4" l="1"/>
  <c r="L12" i="4" s="1"/>
  <c r="I6" i="18"/>
  <c r="I43" i="18" s="1"/>
  <c r="G12" i="4"/>
  <c r="G17" i="4" s="1"/>
  <c r="I18" i="16"/>
  <c r="G13" i="4" l="1"/>
  <c r="E17" i="13" l="1"/>
  <c r="H17" i="13"/>
  <c r="I17" i="13" s="1"/>
  <c r="K9" i="4" l="1"/>
  <c r="H5" i="12"/>
  <c r="I5" i="12" s="1"/>
  <c r="H6" i="12"/>
  <c r="H7" i="12"/>
  <c r="I7" i="12" s="1"/>
  <c r="H8" i="12"/>
  <c r="I8" i="12" s="1"/>
  <c r="I4" i="12"/>
  <c r="H5" i="13"/>
  <c r="I5" i="13" s="1"/>
  <c r="H6" i="13"/>
  <c r="I6" i="13" s="1"/>
  <c r="H7" i="13"/>
  <c r="I7" i="13" s="1"/>
  <c r="H8" i="13"/>
  <c r="I8" i="13" s="1"/>
  <c r="H9" i="13"/>
  <c r="I9" i="13" s="1"/>
  <c r="H10" i="13"/>
  <c r="I10" i="13" s="1"/>
  <c r="H11" i="13"/>
  <c r="I11" i="13" s="1"/>
  <c r="H12" i="13"/>
  <c r="I12" i="13" s="1"/>
  <c r="H13" i="13"/>
  <c r="I13" i="13" s="1"/>
  <c r="H14" i="13"/>
  <c r="I14" i="13" s="1"/>
  <c r="H15" i="13"/>
  <c r="I15" i="13" s="1"/>
  <c r="H16" i="13"/>
  <c r="I16" i="13" s="1"/>
  <c r="H4" i="13"/>
  <c r="I4" i="13" s="1"/>
  <c r="H6" i="10"/>
  <c r="I6" i="10" s="1"/>
  <c r="H7" i="10"/>
  <c r="I7" i="10" s="1"/>
  <c r="H8" i="10"/>
  <c r="I8" i="10" s="1"/>
  <c r="H9" i="10"/>
  <c r="I9" i="10" s="1"/>
  <c r="H10" i="10"/>
  <c r="I10" i="10" s="1"/>
  <c r="H11" i="10"/>
  <c r="I11" i="10" s="1"/>
  <c r="H12" i="10"/>
  <c r="I12" i="10" s="1"/>
  <c r="I13" i="10"/>
  <c r="H4" i="9"/>
  <c r="I4" i="9" s="1"/>
  <c r="G21" i="8"/>
  <c r="I5" i="8"/>
  <c r="I4" i="8"/>
  <c r="H6" i="7"/>
  <c r="I6" i="7" s="1"/>
  <c r="H9" i="7"/>
  <c r="I9" i="7" s="1"/>
  <c r="H12" i="7"/>
  <c r="I12" i="7" s="1"/>
  <c r="F20" i="6"/>
  <c r="H36" i="13" l="1"/>
  <c r="I21" i="8"/>
  <c r="I14" i="7"/>
  <c r="I6" i="6"/>
  <c r="H7" i="6"/>
  <c r="I7" i="6" s="1"/>
  <c r="H10" i="6"/>
  <c r="I10" i="6" s="1"/>
  <c r="H17" i="6"/>
  <c r="I17" i="6" s="1"/>
  <c r="H18" i="6"/>
  <c r="I18" i="6" s="1"/>
  <c r="E4" i="6"/>
  <c r="E5" i="6"/>
  <c r="E6" i="6"/>
  <c r="I20" i="6" l="1"/>
  <c r="F6" i="4"/>
  <c r="E6" i="4"/>
  <c r="G20" i="6" l="1"/>
  <c r="J29" i="2" l="1"/>
  <c r="K29" i="2" s="1"/>
  <c r="G36" i="13" l="1"/>
  <c r="G45" i="10"/>
  <c r="E16" i="13" l="1"/>
  <c r="E5" i="8"/>
  <c r="E5" i="9" l="1"/>
  <c r="H9" i="9"/>
  <c r="I9" i="9" s="1"/>
  <c r="E11" i="10"/>
  <c r="E5" i="12" l="1"/>
  <c r="J91" i="3" l="1"/>
  <c r="K91" i="3" s="1"/>
  <c r="J90" i="3"/>
  <c r="K90" i="3" s="1"/>
  <c r="J89" i="3"/>
  <c r="K89" i="3" s="1"/>
  <c r="J88" i="3"/>
  <c r="K88" i="3" s="1"/>
  <c r="J87" i="3"/>
  <c r="K87" i="3" s="1"/>
  <c r="J86" i="3"/>
  <c r="J85" i="3"/>
  <c r="K85" i="3" s="1"/>
  <c r="J84" i="3"/>
  <c r="K84" i="3" s="1"/>
  <c r="J83" i="3"/>
  <c r="K83" i="3" s="1"/>
  <c r="J82" i="3"/>
  <c r="K82" i="3" s="1"/>
  <c r="J81" i="3"/>
  <c r="K81" i="3" s="1"/>
  <c r="J80" i="3"/>
  <c r="K80" i="3" s="1"/>
  <c r="J79" i="3"/>
  <c r="K79" i="3" s="1"/>
  <c r="J78" i="3"/>
  <c r="K78" i="3" s="1"/>
  <c r="J77" i="3"/>
  <c r="K77" i="3" s="1"/>
  <c r="J76" i="3"/>
  <c r="K76" i="3" s="1"/>
  <c r="J75" i="3"/>
  <c r="K75" i="3" s="1"/>
  <c r="J74" i="3"/>
  <c r="K74" i="3" s="1"/>
  <c r="J73" i="3"/>
  <c r="K73" i="3" s="1"/>
  <c r="J72" i="3"/>
  <c r="K72" i="3" s="1"/>
  <c r="J71" i="3"/>
  <c r="K71" i="3" s="1"/>
  <c r="J70" i="3"/>
  <c r="K70" i="3" s="1"/>
  <c r="J69" i="3"/>
  <c r="K69" i="3" s="1"/>
  <c r="J68" i="3"/>
  <c r="K68" i="3" s="1"/>
  <c r="J67" i="3"/>
  <c r="K67" i="3" s="1"/>
  <c r="J66" i="3"/>
  <c r="K66" i="3" s="1"/>
  <c r="J65" i="3"/>
  <c r="K65" i="3" s="1"/>
  <c r="J64" i="3"/>
  <c r="K64" i="3" s="1"/>
  <c r="J63" i="3"/>
  <c r="K63" i="3" s="1"/>
  <c r="J62" i="3"/>
  <c r="K62" i="3" s="1"/>
  <c r="J61" i="3"/>
  <c r="K61" i="3" s="1"/>
  <c r="J60" i="3"/>
  <c r="K60" i="3" s="1"/>
  <c r="J59" i="3"/>
  <c r="K59" i="3" s="1"/>
  <c r="J58" i="3"/>
  <c r="K58" i="3" s="1"/>
  <c r="J57" i="3"/>
  <c r="K57" i="3" s="1"/>
  <c r="J56" i="3"/>
  <c r="K56" i="3" s="1"/>
  <c r="J55" i="3"/>
  <c r="J54" i="3"/>
  <c r="K54" i="3" s="1"/>
  <c r="J53" i="3"/>
  <c r="K53" i="3" s="1"/>
  <c r="J52" i="3"/>
  <c r="K52" i="3" s="1"/>
  <c r="J51" i="3"/>
  <c r="K51" i="3" s="1"/>
  <c r="J50" i="3"/>
  <c r="K50" i="3" s="1"/>
  <c r="J49" i="3"/>
  <c r="K49" i="3" s="1"/>
  <c r="J48" i="3"/>
  <c r="K48" i="3" s="1"/>
  <c r="J47" i="3"/>
  <c r="K47" i="3" s="1"/>
  <c r="J46" i="3"/>
  <c r="K46" i="3" s="1"/>
  <c r="J45" i="3"/>
  <c r="K45" i="3" s="1"/>
  <c r="J44" i="3"/>
  <c r="K44" i="3" s="1"/>
  <c r="J43" i="3"/>
  <c r="K43" i="3" s="1"/>
  <c r="J42" i="3"/>
  <c r="K42" i="3" s="1"/>
  <c r="J41" i="3"/>
  <c r="K41" i="3" s="1"/>
  <c r="J40" i="3"/>
  <c r="K40" i="3" s="1"/>
  <c r="J39" i="3"/>
  <c r="K39" i="3" s="1"/>
  <c r="J38" i="3"/>
  <c r="K38" i="3" s="1"/>
  <c r="J37" i="3"/>
  <c r="K37" i="3" s="1"/>
  <c r="J36" i="3"/>
  <c r="K36" i="3" s="1"/>
  <c r="J35" i="3"/>
  <c r="K35" i="3" s="1"/>
  <c r="J34" i="3"/>
  <c r="K34" i="3" s="1"/>
  <c r="J33" i="3"/>
  <c r="K33" i="3" s="1"/>
  <c r="J32" i="3"/>
  <c r="K32" i="3" s="1"/>
  <c r="J31" i="3"/>
  <c r="K31" i="3" s="1"/>
  <c r="J30" i="3"/>
  <c r="K30" i="3" s="1"/>
  <c r="J29" i="3"/>
  <c r="K29" i="3" s="1"/>
  <c r="J28" i="3"/>
  <c r="K28" i="3" s="1"/>
  <c r="J27" i="3"/>
  <c r="K27" i="3" s="1"/>
  <c r="J26" i="3"/>
  <c r="K26" i="3" s="1"/>
  <c r="J24" i="3"/>
  <c r="K24" i="3" s="1"/>
  <c r="J23" i="3"/>
  <c r="K23" i="3" s="1"/>
  <c r="J22" i="3"/>
  <c r="K22" i="3" s="1"/>
  <c r="J21" i="3"/>
  <c r="K21" i="3" s="1"/>
  <c r="J20" i="3"/>
  <c r="K20" i="3" s="1"/>
  <c r="J19" i="3"/>
  <c r="K19" i="3" s="1"/>
  <c r="J18" i="3"/>
  <c r="K18" i="3" s="1"/>
  <c r="J17" i="3"/>
  <c r="K17" i="3" s="1"/>
  <c r="J16" i="3"/>
  <c r="K16" i="3" s="1"/>
  <c r="J15" i="3"/>
  <c r="K15" i="3" s="1"/>
  <c r="J14" i="3"/>
  <c r="K14" i="3" s="1"/>
  <c r="J13" i="3"/>
  <c r="K13" i="3" s="1"/>
  <c r="J12" i="3"/>
  <c r="K12" i="3" s="1"/>
  <c r="J11" i="3"/>
  <c r="K11" i="3" s="1"/>
  <c r="J10" i="3"/>
  <c r="K10" i="3" s="1"/>
  <c r="J9" i="3"/>
  <c r="K9" i="3" s="1"/>
  <c r="J8" i="3"/>
  <c r="K8" i="3" s="1"/>
  <c r="J7" i="3"/>
  <c r="K7" i="3" s="1"/>
  <c r="J6" i="3"/>
  <c r="K6" i="3" s="1"/>
  <c r="K87" i="2"/>
  <c r="K86" i="2"/>
  <c r="K84" i="2"/>
  <c r="K83" i="2"/>
  <c r="K81" i="2"/>
  <c r="K80" i="2"/>
  <c r="K79" i="2"/>
  <c r="J78" i="2"/>
  <c r="K78" i="2" s="1"/>
  <c r="J77" i="2"/>
  <c r="K77" i="2" s="1"/>
  <c r="J76" i="2"/>
  <c r="K76" i="2" s="1"/>
  <c r="J75" i="2"/>
  <c r="K75" i="2" s="1"/>
  <c r="J73" i="2"/>
  <c r="K73" i="2" s="1"/>
  <c r="J72" i="2"/>
  <c r="K72" i="2" s="1"/>
  <c r="J71" i="2"/>
  <c r="K71" i="2" s="1"/>
  <c r="J70" i="2"/>
  <c r="K70" i="2" s="1"/>
  <c r="J69" i="2"/>
  <c r="K69" i="2" s="1"/>
  <c r="J68" i="2"/>
  <c r="K68" i="2" s="1"/>
  <c r="J67" i="2"/>
  <c r="K67" i="2" s="1"/>
  <c r="J66" i="2"/>
  <c r="K66" i="2" s="1"/>
  <c r="J65" i="2"/>
  <c r="K65" i="2" s="1"/>
  <c r="J64" i="2"/>
  <c r="K64" i="2" s="1"/>
  <c r="J63" i="2"/>
  <c r="K63" i="2" s="1"/>
  <c r="J62" i="2"/>
  <c r="K62" i="2" s="1"/>
  <c r="J61" i="2"/>
  <c r="K61" i="2" s="1"/>
  <c r="J60" i="2"/>
  <c r="K60" i="2" s="1"/>
  <c r="J59" i="2"/>
  <c r="K59" i="2" s="1"/>
  <c r="J58" i="2"/>
  <c r="K58" i="2" s="1"/>
  <c r="J57" i="2"/>
  <c r="K57" i="2" s="1"/>
  <c r="J56" i="2"/>
  <c r="K56" i="2" s="1"/>
  <c r="J55" i="2"/>
  <c r="K55" i="2" s="1"/>
  <c r="J54" i="2"/>
  <c r="K54" i="2" s="1"/>
  <c r="J53" i="2"/>
  <c r="K53" i="2" s="1"/>
  <c r="J52" i="2"/>
  <c r="K52" i="2" s="1"/>
  <c r="J51" i="2"/>
  <c r="K51" i="2" s="1"/>
  <c r="J50" i="2"/>
  <c r="K50" i="2" s="1"/>
  <c r="J49" i="2"/>
  <c r="K49" i="2" s="1"/>
  <c r="J48" i="2"/>
  <c r="K48" i="2" s="1"/>
  <c r="J47" i="2"/>
  <c r="K47" i="2" s="1"/>
  <c r="J46" i="2"/>
  <c r="K46" i="2" s="1"/>
  <c r="J45" i="2"/>
  <c r="K45" i="2" s="1"/>
  <c r="J44" i="2"/>
  <c r="K44" i="2" s="1"/>
  <c r="J43" i="2"/>
  <c r="K43" i="2" s="1"/>
  <c r="J42" i="2"/>
  <c r="K42" i="2" s="1"/>
  <c r="J36" i="2"/>
  <c r="K36" i="2" s="1"/>
  <c r="J35" i="2"/>
  <c r="K35" i="2" s="1"/>
  <c r="J34" i="2"/>
  <c r="K34" i="2" s="1"/>
  <c r="J33" i="2"/>
  <c r="K33" i="2" s="1"/>
  <c r="J32" i="2"/>
  <c r="K32" i="2" s="1"/>
  <c r="J31" i="2"/>
  <c r="K31" i="2" s="1"/>
  <c r="J30" i="2"/>
  <c r="K30" i="2" s="1"/>
  <c r="J28" i="2"/>
  <c r="K28" i="2" s="1"/>
  <c r="J27" i="2"/>
  <c r="K27" i="2" s="1"/>
  <c r="J26" i="2"/>
  <c r="K26" i="2" s="1"/>
  <c r="J25" i="2"/>
  <c r="K25" i="2" s="1"/>
  <c r="J24" i="2"/>
  <c r="K24" i="2" s="1"/>
  <c r="J23" i="2"/>
  <c r="K23" i="2" s="1"/>
  <c r="J22" i="2"/>
  <c r="K22" i="2" s="1"/>
  <c r="J21" i="2"/>
  <c r="J20" i="2"/>
  <c r="K20" i="2" s="1"/>
  <c r="J19" i="2"/>
  <c r="K19" i="2" s="1"/>
  <c r="J18" i="2"/>
  <c r="K18" i="2" s="1"/>
  <c r="J17" i="2"/>
  <c r="K17" i="2" s="1"/>
  <c r="J16" i="2"/>
  <c r="K16" i="2" s="1"/>
  <c r="J15" i="2"/>
  <c r="K15" i="2" s="1"/>
  <c r="J14" i="2"/>
  <c r="K14" i="2" s="1"/>
  <c r="J13" i="2"/>
  <c r="K13" i="2" s="1"/>
  <c r="J12" i="2"/>
  <c r="K12" i="2" s="1"/>
  <c r="J11" i="2"/>
  <c r="K11" i="2" s="1"/>
  <c r="J10" i="2"/>
  <c r="K10" i="2" s="1"/>
  <c r="J9" i="2"/>
  <c r="K9" i="2" s="1"/>
  <c r="J8" i="2"/>
  <c r="K8" i="2" s="1"/>
  <c r="J7" i="2"/>
  <c r="K7" i="2" s="1"/>
  <c r="J6" i="2"/>
  <c r="K6" i="2" s="1"/>
  <c r="K45" i="10" l="1"/>
  <c r="L45" i="10" s="1"/>
  <c r="K19" i="9"/>
  <c r="L19" i="9" s="1"/>
  <c r="K21" i="8"/>
  <c r="L21" i="8" s="1"/>
  <c r="K11" i="14"/>
  <c r="L11" i="14" s="1"/>
  <c r="K19" i="11"/>
  <c r="L19" i="11" s="1"/>
  <c r="K20" i="6"/>
  <c r="F10" i="4"/>
  <c r="E10" i="4"/>
  <c r="D10" i="4"/>
  <c r="J10" i="4"/>
  <c r="I10" i="4"/>
  <c r="H10" i="4"/>
  <c r="C10" i="4"/>
  <c r="D6" i="4"/>
  <c r="J6" i="4"/>
  <c r="I6" i="4"/>
  <c r="H6" i="4"/>
  <c r="C6" i="4"/>
  <c r="B6" i="4"/>
  <c r="E8" i="10"/>
  <c r="E7" i="10"/>
  <c r="E10" i="10"/>
  <c r="F8" i="4"/>
  <c r="E17" i="10"/>
  <c r="E13" i="10"/>
  <c r="E9" i="10"/>
  <c r="G10" i="12"/>
  <c r="K8" i="4" s="1"/>
  <c r="K12" i="4" s="1"/>
  <c r="E8" i="12"/>
  <c r="E7" i="12"/>
  <c r="E6" i="12"/>
  <c r="E9" i="4"/>
  <c r="G19" i="9"/>
  <c r="E8" i="4" s="1"/>
  <c r="H8" i="9"/>
  <c r="I8" i="9" s="1"/>
  <c r="H6" i="9"/>
  <c r="I6" i="9" s="1"/>
  <c r="D9" i="4"/>
  <c r="D8" i="4"/>
  <c r="J9" i="4"/>
  <c r="G11" i="14"/>
  <c r="J8" i="4" s="1"/>
  <c r="I9" i="14"/>
  <c r="E9" i="14"/>
  <c r="I8" i="14"/>
  <c r="E8" i="14"/>
  <c r="I7" i="14"/>
  <c r="E7" i="14"/>
  <c r="I6" i="14"/>
  <c r="E6" i="14"/>
  <c r="I5" i="14"/>
  <c r="E5" i="14"/>
  <c r="I4" i="14"/>
  <c r="E4" i="14"/>
  <c r="I9" i="4"/>
  <c r="I8" i="4"/>
  <c r="H9" i="4"/>
  <c r="H8" i="4"/>
  <c r="E15" i="13"/>
  <c r="E14" i="13"/>
  <c r="E13" i="13"/>
  <c r="C9" i="4"/>
  <c r="G14" i="7"/>
  <c r="C8" i="4" s="1"/>
  <c r="E12" i="7"/>
  <c r="E6" i="7"/>
  <c r="E5" i="7"/>
  <c r="B3" i="4"/>
  <c r="B8" i="4"/>
  <c r="B9" i="4"/>
  <c r="K13" i="4" l="1"/>
  <c r="K17" i="4"/>
  <c r="E12" i="4"/>
  <c r="I12" i="4"/>
  <c r="D12" i="4"/>
  <c r="H12" i="4"/>
  <c r="F12" i="4"/>
  <c r="J12" i="4"/>
  <c r="B12" i="4"/>
  <c r="B17" i="4" s="1"/>
  <c r="C12" i="4"/>
  <c r="I36" i="13"/>
  <c r="I45" i="10"/>
  <c r="P9" i="4"/>
  <c r="P10" i="4"/>
  <c r="P8" i="4"/>
  <c r="P6" i="4"/>
  <c r="I10" i="12"/>
  <c r="I19" i="9"/>
  <c r="I11" i="14"/>
  <c r="L20" i="6"/>
  <c r="P11" i="4" l="1"/>
  <c r="I13" i="4"/>
  <c r="I17" i="4"/>
  <c r="C13" i="4"/>
  <c r="C17" i="4"/>
  <c r="F13" i="4"/>
  <c r="F17" i="4"/>
  <c r="E13" i="4"/>
  <c r="E17" i="4"/>
  <c r="B13" i="4"/>
  <c r="K10" i="12"/>
  <c r="L10" i="12" s="1"/>
  <c r="D13" i="4" l="1"/>
  <c r="D17" i="4"/>
  <c r="J13" i="4"/>
  <c r="J17" i="4"/>
  <c r="L13" i="4"/>
  <c r="L17" i="4"/>
  <c r="H13" i="4"/>
  <c r="H17" i="4"/>
  <c r="P12" i="4"/>
  <c r="P13" i="4" s="1"/>
  <c r="K14" i="7"/>
  <c r="L14" i="7" s="1"/>
  <c r="P15" i="4"/>
  <c r="K36" i="13"/>
  <c r="L36" i="13" s="1"/>
  <c r="P17" i="4" l="1"/>
  <c r="J56" i="29"/>
  <c r="K56" i="29" s="1"/>
</calcChain>
</file>

<file path=xl/sharedStrings.xml><?xml version="1.0" encoding="utf-8"?>
<sst xmlns="http://schemas.openxmlformats.org/spreadsheetml/2006/main" count="4892" uniqueCount="2053">
  <si>
    <t>Planning Reference</t>
  </si>
  <si>
    <t>Southam</t>
  </si>
  <si>
    <t>Stratford</t>
  </si>
  <si>
    <t>Shipston</t>
  </si>
  <si>
    <t>Nuneaton</t>
  </si>
  <si>
    <t>Bedworth</t>
  </si>
  <si>
    <t>Rugby</t>
  </si>
  <si>
    <t>Warwick</t>
  </si>
  <si>
    <t>Leamington</t>
  </si>
  <si>
    <t>TT</t>
  </si>
  <si>
    <t>TransNo</t>
  </si>
  <si>
    <t>#</t>
  </si>
  <si>
    <t>Trans.date</t>
  </si>
  <si>
    <t>Period</t>
  </si>
  <si>
    <t>Account</t>
  </si>
  <si>
    <t>Cost Centre</t>
  </si>
  <si>
    <t>Project</t>
  </si>
  <si>
    <t>Cat3</t>
  </si>
  <si>
    <t>Cat3(T)</t>
  </si>
  <si>
    <t>Cat4</t>
  </si>
  <si>
    <t>CC Detail</t>
  </si>
  <si>
    <t>AC Detail</t>
  </si>
  <si>
    <t>Cat7</t>
  </si>
  <si>
    <t>Ap/Ar ID</t>
  </si>
  <si>
    <t>Ap/Ar ID(T)</t>
  </si>
  <si>
    <t>TC</t>
  </si>
  <si>
    <t>Text</t>
  </si>
  <si>
    <t>User</t>
  </si>
  <si>
    <t>User(T)</t>
  </si>
  <si>
    <t>Amount</t>
  </si>
  <si>
    <t>J3</t>
  </si>
  <si>
    <t>R9102</t>
  </si>
  <si>
    <t>GE033</t>
  </si>
  <si>
    <t>G0121</t>
  </si>
  <si>
    <t>G0124</t>
  </si>
  <si>
    <t>G0137</t>
  </si>
  <si>
    <t>G0142</t>
  </si>
  <si>
    <t>G0144</t>
  </si>
  <si>
    <t>G0156</t>
  </si>
  <si>
    <t>G0158</t>
  </si>
  <si>
    <t>G0163</t>
  </si>
  <si>
    <t>G0147</t>
  </si>
  <si>
    <t>Date</t>
  </si>
  <si>
    <t>Development</t>
  </si>
  <si>
    <t>Income Received</t>
  </si>
  <si>
    <t>HOM/DW/JB</t>
  </si>
  <si>
    <t xml:space="preserve"> North Leamington School Park, Park Road.</t>
  </si>
  <si>
    <t>Edingburgh Crescent</t>
  </si>
  <si>
    <t>INCOME</t>
  </si>
  <si>
    <t>Variance</t>
  </si>
  <si>
    <t>Stockingford</t>
  </si>
  <si>
    <t>Account Code</t>
  </si>
  <si>
    <t>Total Expenditure</t>
  </si>
  <si>
    <t>Brief Description of Expenditure (Supplier/Items)</t>
  </si>
  <si>
    <t>Current Outstanding Contribution</t>
  </si>
  <si>
    <t>Last Downloaded Reconcilliation</t>
  </si>
  <si>
    <t>Last Updated</t>
  </si>
  <si>
    <t>Agresso - Ledger Balance</t>
  </si>
  <si>
    <t>Posted to Agresso</t>
  </si>
  <si>
    <t>Yes</t>
  </si>
  <si>
    <t>No</t>
  </si>
  <si>
    <t>PO/Invoice No</t>
  </si>
  <si>
    <t>Spend</t>
  </si>
  <si>
    <t>Remaining Contribution as at 01/04/2015</t>
  </si>
  <si>
    <t>Less: EXPENDITURE</t>
  </si>
  <si>
    <t xml:space="preserve">Add: Items Not on Agresso </t>
  </si>
  <si>
    <t xml:space="preserve">Balanced to LEDGER </t>
  </si>
  <si>
    <t>[unknown]</t>
  </si>
  <si>
    <t xml:space="preserve"> Total Contribution Received</t>
  </si>
  <si>
    <t>Spend By Date (7yrs)</t>
  </si>
  <si>
    <t>CIL INCOME</t>
  </si>
  <si>
    <t>CIL Expenditure</t>
  </si>
  <si>
    <t>[Unknown]</t>
  </si>
  <si>
    <t>Trinity Storage Contributions</t>
  </si>
  <si>
    <t>Calveston Road, Rugby</t>
  </si>
  <si>
    <t>Back Lane, Phase 2</t>
  </si>
  <si>
    <t>Newbold Farm</t>
  </si>
  <si>
    <r>
      <t>Development</t>
    </r>
    <r>
      <rPr>
        <b/>
        <sz val="8"/>
        <rFont val="Arial"/>
        <family val="2"/>
      </rPr>
      <t xml:space="preserve"> [Allocate to the oldest development, with outstanding contributions]</t>
    </r>
  </si>
  <si>
    <t>Prologis Park Exhall. (trf from Keresley)</t>
  </si>
  <si>
    <t>EXMISC BANK/40146212 NUN&amp;BED</t>
  </si>
  <si>
    <t>Land at Stratford Road,Shipston</t>
  </si>
  <si>
    <t>Smorral Lane</t>
  </si>
  <si>
    <t>Linfoot Country Homes</t>
  </si>
  <si>
    <t>Poppy Meadows</t>
  </si>
  <si>
    <t>207 Banbury Road</t>
  </si>
  <si>
    <t>205a Banbury Road</t>
  </si>
  <si>
    <t>Minstrel Park, Birmingham Road</t>
  </si>
  <si>
    <t>LEAMINGTON</t>
  </si>
  <si>
    <t>WARWICK</t>
  </si>
  <si>
    <t>RUGBY</t>
  </si>
  <si>
    <t>NUNEATON</t>
  </si>
  <si>
    <t>STOCKINGFORD</t>
  </si>
  <si>
    <t>SHIPSTON</t>
  </si>
  <si>
    <t>SOUTHAM</t>
  </si>
  <si>
    <t>BEDWORTH</t>
  </si>
  <si>
    <t>STRATFORD</t>
  </si>
  <si>
    <t>TOTAL</t>
  </si>
  <si>
    <t>Forecast Spend 2015/16</t>
  </si>
  <si>
    <t>Variance Actual/ Forecast</t>
  </si>
  <si>
    <t>CIL/ S106 - Reconcilliation Summary &amp; Spend Record</t>
  </si>
  <si>
    <t>* Copy and paste download from Agresso</t>
  </si>
  <si>
    <t>[Manually insert forecast]</t>
  </si>
  <si>
    <t>AGRESSO RECONCILLIATION DOWNLOAD</t>
  </si>
  <si>
    <t>2015/16</t>
  </si>
  <si>
    <t>KEY</t>
  </si>
  <si>
    <t>Developments Refused or Withdrawn</t>
  </si>
  <si>
    <t>Appeal Against Refusal in Progress</t>
  </si>
  <si>
    <t>Developments Approved</t>
  </si>
  <si>
    <t>*Formulated Cell</t>
  </si>
  <si>
    <t>Monies Received</t>
  </si>
  <si>
    <t>Bid Being Challenged</t>
  </si>
  <si>
    <t>DWELLING MIX</t>
  </si>
  <si>
    <t>Planning Ref</t>
  </si>
  <si>
    <t>Name of development</t>
  </si>
  <si>
    <t>Date notification received by WLIS</t>
  </si>
  <si>
    <t xml:space="preserve">Number of Dwelling </t>
  </si>
  <si>
    <t>1 Bed (1.2)</t>
  </si>
  <si>
    <t>2 Bed (1.5)</t>
  </si>
  <si>
    <t>3 Bed (2.4)</t>
  </si>
  <si>
    <t>4 Bed (3.0)</t>
  </si>
  <si>
    <t>5 Bed (4.0)</t>
  </si>
  <si>
    <t>Expected inhabitants of development</t>
  </si>
  <si>
    <t xml:space="preserve">Requested Contribution Amount </t>
  </si>
  <si>
    <t>Dated email to Planning (TB/JM)</t>
  </si>
  <si>
    <t>Outcome</t>
  </si>
  <si>
    <t>Comments</t>
  </si>
  <si>
    <t xml:space="preserve">Date monies received </t>
  </si>
  <si>
    <t xml:space="preserve">Library money allocated to </t>
  </si>
  <si>
    <t>Succesful Contribution Amount</t>
  </si>
  <si>
    <t>Details of amount spent etc</t>
  </si>
  <si>
    <t>15/00920/OUT</t>
  </si>
  <si>
    <t>Land To The East Of, Knights Lane, Tiddington</t>
  </si>
  <si>
    <t>Subject to housing mix</t>
  </si>
  <si>
    <t>PAP/2015/0178</t>
  </si>
  <si>
    <t>Land On The South Side Of, Grendon Road, Polesworth</t>
  </si>
  <si>
    <t>Polesworth</t>
  </si>
  <si>
    <t>15/00976/OUT</t>
  </si>
  <si>
    <t>Land At, Gaydon/Lighthorne Heath</t>
  </si>
  <si>
    <t>R15/0540</t>
  </si>
  <si>
    <t>Land at Williams Field Coventry Rd, Cawston</t>
  </si>
  <si>
    <t>2014/15</t>
  </si>
  <si>
    <t>12/02496/FUL</t>
  </si>
  <si>
    <t>Minstrel Park</t>
  </si>
  <si>
    <t>S106 agreement statements agreed contribution of £5'654, emails JM</t>
  </si>
  <si>
    <t>12/31/1059</t>
  </si>
  <si>
    <t>Land off Priors Marston Road, Napton on the Hill.</t>
  </si>
  <si>
    <t>2012? RW Request</t>
  </si>
  <si>
    <t>13/00809/FUL</t>
  </si>
  <si>
    <t>Southam FC development</t>
  </si>
  <si>
    <t>checking request received from Max Howarth 6/11/2014</t>
  </si>
  <si>
    <t>draft agreement approved 5/3/2015</t>
  </si>
  <si>
    <t>13/00870/FUL</t>
  </si>
  <si>
    <t>Glebe Close Stockton</t>
  </si>
  <si>
    <t>Contributions recieved via BACS &amp; being trf to Planning Gain Cost centre 31/10/14</t>
  </si>
  <si>
    <t xml:space="preserve">Southam </t>
  </si>
  <si>
    <t>13/01140/FUL</t>
  </si>
  <si>
    <t>Oversley Castle, Stratford DC</t>
  </si>
  <si>
    <t>permission granted with condition 8/8/2014. permission expires 8/8/2017</t>
  </si>
  <si>
    <t>13/01876/FUL</t>
  </si>
  <si>
    <t>Hampton Lucy development</t>
  </si>
  <si>
    <t>poss appeal notified 11/9/2014</t>
  </si>
  <si>
    <t xml:space="preserve">at time of notification contribution under old formula not being disputed (£5014). Application allowed on appeal 3/11/2014. </t>
  </si>
  <si>
    <t>Mobiles/ Wellesbourne</t>
  </si>
  <si>
    <t>13/02335/OUT</t>
  </si>
  <si>
    <t>Welford on Avon development appeal</t>
  </si>
  <si>
    <t>appeal notified 15/9/2014</t>
  </si>
  <si>
    <t>request for updated formula. Application refused at appeal 18/12/2014</t>
  </si>
  <si>
    <t>Mobiles</t>
  </si>
  <si>
    <t>13/02515/OUT</t>
  </si>
  <si>
    <t>Tysoe development</t>
  </si>
  <si>
    <t>appeal notification 11/9/2014</t>
  </si>
  <si>
    <t>subject to appeal as plan refused 16/1/2014 - APP/J3720/A/14/2215276. no date</t>
  </si>
  <si>
    <t>Mobiles/ Shipston</t>
  </si>
  <si>
    <t>13/02573/FUL</t>
  </si>
  <si>
    <t>Land adj Springfields, Napton Road, Stockton</t>
  </si>
  <si>
    <t>Louise Koelman planning appeal email</t>
  </si>
  <si>
    <t>updated request following housing mix change sent  to Louise Koelman (SDC) 26/1/2015. Mix changed again as developer supplied incorrect information 2/2/2015 (increased to 46 from 41). Appeal ref: APP/J3720/A/14/2219604</t>
  </si>
  <si>
    <t>Southam &amp; mobiles</t>
  </si>
  <si>
    <t xml:space="preserve">13/02690/FUL </t>
  </si>
  <si>
    <t>Godsons lane, Napton</t>
  </si>
  <si>
    <t>resubmission pre finalised agreement</t>
  </si>
  <si>
    <t>confirmed 8/10/2014</t>
  </si>
  <si>
    <t>Max Howarth agreeing terms</t>
  </si>
  <si>
    <t>13/03115/FUL [PM-AC.FID1717957]</t>
  </si>
  <si>
    <t>Friday furlong, Bidford</t>
  </si>
  <si>
    <t>resubmission under new formula confirmation request 7/10</t>
  </si>
  <si>
    <t>Email sent to Max Howarth. Permission expires Jan 2018.</t>
  </si>
  <si>
    <t>Bidford CML &amp; Mobiles</t>
  </si>
  <si>
    <t>13/03301/OUT</t>
  </si>
  <si>
    <t>Stratford Road, Tredington</t>
  </si>
  <si>
    <t xml:space="preserve">chaser email received SDC 1/12/2014 </t>
  </si>
  <si>
    <t>application withdrawn by developer</t>
  </si>
  <si>
    <t>Shipston Library, Mobiles</t>
  </si>
  <si>
    <t xml:space="preserve">13/03307/OUT </t>
  </si>
  <si>
    <t>Land off Stockton Road, Long Itchington</t>
  </si>
  <si>
    <t>prep for appeal SDC Carol stephens 1/12/2014</t>
  </si>
  <si>
    <t>subject to appeal as plan refused 19/3/2014 -APP/J3720/A/14/2221692 . no date</t>
  </si>
  <si>
    <t>Southam, Harbury CML and mobile service</t>
  </si>
  <si>
    <t>13/03317/OUT</t>
  </si>
  <si>
    <t>Land off The Burrows, Newbold-on-Stour</t>
  </si>
  <si>
    <t>chaser email 25th Nov Carol Stephens SDC</t>
  </si>
  <si>
    <t>application refused 19/11/2014</t>
  </si>
  <si>
    <t>mobiles</t>
  </si>
  <si>
    <t>14/00012/ADJCON</t>
  </si>
  <si>
    <t>Land Parcel To The North Of Meadow View Stratford Road Mickleton</t>
  </si>
  <si>
    <t>chaser request 07/11/2014</t>
  </si>
  <si>
    <t xml:space="preserve">Outline no breakdown provided. </t>
  </si>
  <si>
    <t>Str, Mobiles</t>
  </si>
  <si>
    <t>14/00240/FUL</t>
  </si>
  <si>
    <t>off Sycamore Close Stockton</t>
  </si>
  <si>
    <t>Planning List 22nd October</t>
  </si>
  <si>
    <t>planning permission refused 27/11/2014</t>
  </si>
  <si>
    <t>Southam &amp; Mobiles</t>
  </si>
  <si>
    <t>14/00262/OUT</t>
  </si>
  <si>
    <t>Arden Heath Farm</t>
  </si>
  <si>
    <t>resubmission under new formula at request of SDC 30/9</t>
  </si>
  <si>
    <t>Resubmission under new formula requested by Tony Horton SDc. Application refused 19/12/2014</t>
  </si>
  <si>
    <t>Stratford &amp; Mobiles</t>
  </si>
  <si>
    <t>14/00318/OUT</t>
  </si>
  <si>
    <t>north of Campden Road, Shipston.</t>
  </si>
  <si>
    <t>email from SDC re appeal received 2/2/2015</t>
  </si>
  <si>
    <t>to SDc 2/2/2015</t>
  </si>
  <si>
    <t>Refused 27/6/2014. Subject to appeal ref: APP/J3720/A/14/2221748. No date</t>
  </si>
  <si>
    <t>Shipston Library and possibly mobile/home delivery depending on final mix of dwellings</t>
  </si>
  <si>
    <t>14/01186/OUT</t>
  </si>
  <si>
    <t>Meon Vale, Long Marston</t>
  </si>
  <si>
    <t>Stratford &amp; mobiles</t>
  </si>
  <si>
    <t>14/01449/OUT</t>
  </si>
  <si>
    <t>Land at Main Road/Goose Lane, Lower Quinton</t>
  </si>
  <si>
    <t>SDC chaser 27th Feb2015</t>
  </si>
  <si>
    <t>14/01539/FUL</t>
  </si>
  <si>
    <t>Land between256 &amp; 346 Birmingham Rd, Stratford-on-Avon -DE32466</t>
  </si>
  <si>
    <t>checking request received 6/11/2014 Caroline Gutteridge</t>
  </si>
  <si>
    <t>14/01567/FUL</t>
  </si>
  <si>
    <t>Stockton</t>
  </si>
  <si>
    <t>outline application re-advised by Louise Koelman SDC 30/9/2014</t>
  </si>
  <si>
    <t>SDC chasing response but no record of development. Application withdrawn by developer.</t>
  </si>
  <si>
    <t>14/01633/OUT</t>
  </si>
  <si>
    <t>Land to N &amp; W of Manders Croft Southam</t>
  </si>
  <si>
    <t>14/01676/OUT</t>
  </si>
  <si>
    <t>Welford Road Long Marston</t>
  </si>
  <si>
    <t>14/01715/OUT</t>
  </si>
  <si>
    <t>Land North of Evesham Road, Shottery</t>
  </si>
  <si>
    <t>Application ref 12/12/14</t>
  </si>
  <si>
    <t>Str</t>
  </si>
  <si>
    <t>14/02213/OUT</t>
  </si>
  <si>
    <t>Dallas Burston Polo grounds Southam</t>
  </si>
  <si>
    <t>outline application 26/9/2014</t>
  </si>
  <si>
    <t>700 dwellings plus 99 extra care units</t>
  </si>
  <si>
    <t>outline application - no mix</t>
  </si>
  <si>
    <t>Southam &amp; KCS</t>
  </si>
  <si>
    <t>14/02372/OUT</t>
  </si>
  <si>
    <t>Alderminster</t>
  </si>
  <si>
    <t>Mobile Library Service</t>
  </si>
  <si>
    <t>14/02607/OUT</t>
  </si>
  <si>
    <t>Land South of Campden Rd, Shipston on Stour</t>
  </si>
  <si>
    <t>chased 18/12/14</t>
  </si>
  <si>
    <t>14/02766/OUT</t>
  </si>
  <si>
    <t>Land at Knights Lane Tiddington</t>
  </si>
  <si>
    <t>planning list 24th November</t>
  </si>
  <si>
    <t>Stratford, Mobiles</t>
  </si>
  <si>
    <t>14/02768/FUL</t>
  </si>
  <si>
    <t>Station Road Fenny Compton</t>
  </si>
  <si>
    <t>Planning List 5th November</t>
  </si>
  <si>
    <t>part of development unspecified</t>
  </si>
  <si>
    <t>14/02865/FUL</t>
  </si>
  <si>
    <t>South of Alcester Rd Stratford-upon-Avon</t>
  </si>
  <si>
    <t>Stratford &amp; poss mobiles</t>
  </si>
  <si>
    <t>14/02869/OUT</t>
  </si>
  <si>
    <t>Land West Of Bush Heath Lane Harbury</t>
  </si>
  <si>
    <t>chaser request</t>
  </si>
  <si>
    <t>14/02872/OUT</t>
  </si>
  <si>
    <t>Brooklands Farm Banbury Road Kineton Warwick CV35 0JY</t>
  </si>
  <si>
    <t>Wellesbourne; Kineton CML</t>
  </si>
  <si>
    <t>14/02929/FUL</t>
  </si>
  <si>
    <t>Alcester Primary Care Site</t>
  </si>
  <si>
    <t>Weekly planning List 8/12/2014</t>
  </si>
  <si>
    <t>Alcester</t>
  </si>
  <si>
    <t>14/02950/OUT</t>
  </si>
  <si>
    <t>Land Adjacent To The Gaydon Inn Banbury Road Gaydon</t>
  </si>
  <si>
    <t>14/03027/OUT</t>
  </si>
  <si>
    <t>Land At Waterloo Road Bidford-on-Avon</t>
  </si>
  <si>
    <t>Stratford, Bidford CML</t>
  </si>
  <si>
    <t>14/03028/OUT</t>
  </si>
  <si>
    <t>Marriage Hill Nurseries 45 Salford Road Bidford-on-Avon Alcester B50 4EY</t>
  </si>
  <si>
    <t>14/03040/OUT</t>
  </si>
  <si>
    <t>Land off Orchard Close,Lower Brailes, Banbury</t>
  </si>
  <si>
    <t>Application ref 16/12/14</t>
  </si>
  <si>
    <t>Shi</t>
  </si>
  <si>
    <t>14/03065/FUL</t>
  </si>
  <si>
    <t>Marton Road, Long Itchington</t>
  </si>
  <si>
    <t>14/03086/OUT</t>
  </si>
  <si>
    <t>Land adjoining (east) white horse hill Snitterfield</t>
  </si>
  <si>
    <t>Planning list 5/12/2014</t>
  </si>
  <si>
    <t>14/03169/FUL</t>
  </si>
  <si>
    <t>Stockton Road, Napton Dec</t>
  </si>
  <si>
    <t>Southam?</t>
  </si>
  <si>
    <t>14/03181/OUT</t>
  </si>
  <si>
    <t>Mansell Farm, Armscote Rd,Stratford</t>
  </si>
  <si>
    <t>originally 60 dwellings, reduced to 52 dwellings in 12 Feb2015</t>
  </si>
  <si>
    <t>14/03250/FUL</t>
  </si>
  <si>
    <t>Home Guard Club,Tiddington,Stratford</t>
  </si>
  <si>
    <t>14/03291/OUT</t>
  </si>
  <si>
    <t>Jackson Meadow, Bidford on Avon</t>
  </si>
  <si>
    <t>Bidford CML/Mobiles?</t>
  </si>
  <si>
    <t>14/03338/FUL</t>
  </si>
  <si>
    <t>14/03340/OUT</t>
  </si>
  <si>
    <t>Land Off Glebe Close Stockton</t>
  </si>
  <si>
    <t>Planning list 7/01/15</t>
  </si>
  <si>
    <t>Sou / Mobiles</t>
  </si>
  <si>
    <t>14/03579/OUT</t>
  </si>
  <si>
    <t>Long Marston Airfield, Campden Road, Lower Quinton, Stratford</t>
  </si>
  <si>
    <t>Str, Bid, Mobiles?</t>
  </si>
  <si>
    <t>14/03602/OUT</t>
  </si>
  <si>
    <t>Land West Of Walton Farm Banbury Road Kineton</t>
  </si>
  <si>
    <t>Planning list 18/01/2015</t>
  </si>
  <si>
    <t>Kineton /Wel</t>
  </si>
  <si>
    <t>N&amp;B 033156</t>
  </si>
  <si>
    <t>Land at Hill Farm (Site 36C002), Plough Hill Road, Nuneaton</t>
  </si>
  <si>
    <t>N&amp;B 033157</t>
  </si>
  <si>
    <t>Land Corner of, Eastboro Way, &amp; The Long Shoot, Nuneaton</t>
  </si>
  <si>
    <t>N&amp;B 033160</t>
  </si>
  <si>
    <t>Bramcote Hospital, The Lodge, Lutterworth Road, Nuneaton</t>
  </si>
  <si>
    <t>Nun/Bed/Bul?</t>
  </si>
  <si>
    <t>N&amp;B 033230</t>
  </si>
  <si>
    <t>Land off, Astley Lane, Bedworth</t>
  </si>
  <si>
    <t>N&amp;B 1047525/JU</t>
  </si>
  <si>
    <t>Astley Lane Bedworth (arbury estate)</t>
  </si>
  <si>
    <t>preliminary enquiry 22/9/2014</t>
  </si>
  <si>
    <t>prelim enquiry - no mix</t>
  </si>
  <si>
    <t>N&amp;B 032578</t>
  </si>
  <si>
    <t>land to rear of 130 - 194 Cresswells Poultry Farm Long Shoot Nuneaton - DE32783</t>
  </si>
  <si>
    <t>checking request received from Caroline Gutteridge 10/11/2014</t>
  </si>
  <si>
    <t>not specified</t>
  </si>
  <si>
    <t>N&amp;B 032952</t>
  </si>
  <si>
    <t>Site 25c003 - Rear of 81-105, Plough Hill Road, Nuneaton, Warwickshire</t>
  </si>
  <si>
    <t>planning list 17/9/2014</t>
  </si>
  <si>
    <t>mix not stated. Approved.</t>
  </si>
  <si>
    <t>N&amp;B 032992</t>
  </si>
  <si>
    <t>The Long Shoot (Bellway Phase 2) Nuneaton</t>
  </si>
  <si>
    <t>N&amp;B Borough</t>
  </si>
  <si>
    <t>N&amp;B 033050</t>
  </si>
  <si>
    <t>Site 61B007 - Former allotments north of, The Bull Ring, Nuneaton</t>
  </si>
  <si>
    <t>Approved</t>
  </si>
  <si>
    <t>NW DE32383</t>
  </si>
  <si>
    <t>2 Royal Oak Lane &amp; 347 Goodyers End Lane, Ash Green</t>
  </si>
  <si>
    <t>Resubmission under new formula</t>
  </si>
  <si>
    <t>Email sent to Caroline Gutteridge</t>
  </si>
  <si>
    <t>NW PAP/2014/0446</t>
  </si>
  <si>
    <t>Land North Of Manor Barns Newton Lane, Austrey</t>
  </si>
  <si>
    <t>Atherstone plus CMLs Dordon, Baddesley</t>
  </si>
  <si>
    <t>NW PAP/2014/0569</t>
  </si>
  <si>
    <t>Crisps Farm Church Lane Austrey</t>
  </si>
  <si>
    <t>Atherstone &amp; CMLS Dordon &amp; Baddesley</t>
  </si>
  <si>
    <t>R</t>
  </si>
  <si>
    <t>Coton Park East</t>
  </si>
  <si>
    <t>Requested from Rugby Borough to raise invoice for £23k (emailed sent to TB,JM,JF for details 31/10)</t>
  </si>
  <si>
    <t>R13/2102</t>
  </si>
  <si>
    <t>LAND NORTH OF ASHLAWN ROAD ASHLAWN ROAD RUGBY WARWICKSHIRE CV22 5SL</t>
  </si>
  <si>
    <t>outline app - no mix</t>
  </si>
  <si>
    <t>Rugby &amp; Dunchurch CML</t>
  </si>
  <si>
    <t>R14/1730</t>
  </si>
  <si>
    <t>RUGBY GATEWAY PHASE R4 LEICESTER ROAD RUGBY WARWICKSHIRE</t>
  </si>
  <si>
    <t>Planning list 17th Nov</t>
  </si>
  <si>
    <t>previously R10/1272</t>
  </si>
  <si>
    <t>R14/2229</t>
  </si>
  <si>
    <t>Warks College Site, Hilmorton Road, Rugby</t>
  </si>
  <si>
    <t>SDC SCOPE/00018</t>
  </si>
  <si>
    <t>Gaydon/Lighthorne new village</t>
  </si>
  <si>
    <t>Planning List 29th October</t>
  </si>
  <si>
    <t>tbc - likely mobiles/Southam/</t>
  </si>
  <si>
    <t>SDC SCOPE/00019</t>
  </si>
  <si>
    <t>Long Marston Airfield Campden Road Lower Quinton Stratford-upon-Avon CV37 8LL</t>
  </si>
  <si>
    <t>SDC SCOPE/00023</t>
  </si>
  <si>
    <t>Lower Farm Stoneythorpe</t>
  </si>
  <si>
    <t>Southam / mobiles</t>
  </si>
  <si>
    <t>SDC SCREEN/00036A</t>
  </si>
  <si>
    <t>Land At Rear Of Hawthorn Way Shipston-on-Stour</t>
  </si>
  <si>
    <t>Shipston / mobiles</t>
  </si>
  <si>
    <t>SDC SCREEN/00036B</t>
  </si>
  <si>
    <t>Land At Rear Of  Furze Hill Road Shipston-on-Stour</t>
  </si>
  <si>
    <t>W Heathcote Farm</t>
  </si>
  <si>
    <t>Heathcote Farm, Warwick District</t>
  </si>
  <si>
    <t>draft agreement notified 17/9/2014</t>
  </si>
  <si>
    <t>updated formula sent in response</t>
  </si>
  <si>
    <t>libraries in Warwick district</t>
  </si>
  <si>
    <t>W/13/1688</t>
  </si>
  <si>
    <t>Bishop's Tachbrook up to 125 dwellings</t>
  </si>
  <si>
    <t>APP/T3725/A/14/2216200 Appeal refused</t>
  </si>
  <si>
    <t>Leamington? Southam? Harbury CML</t>
  </si>
  <si>
    <t>W/14/0300</t>
  </si>
  <si>
    <t>Land at Asps Farm,bound by Europa Way and Banbury Road , Bishops Tachbrook, Leamington Spa, CV34 6SS</t>
  </si>
  <si>
    <t>chaser from Caroline Guttridge 3/2/2015</t>
  </si>
  <si>
    <t>appeal hearing February 2015 - contacted by Caroline Gutteridage as no record of request for 106 previously. Appeal ref: APP/T3725/A/14/2221613</t>
  </si>
  <si>
    <t xml:space="preserve">Leamington &amp; ?mobiles </t>
  </si>
  <si>
    <t>W/14/0303</t>
  </si>
  <si>
    <t>Land North of Southam Road, Radford Semele</t>
  </si>
  <si>
    <t>application appealed WDC request new info</t>
  </si>
  <si>
    <t>APP/T3725/A/14/2222868 Developer refusing to consider libraries bid. John Gregory solicitor has resubmitted our written claim at appeal 27.1.2015</t>
  </si>
  <si>
    <t>Leamington Spa</t>
  </si>
  <si>
    <t>W/14/0951</t>
  </si>
  <si>
    <t>Opus 40, Birmingham Road, Warwick</t>
  </si>
  <si>
    <t>chased08/10/2014</t>
  </si>
  <si>
    <t>withdrawn 9/10/2014</t>
  </si>
  <si>
    <t>W/14/0967</t>
  </si>
  <si>
    <t>Land north of Gallows Hill, Warwick</t>
  </si>
  <si>
    <t>Outline no breakdown provided</t>
  </si>
  <si>
    <t>W/14/1076</t>
  </si>
  <si>
    <t>Land at Myton/Europa Way, Warwick</t>
  </si>
  <si>
    <t>War/LEA</t>
  </si>
  <si>
    <t>W/14/1267</t>
  </si>
  <si>
    <t xml:space="preserve">Newbold Centre  Leamington Spa, CV32 4TE </t>
  </si>
  <si>
    <t>refused</t>
  </si>
  <si>
    <t>W/14/1340</t>
  </si>
  <si>
    <t>Land north of Common Lane Kenilworth (Crackley Triangle)</t>
  </si>
  <si>
    <t>resubmission of W/14/0618. Approved.</t>
  </si>
  <si>
    <t>Kenilworth</t>
  </si>
  <si>
    <t>Dudfields, Shottery</t>
  </si>
  <si>
    <t>Revised t&amp;cs contract 13/3/2015 following discussions re affordable housing provision</t>
  </si>
  <si>
    <t>Email confirming accept terms sent to Max Howarth</t>
  </si>
  <si>
    <t>Mobiles (stratford library?)</t>
  </si>
  <si>
    <t>King Street Bedworth</t>
  </si>
  <si>
    <t>W/E 1 March 15</t>
  </si>
  <si>
    <t>28 apartments + 2 houses - mix unknown</t>
  </si>
  <si>
    <t>14/03600/OUT</t>
  </si>
  <si>
    <t>Land Off Blackwell Road Tredington</t>
  </si>
  <si>
    <t>subject to housing mix</t>
  </si>
  <si>
    <t>Shipston / Mobiles</t>
  </si>
  <si>
    <t>W/15/0297</t>
  </si>
  <si>
    <t>Land East of Radford Semele, North of, Southam Road, Leamington Spa CV31 1TP</t>
  </si>
  <si>
    <t>W/E 8/3/15</t>
  </si>
  <si>
    <t>Whi / Mobiles</t>
  </si>
  <si>
    <t>W/15/0305</t>
  </si>
  <si>
    <t>Woodside Farm, Harbury Lane, Bishops Tachbrook, Leamington Spa, CV33 9QA</t>
  </si>
  <si>
    <t>Phase 2 associated with the outline planning consent for up to 280 units. Subject to housing mix</t>
  </si>
  <si>
    <t>15/00418/OUT</t>
  </si>
  <si>
    <t>Land Off Falkland Place Temple Herdewyke</t>
  </si>
  <si>
    <t>Kineton CML</t>
  </si>
  <si>
    <t>15/00562/OUT</t>
  </si>
  <si>
    <t>Sou / mobiles</t>
  </si>
  <si>
    <t xml:space="preserve">WCC Libraries S106 - Contribution Request  </t>
  </si>
  <si>
    <t>Name of Development</t>
  </si>
  <si>
    <t xml:space="preserve">1. WCC may seek contribution to support the expansion of service to meet customer needs generated by residential developments. </t>
  </si>
  <si>
    <t>2. Monies will be used to improve, enhance and extend the facilities or services of a specified library service point where local housing development will mean an expected increase in numbers of people using those facilities. This may include purchase of additional stock, targeted collections, additional seating/study spaces or related facilities, improved family facilities and targeted promotions to inform new residents of services available to them.</t>
  </si>
  <si>
    <t>3. A contribution request will be made if the number of dwellings is 25 or more.</t>
  </si>
  <si>
    <t>4. The following calculation will be applied - (av. % of residents who are members of the library within the county x n° of expected inhabitants of development) x cost per visit 2013/14</t>
  </si>
  <si>
    <t xml:space="preserve">5. Calculation is based on the av. % of residents who are members of the library within the county x no of expected inhabitants of development x annual cost per visit (£)* </t>
  </si>
  <si>
    <t>Number of Dwellings**</t>
  </si>
  <si>
    <t>Expected n° of inhabitants from development</t>
  </si>
  <si>
    <t>On behalf of the Library Service, the contribution required under s.106 is</t>
  </si>
  <si>
    <t>`</t>
  </si>
  <si>
    <t>* Annual cost per visit based on 2013/14 cost per visit £2.85 multiplied by avg. n° visits per registered users.</t>
  </si>
  <si>
    <t>** Expected number of inhabitants is based on the following ready reckoner.              Where no breakdown is provided claims will be based on 3 Bed.</t>
  </si>
  <si>
    <t>PAP/2015/0167</t>
  </si>
  <si>
    <t>Britannia Works, Coleshill Road, Atherstone</t>
  </si>
  <si>
    <t>Nun / Hartshill CML</t>
  </si>
  <si>
    <t>Rugby / Dunchurch CML</t>
  </si>
  <si>
    <t>R15/0803</t>
  </si>
  <si>
    <t>Land off Snellsdale Rd, Coton Park East, Rugby</t>
  </si>
  <si>
    <t>R15/0814</t>
  </si>
  <si>
    <t>Land off Long Hassocks, Coton Park East, Rugby</t>
  </si>
  <si>
    <t>14/03419/OUT</t>
  </si>
  <si>
    <t>Land East of Knightcote Rd, Bishops Itchington</t>
  </si>
  <si>
    <t>Southam / Kineton CML</t>
  </si>
  <si>
    <t>Land to the North of Shipston Road, Alderminster</t>
  </si>
  <si>
    <t>15/01357/REM</t>
  </si>
  <si>
    <t>Str / Mobiles</t>
  </si>
  <si>
    <t>MIA/2014/0003</t>
  </si>
  <si>
    <t>Land at South St to r/o of Atherstone Garage 157-159 Long Street (formally PAP2012/0078)</t>
  </si>
  <si>
    <t>PAP/2015/0251</t>
  </si>
  <si>
    <t>Atherstone</t>
  </si>
  <si>
    <t>Bracebridge Court Friary Rd, Ath(formally PAP/2013/0058)</t>
  </si>
  <si>
    <t>W/15/0634</t>
  </si>
  <si>
    <t>Sydenham Indust. Estate, Sydenham Drive, &amp; St Marys Rd, Lea CV31 1PH</t>
  </si>
  <si>
    <t>Lea / Whi</t>
  </si>
  <si>
    <t>W/15/0646</t>
  </si>
  <si>
    <t>War</t>
  </si>
  <si>
    <t>Land To North Of Alderminster</t>
  </si>
  <si>
    <t>Str / Shi/ Kin / Wel</t>
  </si>
  <si>
    <t>15/00946/REM</t>
  </si>
  <si>
    <t>Land South Of Campden Road And West Of Oldbutt Road Shipston-on-Stour (previously 13/02571/OUT)</t>
  </si>
  <si>
    <t>Shi / mobiles</t>
  </si>
  <si>
    <t>Carried forward balance from 2010/11</t>
  </si>
  <si>
    <t>CZ</t>
  </si>
  <si>
    <t>R4007</t>
  </si>
  <si>
    <t>CHLM/AS</t>
  </si>
  <si>
    <t>Land to the West Hornsby Close, Shipston on Stour</t>
  </si>
  <si>
    <t>(Unknown)</t>
  </si>
  <si>
    <t>Bradstone Rd, Nuneaton</t>
  </si>
  <si>
    <t>Waterside, Black Bank Pool (N&amp;B)</t>
  </si>
  <si>
    <t>2008/09</t>
  </si>
  <si>
    <t>2015/2016</t>
  </si>
  <si>
    <t>Local history machines</t>
  </si>
  <si>
    <t>311K</t>
  </si>
  <si>
    <t>Car book box</t>
  </si>
  <si>
    <t>Trolley</t>
  </si>
  <si>
    <t>N/A</t>
  </si>
  <si>
    <t>2009/10</t>
  </si>
  <si>
    <t>OTB Feature Fillers</t>
  </si>
  <si>
    <t>three tier counter display</t>
  </si>
  <si>
    <t>Customer chairs</t>
  </si>
  <si>
    <t>2010/11</t>
  </si>
  <si>
    <t>Noticeboard</t>
  </si>
  <si>
    <t>LSS stock</t>
  </si>
  <si>
    <t>2011/12</t>
  </si>
  <si>
    <t>Carry forward from 2008/09</t>
  </si>
  <si>
    <t>Waterside Black Bank Pool</t>
  </si>
  <si>
    <t>Operator Chairs</t>
  </si>
  <si>
    <t>£1800 C/F to Bed</t>
  </si>
  <si>
    <t>C/F from Nun</t>
  </si>
  <si>
    <t>F&amp;E</t>
  </si>
  <si>
    <t>Sofa</t>
  </si>
  <si>
    <t>Signage</t>
  </si>
  <si>
    <t>Fax</t>
  </si>
  <si>
    <t>Displays and screens</t>
  </si>
  <si>
    <t>OTB feature fillers / signage blocks</t>
  </si>
  <si>
    <t>revolving newspaper tower</t>
  </si>
  <si>
    <t>C/F from2010/11</t>
  </si>
  <si>
    <t>2017/18</t>
  </si>
  <si>
    <t>C/F from 2010/11</t>
  </si>
  <si>
    <t>LSS Stock</t>
  </si>
  <si>
    <t>[Unknown] C/F from 2012/13</t>
  </si>
  <si>
    <t>OTB Reading Nook</t>
  </si>
  <si>
    <t xml:space="preserve">8 - 18 Crick Rd, </t>
  </si>
  <si>
    <t>F&amp;E Peters</t>
  </si>
  <si>
    <t>F&amp;E Gresswell</t>
  </si>
  <si>
    <t>Bookstops</t>
  </si>
  <si>
    <t>Withdrawal of Newbold Farm</t>
  </si>
  <si>
    <t>Back Lane L Lawford phase 1</t>
  </si>
  <si>
    <t>Chairs</t>
  </si>
  <si>
    <t>GEC Hillmorton</t>
  </si>
  <si>
    <t>26817/26846/26847</t>
  </si>
  <si>
    <t>Norseman / Peters displays</t>
  </si>
  <si>
    <t>Ashlawn Rd, Rugby</t>
  </si>
  <si>
    <t>Somers Rd, Rugby</t>
  </si>
  <si>
    <t>Childrens F&amp;E</t>
  </si>
  <si>
    <t>Chairs / Fan</t>
  </si>
  <si>
    <t>Display unit x 2</t>
  </si>
  <si>
    <t>Sofa x 2</t>
  </si>
  <si>
    <t>Newspaper dispenser</t>
  </si>
  <si>
    <t>Childrens display unit x 2</t>
  </si>
  <si>
    <t>LSS - stock</t>
  </si>
  <si>
    <t>OTB- Table unit x 2</t>
  </si>
  <si>
    <t>Tiger mat</t>
  </si>
  <si>
    <t>Albert St, Rugby</t>
  </si>
  <si>
    <t>The Green, Bilton</t>
  </si>
  <si>
    <t>2007/08</t>
  </si>
  <si>
    <t>2007/07</t>
  </si>
  <si>
    <t>Reader printer</t>
  </si>
  <si>
    <t>Book stops</t>
  </si>
  <si>
    <t>311k</t>
  </si>
  <si>
    <t>Springfield, Dunchurch</t>
  </si>
  <si>
    <t>2008/09 DUN</t>
  </si>
  <si>
    <t>ICT equipment - DUN</t>
  </si>
  <si>
    <t>Chairs - DUN</t>
  </si>
  <si>
    <t>Trolley - DUN</t>
  </si>
  <si>
    <t>Signage - DUN</t>
  </si>
  <si>
    <t>56 Carla Homes</t>
  </si>
  <si>
    <t>Set of 5 plynths</t>
  </si>
  <si>
    <t>Double book pod</t>
  </si>
  <si>
    <t>Adjustable height table / waste bins</t>
  </si>
  <si>
    <t>Revolving newspaper tower</t>
  </si>
  <si>
    <t>550 x ribbed bookends</t>
  </si>
  <si>
    <t>Electrical works</t>
  </si>
  <si>
    <t>int inv</t>
  </si>
  <si>
    <t>R4018</t>
  </si>
  <si>
    <t>email from Helen Dawkins 19/5/15</t>
  </si>
  <si>
    <t>Wel / mobiles</t>
  </si>
  <si>
    <r>
      <t>Loxley Rd Wellesbourne (variation on previous app 13/00510/</t>
    </r>
    <r>
      <rPr>
        <u/>
        <sz val="10"/>
        <color rgb="FF000000"/>
        <rFont val="Arial"/>
        <family val="2"/>
      </rPr>
      <t>OUT</t>
    </r>
    <r>
      <rPr>
        <sz val="10"/>
        <color rgb="FF000000"/>
        <rFont val="Arial"/>
        <family val="2"/>
      </rPr>
      <t>)</t>
    </r>
  </si>
  <si>
    <t>14/03428/REM</t>
  </si>
  <si>
    <t>15/01530/FUL</t>
  </si>
  <si>
    <t>2 - 6 Priory Rd, Alcester, B49 5DY</t>
  </si>
  <si>
    <t>Alc / Mobiles</t>
  </si>
  <si>
    <t>Notes: Contact for SDC is Carol Davies (S106 Monitoring Officer) 01789 260219: Sharon Feeney &amp; Julie Williams deal with Education</t>
  </si>
  <si>
    <t>R13/1528</t>
  </si>
  <si>
    <t>15/01342/FUL</t>
  </si>
  <si>
    <t>Land adj to 99 Banbury Rd, Ettington</t>
  </si>
  <si>
    <t>Shi / Kin / Mobiles</t>
  </si>
  <si>
    <t>15/01356/OUT</t>
  </si>
  <si>
    <t>Land off Main Rd, Lower Quinton</t>
  </si>
  <si>
    <t>Shi / Mobiles</t>
  </si>
  <si>
    <t>W/15/0851</t>
  </si>
  <si>
    <t>Grove Farm, Harbury Lane, Bishops Tachbrook, Leamington Spa, CV33 9QF</t>
  </si>
  <si>
    <t>Whi / mobiles</t>
  </si>
  <si>
    <t>UNITS 1-2 AND 4-13 WOODSIDE PARK RUGBY</t>
  </si>
  <si>
    <t>R15/1121</t>
  </si>
  <si>
    <t>13/02360/OUT</t>
  </si>
  <si>
    <t>London Road Shipston outline 60</t>
  </si>
  <si>
    <t>Revolving newspaper stand</t>
  </si>
  <si>
    <t>Table</t>
  </si>
  <si>
    <t>chnaged housing mix and number of dwellings</t>
  </si>
  <si>
    <t>Marton Road Farm, Long Itchington Revised July2015</t>
  </si>
  <si>
    <t xml:space="preserve"> 4-13 WOODSIDE PARK RUGBY</t>
  </si>
  <si>
    <t>R11/1521</t>
  </si>
  <si>
    <t>Rug</t>
  </si>
  <si>
    <t>15/01897/OUT</t>
  </si>
  <si>
    <t>Land To The South Of Jacksons Meadow Bidford-on-Avon</t>
  </si>
  <si>
    <t>15/01478/FUL</t>
  </si>
  <si>
    <t>Land Off Shoulderway Lane Shipston-on-Stour </t>
  </si>
  <si>
    <t>Stk/mobiles</t>
  </si>
  <si>
    <t>Land to the North of Nuthurst Crescent Ansley</t>
  </si>
  <si>
    <t>PAP/2015/0370</t>
  </si>
  <si>
    <t>R14/1658</t>
  </si>
  <si>
    <t>LAND EAST OF NEWTON LANE NEWTON WARWICKSHIRE CV23 0EA</t>
  </si>
  <si>
    <t>Rug / mobiles</t>
  </si>
  <si>
    <r>
      <t>W/15/1078 </t>
    </r>
    <r>
      <rPr>
        <b/>
        <sz val="10"/>
        <color rgb="FF222222"/>
        <rFont val="Arial"/>
        <family val="2"/>
      </rPr>
      <t>(W14/0689 refers)</t>
    </r>
    <r>
      <rPr>
        <sz val="10"/>
        <color rgb="FF222222"/>
        <rFont val="Arial"/>
        <family val="2"/>
      </rPr>
      <t> </t>
    </r>
  </si>
  <si>
    <t>Land on North of Oakley Wood Road, Bishops Tachbrook, CV33</t>
  </si>
  <si>
    <t>15/01834/OUT</t>
  </si>
  <si>
    <t>Land Off Stratford Road (A3400) Tredington</t>
  </si>
  <si>
    <t>Land To The East Of Southam Road Long Itchington </t>
  </si>
  <si>
    <t>G0219</t>
  </si>
  <si>
    <t>Recorded Balance</t>
  </si>
  <si>
    <t>Balancing Contributions</t>
  </si>
  <si>
    <t>na</t>
  </si>
  <si>
    <t>Na</t>
  </si>
  <si>
    <t>Balancing</t>
  </si>
  <si>
    <t>Glebe Close; Stockton</t>
  </si>
  <si>
    <t>* 25% to be spent on mobiles (£585.00)</t>
  </si>
  <si>
    <t>.</t>
  </si>
  <si>
    <t>Balancing Line</t>
  </si>
  <si>
    <t>Balancing Prior 2008/09</t>
  </si>
  <si>
    <t>15/02254/FUL</t>
  </si>
  <si>
    <t>Land At Bull Ring Farm Bull Ring Farm Road Harbury</t>
  </si>
  <si>
    <t>Shi / mobiles (previous appl. 13/03301/OUT)</t>
  </si>
  <si>
    <t>Former Bedworth College, Rear of 7-23 Newtown Road</t>
  </si>
  <si>
    <t>Previous app 032990 refused</t>
  </si>
  <si>
    <t>Mancetter Rd, Nuneaton</t>
  </si>
  <si>
    <t>Invoices Sent</t>
  </si>
  <si>
    <t>Sydenham Industrial Estate, Sydenham Drive &amp; St Mary`s Road</t>
  </si>
  <si>
    <t>W/15/1361</t>
  </si>
  <si>
    <t>Depot Site Marton Road Long Itchington</t>
  </si>
  <si>
    <t>15/02637/OUT</t>
  </si>
  <si>
    <t>Lea/whi</t>
  </si>
  <si>
    <t>Revised W/15/0634</t>
  </si>
  <si>
    <t>15/02654/FUL</t>
  </si>
  <si>
    <t>Land Adjacent To The Rosebird Centre Shipston Road Stratford-Upon-Avon</t>
  </si>
  <si>
    <t>Str / mobiles</t>
  </si>
  <si>
    <t>15/03101/OUT</t>
  </si>
  <si>
    <t>Land Off Warwick Road Kineton</t>
  </si>
  <si>
    <t>Kin CML / mob</t>
  </si>
  <si>
    <t>R15/1816</t>
  </si>
  <si>
    <t>Land South of Coventry Rd &amp; North of Lime Tree Ave Cawston Rugby</t>
  </si>
  <si>
    <t>Rug / Dun</t>
  </si>
  <si>
    <t>R15/00418</t>
  </si>
  <si>
    <t>Land off Faulkland Place Temple Herdewyke</t>
  </si>
  <si>
    <t>Kin CML / Mob</t>
  </si>
  <si>
    <t>Re furb &amp; decoration of kitchen/toilet</t>
  </si>
  <si>
    <t>Grimstock Hill Lichfield Road</t>
  </si>
  <si>
    <t>PAP/2015/0584</t>
  </si>
  <si>
    <t>Hill Top Farm Church Lane, Corley</t>
  </si>
  <si>
    <t>PAP/2015/0585</t>
  </si>
  <si>
    <t>Col / mobiles</t>
  </si>
  <si>
    <t>Ker CML / mobiles</t>
  </si>
  <si>
    <t>Reduced from 148 dwellings 25/9/15</t>
  </si>
  <si>
    <t>Plough Hill Golf Centre, Plough Hill Road</t>
  </si>
  <si>
    <t>Long Marston Rd,Land at the Willows</t>
  </si>
  <si>
    <t>Spitfire Properties</t>
  </si>
  <si>
    <t>Taylor Wimpey</t>
  </si>
  <si>
    <t>Friday Furlong</t>
  </si>
  <si>
    <t>Cala Homes</t>
  </si>
  <si>
    <t>Leicester Rd</t>
  </si>
  <si>
    <t>Kin CML / mobiles</t>
  </si>
  <si>
    <t>Land Fronting Alcester Road, Stratford-upon-Avon</t>
  </si>
  <si>
    <t>15/03408/FUL</t>
  </si>
  <si>
    <t>Land off Blackwell Road, Tredington</t>
  </si>
  <si>
    <t>15/03372/OUT</t>
  </si>
  <si>
    <t>Shi / Mob</t>
  </si>
  <si>
    <t>Str/ Mob</t>
  </si>
  <si>
    <t xml:space="preserve">Elec work/phone for concessionary travel desk </t>
  </si>
  <si>
    <t>Invoices Raised</t>
  </si>
  <si>
    <t>13/00914/FUL</t>
  </si>
  <si>
    <t>13/01979/FUL</t>
  </si>
  <si>
    <t>13/1876/FUL</t>
  </si>
  <si>
    <t>Wellesbourne</t>
  </si>
  <si>
    <t>G0159</t>
  </si>
  <si>
    <t>15/02095/FUL</t>
  </si>
  <si>
    <t>Land off John Morton Way Morton Morrell</t>
  </si>
  <si>
    <t>Previously 14/00946 refused</t>
  </si>
  <si>
    <t>Wel / mob</t>
  </si>
  <si>
    <t>R15/2074</t>
  </si>
  <si>
    <t>Land off Technology Drive Rugby</t>
  </si>
  <si>
    <t>Increased from 59 to 94 dwellings</t>
  </si>
  <si>
    <t>Previous app for 81 dwelling 9/9/15</t>
  </si>
  <si>
    <t>PDIL</t>
  </si>
  <si>
    <t>Pauline Dillon</t>
  </si>
  <si>
    <t>DI</t>
  </si>
  <si>
    <t>Persimmon Homes South Midlands</t>
  </si>
  <si>
    <t>WELLESBOURNE</t>
  </si>
  <si>
    <t>Charles Church Stratford Rd Hampton Lucy</t>
  </si>
  <si>
    <t>MOBILES</t>
  </si>
  <si>
    <t>Spitfire Properties, Long Marston Rd, Land at the Willows</t>
  </si>
  <si>
    <t>Persimmon Homes, Plough Lane Bishops Itchington</t>
  </si>
  <si>
    <t>Banner Homes, Station Road Bishops Itchington</t>
  </si>
  <si>
    <t>Charles Church, Stratford Rd Hampton Lucy</t>
  </si>
  <si>
    <t>Invoice due to Harbury CML- Persimmon Homes, Plough Lane Bishops Itchington</t>
  </si>
  <si>
    <t>Invoice due to Harbury CML- Banner Homes, Station Road Bishops Itchington</t>
  </si>
  <si>
    <t>C/F 2011/12</t>
  </si>
  <si>
    <t>Land North Of Idlicote Road Halford  CV36 5DE</t>
  </si>
  <si>
    <t>15/02108/FUL</t>
  </si>
  <si>
    <t>COMMENTS</t>
  </si>
  <si>
    <t>*Invoice has been raised for £5014, possible error and should be £2507</t>
  </si>
  <si>
    <t>13/1876/FUL Contributions split 50/50 with mobiles</t>
  </si>
  <si>
    <t>Journal</t>
  </si>
  <si>
    <t>LSS stock total years charge £12'600</t>
  </si>
  <si>
    <t>Posted Expenditure</t>
  </si>
  <si>
    <t>*Trinity way?</t>
  </si>
  <si>
    <t>Internal Invoice from Property Services</t>
  </si>
  <si>
    <t>WDC 25/11/2015</t>
  </si>
  <si>
    <t>Development not commenced August 15</t>
  </si>
  <si>
    <t>Land Rear Of Ansley United Reform Church Birmingham Road, Ansley</t>
  </si>
  <si>
    <t>Nun/Bed</t>
  </si>
  <si>
    <t>Land off Weddington Rd Nuneaton (South of Lower Farm)</t>
  </si>
  <si>
    <t>Nun</t>
  </si>
  <si>
    <t>PAP/2015/0692</t>
  </si>
  <si>
    <t>R14/0309</t>
  </si>
  <si>
    <t> MILL ROAD RUGBY WARWICKSHIRE CV21 1PR</t>
  </si>
  <si>
    <t>Long Marston Estate</t>
  </si>
  <si>
    <t>St Modwen Developments</t>
  </si>
  <si>
    <t>Land at Long Marston Estate</t>
  </si>
  <si>
    <t>13/02784/FUL</t>
  </si>
  <si>
    <t>Shottery Hall, Church Lane, Shottery</t>
  </si>
  <si>
    <t>W/13/1207</t>
  </si>
  <si>
    <t>Woodside Farm, Harbury Lane</t>
  </si>
  <si>
    <t>Original app Dec 2014 - 43 dwellings</t>
  </si>
  <si>
    <t>15/03669/OUT</t>
  </si>
  <si>
    <t>Henley-in-Arden College Stratford Road Henley-in-Arden</t>
  </si>
  <si>
    <t>15/04232/OUT</t>
  </si>
  <si>
    <t>Land North Of Leamington Road Southam</t>
  </si>
  <si>
    <t>10/0117/REM</t>
  </si>
  <si>
    <t>Minstrel Park, Birmingham Rd</t>
  </si>
  <si>
    <t>15/03618/OUT</t>
  </si>
  <si>
    <t xml:space="preserve">Lower Farm, Southam Road, Stoneythorpe </t>
  </si>
  <si>
    <t>15/04200/OUT</t>
  </si>
  <si>
    <t>Land Adjacent To The Old Gated Road Gaydon/Lighthorne Heath</t>
  </si>
  <si>
    <t>Whitnash/Kin CML/Mobiles</t>
  </si>
  <si>
    <t>15/04305/OUT</t>
  </si>
  <si>
    <t>Banbury Road Access Land E Of Southam Bypass Banbury Road Southam</t>
  </si>
  <si>
    <t>Shadewell Blinds Mezz</t>
  </si>
  <si>
    <t>15/04499/OUT</t>
  </si>
  <si>
    <t>Land North &amp; West of Bishopton Lane, Stratford</t>
  </si>
  <si>
    <t>Str/Mob</t>
  </si>
  <si>
    <t>PAP/2015/0253</t>
  </si>
  <si>
    <t>Land North of Eastlang Road</t>
  </si>
  <si>
    <t>Ker CML/Mob</t>
  </si>
  <si>
    <t>15/04283/FUL</t>
  </si>
  <si>
    <t>The Cattle Market Alcester Road Stratford-upon-Avon</t>
  </si>
  <si>
    <t>15/04473/OUT</t>
  </si>
  <si>
    <t>Land Between Daventry Road And Welsh Road West Southam</t>
  </si>
  <si>
    <t>Sou</t>
  </si>
  <si>
    <t>Taylor Wimpey - Coventry Rd</t>
  </si>
  <si>
    <t>Former Harbury cement works, Station Lane, Bishops Itchington</t>
  </si>
  <si>
    <t>Har CML/Mobiles</t>
  </si>
  <si>
    <t>15/05432/OUT</t>
  </si>
  <si>
    <t>R15/2039</t>
  </si>
  <si>
    <t>Land at Waldings Farm, Barby Lane, Hillmorton, Rugby</t>
  </si>
  <si>
    <t>R/13/1528</t>
  </si>
  <si>
    <t>Oakfield playing fields, Bilton Rd, Rugby</t>
  </si>
  <si>
    <t>15/04458/OUT</t>
  </si>
  <si>
    <t>Land East of Birmingham Rd, Stratford</t>
  </si>
  <si>
    <t>R15/1702</t>
  </si>
  <si>
    <t>Land at Wharf Farm, Crick Road, Hillmorton</t>
  </si>
  <si>
    <t>W/16/0196</t>
  </si>
  <si>
    <t>Land to the south of Offchurch Lane, Radford Semele</t>
  </si>
  <si>
    <t>Whi</t>
  </si>
  <si>
    <t>PAP/2015/0350</t>
  </si>
  <si>
    <t>Land North Of Manor Barns Newton Lane Austrey</t>
  </si>
  <si>
    <t>Ath</t>
  </si>
  <si>
    <t>PAP/2015/0383</t>
  </si>
  <si>
    <t>Shortwoods Day Centre The Shortwoods Dordon</t>
  </si>
  <si>
    <t>Dordon</t>
  </si>
  <si>
    <t>PAP/2015/037</t>
  </si>
  <si>
    <t>Site 46A018, Tunnel Road, Ansley, Warwickshire</t>
  </si>
  <si>
    <t>Stk / mobiles</t>
  </si>
  <si>
    <t>Land North Of Idlicote Road Halford Warwickshire CV36 5DE</t>
  </si>
  <si>
    <t>Kin / Shi / Mobiles</t>
  </si>
  <si>
    <t>15/02057/OUT</t>
  </si>
  <si>
    <t>Land Off Oak Road Tiddington</t>
  </si>
  <si>
    <t>W/16/0279</t>
  </si>
  <si>
    <t>Land off, Seven Acre Close, Bishops Tachbrook</t>
  </si>
  <si>
    <t>PAP/2014/0540</t>
  </si>
  <si>
    <t>Land at Durnos Nurseries Old Holly Lane, Atherstone, CV9 2HD</t>
  </si>
  <si>
    <t>07/01301/</t>
  </si>
  <si>
    <t>Minstrel Park, Birmingham Rd, phase 3</t>
  </si>
  <si>
    <t>West of 22 Wellesbourne Road, Barford</t>
  </si>
  <si>
    <t>W/14/0693/FUL</t>
  </si>
  <si>
    <t>14/03428 Miller Homes</t>
  </si>
  <si>
    <t>Loxley Road</t>
  </si>
  <si>
    <t>R/09/0681/MAJP</t>
  </si>
  <si>
    <t>Land between Lawford Ln and Beech Drive</t>
  </si>
  <si>
    <t>Callender Farm Nuneaton (phase 2)</t>
  </si>
  <si>
    <t>Friday Furlong (phase 2)</t>
  </si>
  <si>
    <t>13/03115/FUL</t>
  </si>
  <si>
    <t>Midland Road Nuneaton</t>
  </si>
  <si>
    <t>Proposal Callender Farm</t>
  </si>
  <si>
    <t>Proposal Midland Road</t>
  </si>
  <si>
    <t>LSS</t>
  </si>
  <si>
    <t>Birmingham Rd, Bishopton, Str</t>
  </si>
  <si>
    <t>11/01490 (Bovis Homes Ltd)</t>
  </si>
  <si>
    <t>13/02542 Bellway Homes</t>
  </si>
  <si>
    <t>East B'Ham Rd, (Hathaway Gardens)</t>
  </si>
  <si>
    <t>Amendment letter from Hilary Jackson 1/4/16</t>
  </si>
  <si>
    <t>IMI Site Campden Rd, Shipston on Stour</t>
  </si>
  <si>
    <t>16/01002/FUL</t>
  </si>
  <si>
    <t>R16/0659</t>
  </si>
  <si>
    <t>Webb Ellis Ind Estate Rugby</t>
  </si>
  <si>
    <t>Top Farm Weddington Nuneaton</t>
  </si>
  <si>
    <t>Proposal 080416</t>
  </si>
  <si>
    <t>planning list 24th November 2014</t>
  </si>
  <si>
    <t>JMOU2</t>
  </si>
  <si>
    <t>Joanna Mourant</t>
  </si>
  <si>
    <t>G0123</t>
  </si>
  <si>
    <t>G0160</t>
  </si>
  <si>
    <t>Bellway Homes (Midlands) Ltd</t>
  </si>
  <si>
    <t>2016/17</t>
  </si>
  <si>
    <t>R5501</t>
  </si>
  <si>
    <t>Harbury Village Library</t>
  </si>
  <si>
    <t>SGOS</t>
  </si>
  <si>
    <t>Sanjeev Goswami</t>
  </si>
  <si>
    <t>16.IiA002 -  - LEAMINGTON LIBRARY - PLANNING GAIN MONIES</t>
  </si>
  <si>
    <t>16.IiA002 -  - WHITNASH LIBRARY - PLANNING GAIN MONIES</t>
  </si>
  <si>
    <t>16.IiA002 -  - WARWICK LIBRARY - PLANNING GAIN MONIES</t>
  </si>
  <si>
    <t>16.IiA002 -  - RUGBY LIBRARY - PLANNING GAIN MONIES</t>
  </si>
  <si>
    <t>16.IiA002 -  - NUNEATON LIBRARY - PLANNING GAIN MONIES</t>
  </si>
  <si>
    <t>16.IiA002 -  - STOCKINGFORD LIBRARY - PLANNING GAIN MONIES</t>
  </si>
  <si>
    <t>16.IiA002 -  - BEDWORTH LIBRARY - PLANNING GAIN MONIES</t>
  </si>
  <si>
    <t>16.IiA002 -  - STRATFORD LIBRARY - PLANNING GAIN MONIES</t>
  </si>
  <si>
    <t>16.IiA002 -  - SHIPSTON LIBRARY - PLANNING GAIN MONIES</t>
  </si>
  <si>
    <t>16.IiA002 -  - WELLESBOURNE LIBRARY - PLANNING GAIN MONIES</t>
  </si>
  <si>
    <t>16.IiA002 -  - ALCESTER LIBRARY - PLANNING GAIN MONIES</t>
  </si>
  <si>
    <t>16.IiA002 -  - SOUTHAM LIBRARY - PLANNING GAIN MONIES</t>
  </si>
  <si>
    <t>16.IiA002 -  - MOBILE LIBRARY - PLANNING GAIN MONIES</t>
  </si>
  <si>
    <t>SPEND RECORD FROM 01/04/2016</t>
  </si>
  <si>
    <t>Planned Spend 16/17</t>
  </si>
  <si>
    <t>Whitnash</t>
  </si>
  <si>
    <t>WHITNASH</t>
  </si>
  <si>
    <t>ALCESTER</t>
  </si>
  <si>
    <t>Land off, Eastboro Way, Nuneaton</t>
  </si>
  <si>
    <t>Site 31A002 - Land off, Higham Lane, Nuneaton</t>
  </si>
  <si>
    <t>Hen CML</t>
  </si>
  <si>
    <t>R14/1941</t>
  </si>
  <si>
    <t>LAND SOUTH EAST OF BROWNSOVER LANE RUGBY</t>
  </si>
  <si>
    <t>16/01322/OUT</t>
  </si>
  <si>
    <t>Land East Of (A423) Banbury Road Southam</t>
  </si>
  <si>
    <t>Baby changing unit</t>
  </si>
  <si>
    <t>W/14/0689</t>
  </si>
  <si>
    <t>Bloor Homes North of Oakley Wood Rd, Bishops Tachbrook</t>
  </si>
  <si>
    <t>Persimmon Homes - Milestone Rd</t>
  </si>
  <si>
    <t>13/1342/FUL phase 1</t>
  </si>
  <si>
    <t>13/1342/FUL phase 2</t>
  </si>
  <si>
    <t>12/02912/OUT</t>
  </si>
  <si>
    <t>Gearge Wimpey West - Bramley Way</t>
  </si>
  <si>
    <t>Half page advertising space</t>
  </si>
  <si>
    <t>R4302</t>
  </si>
  <si>
    <t>SDC chasing response but no record of development . Invoice raised 25/5/16 as instructed by email 17/5/16</t>
  </si>
  <si>
    <t>Marston Gardens welford Rd Stratford</t>
  </si>
  <si>
    <t>14/01676/OUT Bloor Homes</t>
  </si>
  <si>
    <t>W/16/0801</t>
  </si>
  <si>
    <t>Former North Leamington School, Cloister Way, Leamington Spa</t>
  </si>
  <si>
    <t>Lil</t>
  </si>
  <si>
    <t>16/00775/OUT</t>
  </si>
  <si>
    <t>Dallas Burston Polo Grounds Southam Road CV47 2DL</t>
  </si>
  <si>
    <t>16/01266/OUT</t>
  </si>
  <si>
    <t>Land South Wellesbourne Allotments And East Of Properties 33-73 Kineton Road Wellesbourne</t>
  </si>
  <si>
    <t>Wel</t>
  </si>
  <si>
    <t>Re submitted variation on this application. Now 03947/15</t>
  </si>
  <si>
    <t>Land off Tritan Road Nuneaton</t>
  </si>
  <si>
    <t>PAP/2016/0213</t>
  </si>
  <si>
    <t>Land South of Gardeners Cottage Pooley Lane Polesworth</t>
  </si>
  <si>
    <t>Pol</t>
  </si>
  <si>
    <t>16/01816/OUT</t>
  </si>
  <si>
    <t>Green Acres Coventry Road Southam CV47 1BG</t>
  </si>
  <si>
    <t>Prior to commencement of development</t>
  </si>
  <si>
    <t>16/01969/OUT</t>
  </si>
  <si>
    <t>Land South Of Oxhill Road Tysoe</t>
  </si>
  <si>
    <t>Kin CML</t>
  </si>
  <si>
    <t>re submitted ref 16/02090/FUL 24/6/16</t>
  </si>
  <si>
    <t>Re plan of 14/00755/REM &amp; 12/02069/OUT/15/03308/FUL/16/02335/VARY. Increased from 90 to 101 dwellings</t>
  </si>
  <si>
    <t>Increased hotel rooms from100 to 130 16/02147/OUT</t>
  </si>
  <si>
    <t>16/02178/FUL</t>
  </si>
  <si>
    <t>Land At Alcester Road Stratford-upon-Avon</t>
  </si>
  <si>
    <t>14/0693/FUL</t>
  </si>
  <si>
    <t>15/03308/FUL</t>
  </si>
  <si>
    <t>Southam Road, Kineton</t>
  </si>
  <si>
    <t>PAP/2016/0465</t>
  </si>
  <si>
    <t>Pol/Dor CML</t>
  </si>
  <si>
    <t>Land off Overwoods Road, Freasley, Kingsbury</t>
  </si>
  <si>
    <t>16/01185/FUL</t>
  </si>
  <si>
    <t>1 Arden Street Stratford-upon-Avon CV37 6PA</t>
  </si>
  <si>
    <t>W/16/1489</t>
  </si>
  <si>
    <t>Land at The Valley, Radford Semele, Leamington Spa, CV31 1UZ</t>
  </si>
  <si>
    <t>W/12/0027</t>
  </si>
  <si>
    <t>A C Lloyd Homes - Chesterton Gardens(South of Fremund Way)</t>
  </si>
  <si>
    <t>6 panel display kit</t>
  </si>
  <si>
    <t>Remaining Contribution as at 01/04/2016</t>
  </si>
  <si>
    <t>Legal re charges</t>
  </si>
  <si>
    <t>Invoice fromBid CML for % of 12/02912</t>
  </si>
  <si>
    <t>£289.Spent 2012/13</t>
  </si>
  <si>
    <t>Int inv £2764.75</t>
  </si>
  <si>
    <t>int inv £1533.04</t>
  </si>
  <si>
    <t>Henley CML approved by SDC 15/9/16</t>
  </si>
  <si>
    <t>Plough Hill Golf Centre, Plough Hill Road, Nuneaton</t>
  </si>
  <si>
    <t>Har CML/ Stk</t>
  </si>
  <si>
    <t>033633</t>
  </si>
  <si>
    <t>Str/Mobiles</t>
  </si>
  <si>
    <t>16/02666/FUL</t>
  </si>
  <si>
    <t>Former Marie Corelli School Playing Field, Drayton Avenue, Stratford-upon-Avon</t>
  </si>
  <si>
    <t>PAP/2016/0199</t>
  </si>
  <si>
    <t>Land rear of 145 Coleshill Rd, CV10 0PG</t>
  </si>
  <si>
    <t>Har CML</t>
  </si>
  <si>
    <t>original application 11181. Developers on site 4/4/16 Variation 65 dwellings  15/03383/VARY</t>
  </si>
  <si>
    <t>15/03383/VARY</t>
  </si>
  <si>
    <t>Miller Homes Birmingham Rd, Str</t>
  </si>
  <si>
    <t>Reduced from 350 to 300</t>
  </si>
  <si>
    <t>W/16/1666</t>
  </si>
  <si>
    <t>Land on the the south side of Southam Road, Radford Semele, Leamington Spa</t>
  </si>
  <si>
    <t>PAP/2016/0280</t>
  </si>
  <si>
    <t>Land Opposite 84 To 104 Orton Road, Warton</t>
  </si>
  <si>
    <t>34361 </t>
  </si>
  <si>
    <t>Site 31B004, Land rear of 194 - 262, The Long Shoot, Nuneaton</t>
  </si>
  <si>
    <t>16/02626/OUT</t>
  </si>
  <si>
    <t>Mill House, Stratford Road, Wootton Wawen, Henley-in-Arden, B95 6BY</t>
  </si>
  <si>
    <t>32336 Miller Homes Solihull</t>
  </si>
  <si>
    <t>Lower Farm Weddington</t>
  </si>
  <si>
    <t>48 - 130 The Long Shoot Nuneaton</t>
  </si>
  <si>
    <t>Land on the west side of Princes Drive, Leamington Spa</t>
  </si>
  <si>
    <t>w/16/1319</t>
  </si>
  <si>
    <t>Lea</t>
  </si>
  <si>
    <t>1/4/16-3/10/16</t>
  </si>
  <si>
    <t>Lss stock</t>
  </si>
  <si>
    <t>Har CML / Sou</t>
  </si>
  <si>
    <t>16/03137/FUL</t>
  </si>
  <si>
    <t>Land adjacent to the Rosebird Centre, Shipston Road, Stratford-upon-Avon</t>
  </si>
  <si>
    <t>R4058</t>
  </si>
  <si>
    <t>R4594</t>
  </si>
  <si>
    <t>Legal Charges Jun-July 16</t>
  </si>
  <si>
    <t>16/03277/FUL</t>
  </si>
  <si>
    <t>Maudsley Park, Great Alne, Alcester, B49 6HT</t>
  </si>
  <si>
    <t>Alc</t>
  </si>
  <si>
    <t>Land off Eastern Side of Barby Lane and to the South of Fellows Way</t>
  </si>
  <si>
    <t>Pre app proposal</t>
  </si>
  <si>
    <t xml:space="preserve">Refunded </t>
  </si>
  <si>
    <t>As per e mails 2 &amp; 3 Nov 2016</t>
  </si>
  <si>
    <t>Triton Road, Nuneaton</t>
  </si>
  <si>
    <t>Land South-East side of, Oakley Wood Road, Bishops Tachbrook</t>
  </si>
  <si>
    <t>W/16/2067</t>
  </si>
  <si>
    <t>R16/2333</t>
  </si>
  <si>
    <t>CIA Insurance Services Ltd, Inwoods House, Ashlawn Road, Rugby, Warwickshire, CV22 5QF</t>
  </si>
  <si>
    <t>Dun</t>
  </si>
  <si>
    <t>W/16/2086</t>
  </si>
  <si>
    <t>Land at Woodside Farm, Harbury Lane, Bishop Tachbrook (phase 2 additional dwelling)</t>
  </si>
  <si>
    <t>28 additional units in phase 2</t>
  </si>
  <si>
    <t>Original W/15/0305 11/3/2015</t>
  </si>
  <si>
    <t>13/02947</t>
  </si>
  <si>
    <t>13/00809</t>
  </si>
  <si>
    <t>Bloor Homes - West of Banbury Rd</t>
  </si>
  <si>
    <t>PAP/2016/0679</t>
  </si>
  <si>
    <t>The Beeches, Laurel Avenue, Polesworth, B78 1LT</t>
  </si>
  <si>
    <t>R16/2391</t>
  </si>
  <si>
    <t>Park Lane refund to NBBC</t>
  </si>
  <si>
    <t>Site 50A016, Queens Road, Nuneaton, Warwickshire</t>
  </si>
  <si>
    <t>Land South of 1 to 7 The Beeches, Laurel Avenue, Polesworth, B78 1LT</t>
  </si>
  <si>
    <t>PO 13477011</t>
  </si>
  <si>
    <t>31741 Davidson Group/NBBCThe Long Shoot Nun</t>
  </si>
  <si>
    <t>R16/1910 </t>
  </si>
  <si>
    <t>Land Adj Cawston House, Lime Tree Village, Polo Field, Off Thurlaston Drive, Cawston Lane</t>
  </si>
  <si>
    <t>Rug/Dun CML</t>
  </si>
  <si>
    <t>Invoice raised 11-1-17</t>
  </si>
  <si>
    <t>15/00390 Persimmon</t>
  </si>
  <si>
    <t>Milesatones phase 2 Avon Crescent</t>
  </si>
  <si>
    <t>13/03307 Barratt Homes</t>
  </si>
  <si>
    <t>Stockton Road, Long Itchington</t>
  </si>
  <si>
    <t>Church Lane, Church Lane, Nuneaton</t>
  </si>
  <si>
    <t>Housing mix submitted  email from Mark Morris 18/1/17</t>
  </si>
  <si>
    <t>Land to the rear of 145, Coleshill Road, Hartshill, CV10 0PG </t>
  </si>
  <si>
    <t>Nun / Hart CML</t>
  </si>
  <si>
    <t>R16/2490</t>
  </si>
  <si>
    <t>Land East of Barby Lane and South of Fellows Way, Barby Lane, Rugby</t>
  </si>
  <si>
    <t>Main Road, North Quinton</t>
  </si>
  <si>
    <t>Print Services</t>
  </si>
  <si>
    <t>R4390</t>
  </si>
  <si>
    <t>Print Unit</t>
  </si>
  <si>
    <t xml:space="preserve">Callender Farm Watling Street, Nuneaton </t>
  </si>
  <si>
    <t>George Wimpey West - Bramley Way</t>
  </si>
  <si>
    <t>100% to Kin CML Feb 17</t>
  </si>
  <si>
    <t>R4077</t>
  </si>
  <si>
    <t>W/17/0162</t>
  </si>
  <si>
    <t>Land on the East Side of, Wellesbourne Road and South of Sandy Way, Barford</t>
  </si>
  <si>
    <t>2 x beanbags</t>
  </si>
  <si>
    <t>W/16/2054</t>
  </si>
  <si>
    <t>Land at, Common Lane Industrial Estate, including 33 Inchbrook Road, Kenilworth</t>
  </si>
  <si>
    <t>Ken</t>
  </si>
  <si>
    <t>15% split with mobiles Stockton Rd to Hrb CML</t>
  </si>
  <si>
    <t>Feb</t>
  </si>
  <si>
    <t>Appeal withdrawn 2/3/17</t>
  </si>
  <si>
    <t>Amended from 23 bungalows to 11 16/3/17</t>
  </si>
  <si>
    <t>4-23 Feb</t>
  </si>
  <si>
    <t>Warren Field, Warren Close, Ryton on Dunsmore</t>
  </si>
  <si>
    <t>R14/0011</t>
  </si>
  <si>
    <t>Wol</t>
  </si>
  <si>
    <t>PAP/2017/0157 </t>
  </si>
  <si>
    <t>Blythways, Blythe Road, Coleshill, B46 1AH</t>
  </si>
  <si>
    <t>Col</t>
  </si>
  <si>
    <t>11/02817/FUL</t>
  </si>
  <si>
    <t>Persimmon - Waterloo Road</t>
  </si>
  <si>
    <t>Taylor Wimpey - Alcester Rd</t>
  </si>
  <si>
    <t>13/01342lFUL</t>
  </si>
  <si>
    <t>Persimmon - Avon Creascent</t>
  </si>
  <si>
    <t>12/02975/FUL</t>
  </si>
  <si>
    <t>Evesham Rd</t>
  </si>
  <si>
    <t>10/00907</t>
  </si>
  <si>
    <t>13/03173/FUL</t>
  </si>
  <si>
    <t>Persimmon - Loxley Road</t>
  </si>
  <si>
    <t>Orbit Group - Tilemans Lane</t>
  </si>
  <si>
    <t>McCarthy &amp; Stone - Kinwarton Drive</t>
  </si>
  <si>
    <t>W/17/0701</t>
  </si>
  <si>
    <t>Former Tamlea Building, Nelson Lane, Warwick</t>
  </si>
  <si>
    <t>Formally W/16/0926 withdrawn 9 June 16</t>
  </si>
  <si>
    <t>W/17/0699</t>
  </si>
  <si>
    <t>Land to the South of Gallows Hill, Warwick</t>
  </si>
  <si>
    <t>SCOPE/00029 </t>
  </si>
  <si>
    <t>Long Marston Airfield Campden Road Lower Quinton Stratford-upon-Avon CV37 8LL </t>
  </si>
  <si>
    <t>Str / Mob</t>
  </si>
  <si>
    <t>17/00561/FUL </t>
  </si>
  <si>
    <t>Land At Bordon Hill Stratford-upon-Avon </t>
  </si>
  <si>
    <t>PAP/2017/0202</t>
  </si>
  <si>
    <t>Land rear of 29 to 49 Little Warton Road, Warton</t>
  </si>
  <si>
    <t>R/15/0540</t>
  </si>
  <si>
    <t>Dun CML to receive 30% on payment £780</t>
  </si>
  <si>
    <t>w/14/0689</t>
  </si>
  <si>
    <t>Oakley Wood Road Bishops Tachbrook</t>
  </si>
  <si>
    <t>w/14/0023</t>
  </si>
  <si>
    <t>w/16/0661</t>
  </si>
  <si>
    <t>Split between 3 developers (see in 69-71)++</t>
  </si>
  <si>
    <t>17/01254/OUT</t>
  </si>
  <si>
    <t>Land To The South Of Welsh Road West Southam</t>
  </si>
  <si>
    <t>Credit raised, previously paid inv 10138694 22/03/2016 (see top line)</t>
  </si>
  <si>
    <t>PAP/2017/0257</t>
  </si>
  <si>
    <t>Land opposite Woodhouse Farm, Robeys Lane, Alvecote</t>
  </si>
  <si>
    <t>Beaumont Road Nuneaton</t>
  </si>
  <si>
    <t>Subject to partial housing mix of 60 of the dwellings</t>
  </si>
  <si>
    <t>PAP/2017/0278</t>
  </si>
  <si>
    <t>Nuneaton Road Mancetter</t>
  </si>
  <si>
    <t>17/01225/FUL</t>
  </si>
  <si>
    <t>Stratford Business Park, Banbury Road, Stratford</t>
  </si>
  <si>
    <t>35% to Bid CML £456</t>
  </si>
  <si>
    <t>35% to Bid CML £2875 paid 20/6/17</t>
  </si>
  <si>
    <t>£530 paid to Har CML</t>
  </si>
  <si>
    <t xml:space="preserve">£530 paid  to Har CML </t>
  </si>
  <si>
    <t>Wood St Southam</t>
  </si>
  <si>
    <t>09/01928/FUL Our Ladies</t>
  </si>
  <si>
    <t xml:space="preserve">Lego </t>
  </si>
  <si>
    <t>R4008</t>
  </si>
  <si>
    <t>P card</t>
  </si>
  <si>
    <t>Coton Park East, Rugby</t>
  </si>
  <si>
    <t>Pre application quote</t>
  </si>
  <si>
    <t>14/03065/FUL Bloor</t>
  </si>
  <si>
    <t>Marton Road Long Itchington</t>
  </si>
  <si>
    <t>30% to HRB CML when cheque cleared £161.25</t>
  </si>
  <si>
    <t>Sou/Mob/Hrb CML</t>
  </si>
  <si>
    <t>Cresswells Farm, The Long Shoot, Nuneaton</t>
  </si>
  <si>
    <t>PAP/2017/0352</t>
  </si>
  <si>
    <t>Lane East of St Lawrence Road, Ansley</t>
  </si>
  <si>
    <t>R09/0972</t>
  </si>
  <si>
    <t>Calvestone Rd (Redrow Homes)</t>
  </si>
  <si>
    <t>Lower Heathcote Farm (Bellway)</t>
  </si>
  <si>
    <t>Lower Heathcote Farm (Bovis)</t>
  </si>
  <si>
    <t>Lower Heathcote Farm (BDW / Barratts)</t>
  </si>
  <si>
    <t>LSS Stock Allocation</t>
  </si>
  <si>
    <t>LSS Stock Allocation £8000</t>
  </si>
  <si>
    <t>Ist qtr journal</t>
  </si>
  <si>
    <t>LSS Stock Allocation £5000</t>
  </si>
  <si>
    <t>1st qtr journal</t>
  </si>
  <si>
    <t>W/17/0998</t>
  </si>
  <si>
    <t>Elisabeth the Chef Ltd, St Marys Road, Leamington Spa, CV21 1QE</t>
  </si>
  <si>
    <t>35033 </t>
  </si>
  <si>
    <t>Poplar Farm, The Long Shoot, Nuneaton</t>
  </si>
  <si>
    <t>Site 74C004 - west of Maple Park, land north of Gipsy Lane, Nuneaton</t>
  </si>
  <si>
    <t>PAP/2017/0340</t>
  </si>
  <si>
    <t>Land between Rush Lane and Tamworth Road</t>
  </si>
  <si>
    <t>Pol/ Dor</t>
  </si>
  <si>
    <t>PAP/2017/0413</t>
  </si>
  <si>
    <r>
      <t>Land north of  Grendon Road, </t>
    </r>
    <r>
      <rPr>
        <sz val="9"/>
        <color rgb="FF000000"/>
        <rFont val="Verdana"/>
        <family val="2"/>
      </rPr>
      <t>Polesworth</t>
    </r>
  </si>
  <si>
    <t>17/00672/REM</t>
  </si>
  <si>
    <t>Str / Bid CML</t>
  </si>
  <si>
    <t>Previous app 14/03027/OUT</t>
  </si>
  <si>
    <t>R15/1195</t>
  </si>
  <si>
    <t>Land to the west of Coton House Estate, Leicester Road</t>
  </si>
  <si>
    <t>R15/1366</t>
  </si>
  <si>
    <t>LAND ON THE EAST SIDE OF KILSBY LANE HILLMORTON RUGBY</t>
  </si>
  <si>
    <t>LAND TO THE WEST OF COTON HOUSE ESTATE LEICESTER RD,  RUGBY</t>
  </si>
  <si>
    <t>Breakdown of housing incorrect on app</t>
  </si>
  <si>
    <t>30% to HRB CML £161.25 paid 31/08/17</t>
  </si>
  <si>
    <t>Marton Road % to Hrb CML</t>
  </si>
  <si>
    <t>PO13518897  inv 020/2017</t>
  </si>
  <si>
    <t>Marton Road % to Hrb CML PO 13518898 (jrnl from Sou)</t>
  </si>
  <si>
    <t>17/02076/OUT</t>
  </si>
  <si>
    <t>Land Off School Road Salford Priors</t>
  </si>
  <si>
    <t>Alc / Bid CML</t>
  </si>
  <si>
    <t>17/02704/FUL</t>
  </si>
  <si>
    <t>South Lynn House London Road Shipston-on-Stour CV36 4EP </t>
  </si>
  <si>
    <t>W/17/1724</t>
  </si>
  <si>
    <t>Land at Meadow House/Kingswood Farm Old Warwick Rd, Lapworth,B94 6LX</t>
  </si>
  <si>
    <t>Riverside House, Milverton Hill, Leamington Spa, CV32 5HZ</t>
  </si>
  <si>
    <t>W/17/1701</t>
  </si>
  <si>
    <t>W/17/1700</t>
  </si>
  <si>
    <t>Covent Garden Multi Storey Car Park, Russell Street, Lea Spa CV32 5HZ </t>
  </si>
  <si>
    <t>Withdrawn 11/10/2017. Email from Janet 12/10/17</t>
  </si>
  <si>
    <t>Journalled to Education</t>
  </si>
  <si>
    <t>13/01346 Lagan Homes</t>
  </si>
  <si>
    <t>High St, Fenney Compton</t>
  </si>
  <si>
    <t>R16/1910</t>
  </si>
  <si>
    <t>Land adj Cawston House, Lime Tree Village off Thurlaston Drive</t>
  </si>
  <si>
    <t>.PAP/2017/0560</t>
  </si>
  <si>
    <t>Manor Farm Main Road Newton Regis</t>
  </si>
  <si>
    <t>17/03003/OUT.</t>
  </si>
  <si>
    <t>Adjacent Marlborough Works New Road Studley B80 7LZ </t>
  </si>
  <si>
    <t>Chq paid direct to SDC 1-11-17 see email from Mark Morris</t>
  </si>
  <si>
    <t>13/02690/FUL AC Lloyd</t>
  </si>
  <si>
    <t>Godsons Lane Napton on the Hill</t>
  </si>
  <si>
    <t>15/04283/FUL Orbit/SDC</t>
  </si>
  <si>
    <t>Alcester Rd cattle market, Str</t>
  </si>
  <si>
    <t>Site 51A070 - site Church St Mill St Vicarage St, Church Street, Nuneaton</t>
  </si>
  <si>
    <t>Bermuda Park Bedworth Bypass Bedworth</t>
  </si>
  <si>
    <t>Bed</t>
  </si>
  <si>
    <t>Full page advert SDC 2018/19 booklet</t>
  </si>
  <si>
    <t>Land on the corner of Red Lane and Hob Lane, Burton Green, Kenilworth</t>
  </si>
  <si>
    <t>W/17/2086</t>
  </si>
  <si>
    <t>Land At Alcester Road Alcester Road Stratford-upon-Avon</t>
  </si>
  <si>
    <t>17/03028/OUT</t>
  </si>
  <si>
    <t>PAP/2017/0602</t>
  </si>
  <si>
    <t>Land 160m South Of North Warwicks Sports Ground Tamworth Road</t>
  </si>
  <si>
    <t>17/03206/FUL</t>
  </si>
  <si>
    <t>Warwickshire College Stratford Road Henley-In-Arden B95 6AB</t>
  </si>
  <si>
    <t>Alc, Hen</t>
  </si>
  <si>
    <t>17/03029/FUL</t>
  </si>
  <si>
    <t>64 bed care home + 3 blocks of 10 bed assist living</t>
  </si>
  <si>
    <t>Reduced from 493 to 474 to 453</t>
  </si>
  <si>
    <t>035283</t>
  </si>
  <si>
    <t>Hill Farm and Land to rear, Plough Hill Road, Nuneaton</t>
  </si>
  <si>
    <t>Nun / Mob</t>
  </si>
  <si>
    <t>W/17/2275</t>
  </si>
  <si>
    <t>Land to the south of Gallows Hill, Warwick</t>
  </si>
  <si>
    <t>Re submitted 13/12/17 W/17/2275 250 dwellings</t>
  </si>
  <si>
    <t>17/03520/OUT</t>
  </si>
  <si>
    <t>Land West Of Avon Dassett Road Fenny Compton CV47 2FW</t>
  </si>
  <si>
    <t>Alc/Bid CML</t>
  </si>
  <si>
    <t>WDC not paying s106 email dated 28/12/17 from Adam Cull</t>
  </si>
  <si>
    <t>Sou/ Kin CML</t>
  </si>
  <si>
    <t>Land off, Higham Lane, Nuneaton</t>
  </si>
  <si>
    <t>W/17/2415</t>
  </si>
  <si>
    <t>Land North off, Birmingham Road, Hatton</t>
  </si>
  <si>
    <t>W/17/2371</t>
  </si>
  <si>
    <t>Land off Rugby Road and Coventry Road, Cubbington, CV32 7JN </t>
  </si>
  <si>
    <t>Judkins, Tuttle Hill, Nuneaton</t>
  </si>
  <si>
    <t>Prelim email enquiry</t>
  </si>
  <si>
    <t>Nun/Stk</t>
  </si>
  <si>
    <t>W/17/2150</t>
  </si>
  <si>
    <t>Land on the east side of Warwick Road Kenilworth</t>
  </si>
  <si>
    <t>PAP/2017/0551</t>
  </si>
  <si>
    <t>Land South Of Warton Recreation Ground Orton Road/Barn End Road Warton</t>
  </si>
  <si>
    <t>W/17/2387</t>
  </si>
  <si>
    <t>Land South of Lloyd Close, Hampton Magna, Budbrooke</t>
  </si>
  <si>
    <t>Land East of St Lawrence Road Ansley</t>
  </si>
  <si>
    <t>Nun/Htl CML</t>
  </si>
  <si>
    <t>Previously PAP/2018/0049</t>
  </si>
  <si>
    <t>R18/0167</t>
  </si>
  <si>
    <t>OAKDALE Nurseries RUGBY ROAD COVENTRY WARWICKSHIRE CV8 3GJ</t>
  </si>
  <si>
    <t>Wolston</t>
  </si>
  <si>
    <t>R18/0186</t>
  </si>
  <si>
    <t>R17/1089</t>
  </si>
  <si>
    <t>LAND NORTH OF COVENTRY ROAD LONG LAWFORD WARWICKSHIRE </t>
  </si>
  <si>
    <t>COVENTRY STADIUM RUGBY ROAD COVENTRY CV8 3GJ</t>
  </si>
  <si>
    <t>R17/2113</t>
  </si>
  <si>
    <t>FORMER NEWTOWN VEHICLE RENTALS SITE 117 NEWBOLD ROAD RUGBY</t>
  </si>
  <si>
    <t>£13,166.05 12/2/18</t>
  </si>
  <si>
    <t>Council Depot, St Marys Road, Nuneaton, Warwickshire, CV11 5AR</t>
  </si>
  <si>
    <t>Land north of  Grendon Road Polesworth</t>
  </si>
  <si>
    <t>Prelim. Enquiry</t>
  </si>
  <si>
    <t>The Long Shoot, Nuneaton</t>
  </si>
  <si>
    <t>15/01834/out</t>
  </si>
  <si>
    <t>Cameron Homes - Stratford Road</t>
  </si>
  <si>
    <t>Cameron Homes - Stratford Rd</t>
  </si>
  <si>
    <t>15/0851</t>
  </si>
  <si>
    <t>AC Lloyd - Grove Farm Harbury Lane</t>
  </si>
  <si>
    <t>18/00442</t>
  </si>
  <si>
    <t>Outhill Caravan Park Hardwick Lane Outhill B80 7DY</t>
  </si>
  <si>
    <t>Std CML</t>
  </si>
  <si>
    <t>18/00047</t>
  </si>
  <si>
    <t>Land On Green Lane Green Lane Redditch</t>
  </si>
  <si>
    <t>Weddington Road Nuneaton - figures amended using new formulae</t>
  </si>
  <si>
    <t>Original app in 2012 £55,646</t>
  </si>
  <si>
    <t>Grove Farm Harbury Lane</t>
  </si>
  <si>
    <t>16/01583</t>
  </si>
  <si>
    <t>Lioncourt Homes - Armscote Rd Newbold on Stour</t>
  </si>
  <si>
    <t>PAP/2018/0140</t>
  </si>
  <si>
    <t>Land East of Castle Road &amp; North of Camp Hill Road, Hartshill &amp; Nuneaton</t>
  </si>
  <si>
    <t>Ath / Htl CML</t>
  </si>
  <si>
    <t>Cancelled request for s106 as this is a holiday home site 1/5/18</t>
  </si>
  <si>
    <r>
      <t xml:space="preserve">Hawkswood Farm Gospel Oak Lane Pathlow CV37 0JA - </t>
    </r>
    <r>
      <rPr>
        <sz val="10"/>
        <color rgb="FFFF0000"/>
        <rFont val="Arial"/>
        <family val="2"/>
      </rPr>
      <t>cancelled request</t>
    </r>
  </si>
  <si>
    <t xml:space="preserve">Land off Weddington Road Nuneaton </t>
  </si>
  <si>
    <t>2018/19</t>
  </si>
  <si>
    <t>W/18/0606 </t>
  </si>
  <si>
    <t>Land at the Triangle, Lower Heathcote Farm, Warwick</t>
  </si>
  <si>
    <t>W/18/0643</t>
  </si>
  <si>
    <t>Land at Kings Hill Lane, Stoneleigh</t>
  </si>
  <si>
    <t>Wel/Kin CML</t>
  </si>
  <si>
    <t>18/00977/FUL </t>
  </si>
  <si>
    <t>Willett House Willett Gardens/St Peter's Road/Hastings Road Wellesbourne</t>
  </si>
  <si>
    <t>Discovery Academy, Beaumont Road, Nuneaton, Warwickshire, CV11 5HJ</t>
  </si>
  <si>
    <t>R18/0779</t>
  </si>
  <si>
    <t>LAND AT WHARF FARM CRICK ROAD HILLMORTON RUGBY</t>
  </si>
  <si>
    <t>Tuttle Hill Nuneaton</t>
  </si>
  <si>
    <t>PAP/2018/0287 </t>
  </si>
  <si>
    <t>Former Sparrowdale School &amp; Recycle Centre, Spon Lane, Grendon, CV9 2PD</t>
  </si>
  <si>
    <t>SCOPE/00034</t>
  </si>
  <si>
    <t>Land At Timothys Bridge Road Stratford</t>
  </si>
  <si>
    <t>Scoping application for between 1000 - 1500 dwellings. No Standard Response created or sent to Planning Team</t>
  </si>
  <si>
    <t>The New Inn, at Rugby Road, Bulkington, CV12 9JF</t>
  </si>
  <si>
    <t>Bed/Bul CML</t>
  </si>
  <si>
    <t>18/01096/FUL</t>
  </si>
  <si>
    <t>South Lynn House London Road Shipston-on-Stour CV36 4EP</t>
  </si>
  <si>
    <t>Land rear of 28-44 The Long Shoot</t>
  </si>
  <si>
    <t>18/01498/OUT</t>
  </si>
  <si>
    <t>14/01449 Bromford Homes</t>
  </si>
  <si>
    <t>Main Rd &amp; Goose Lane</t>
  </si>
  <si>
    <t>Davidsons Developments</t>
  </si>
  <si>
    <t>Weddington Rd &amp; Church Road</t>
  </si>
  <si>
    <t>The Long Shoot</t>
  </si>
  <si>
    <t>16/01583 Lioncourt Homes</t>
  </si>
  <si>
    <t>Armscote Road</t>
  </si>
  <si>
    <t>15/00596 Persimmon</t>
  </si>
  <si>
    <t>Ettington Road, Wel</t>
  </si>
  <si>
    <t>P Card</t>
  </si>
  <si>
    <t>4008/01</t>
  </si>
  <si>
    <t>R4008/01</t>
  </si>
  <si>
    <t>Quarter page advert in View Magazine Summer 18 edition</t>
  </si>
  <si>
    <t>Lego</t>
  </si>
  <si>
    <t>Dementia jigsaws x 8</t>
  </si>
  <si>
    <t>Board games x 6</t>
  </si>
  <si>
    <t>Folding Display unit</t>
  </si>
  <si>
    <t>Land at Jackson Meadow</t>
  </si>
  <si>
    <t>S106 income to Bid CML</t>
  </si>
  <si>
    <t>% to Bid CML £347.55</t>
  </si>
  <si>
    <t>13/02571</t>
  </si>
  <si>
    <t>Crest Nicholson Mids. South Campden Rd and  West Oldbutt Rd</t>
  </si>
  <si>
    <t>11/02803</t>
  </si>
  <si>
    <t>Grevayne Prop Tavern Lane Shottery</t>
  </si>
  <si>
    <t>18/01664/FUL</t>
  </si>
  <si>
    <t>Land off Stockley Rd Exhall (Bed)</t>
  </si>
  <si>
    <t>Land South Of Bordon Hill Farm, Evesham Rd Stratford (Str)</t>
  </si>
  <si>
    <t>18/01796/OUT</t>
  </si>
  <si>
    <t>Welsh Road Southam (Sou)</t>
  </si>
  <si>
    <t>W/18/1435 </t>
  </si>
  <si>
    <t>Land South of Gallows Hill / Banbury Road, Warwick, CV34 6RN (War)</t>
  </si>
  <si>
    <t>W/18/1331 </t>
  </si>
  <si>
    <t>Land off Arras Boulevard, Hampton Magna Warwick (War)</t>
  </si>
  <si>
    <t>Land South of Coventry Road and Cawston Lane, Coventry Road, (Rug)</t>
  </si>
  <si>
    <t>32438 -  NBBC</t>
  </si>
  <si>
    <t>Dun Inv paid</t>
  </si>
  <si>
    <t>W/18/1635</t>
  </si>
  <si>
    <t>R18/1522</t>
  </si>
  <si>
    <t>18/01892/OUT</t>
  </si>
  <si>
    <t>Land east of Glasshouse Lane / Crewe Lane, Kenilworth (KEN)</t>
  </si>
  <si>
    <t>Land South of Coventry Road and North East of Cawston Lane (RUG)</t>
  </si>
  <si>
    <t>Long Marston Airfield Campden Road Lower Quinton Stratford (STR / BID)</t>
  </si>
  <si>
    <t>035363 </t>
  </si>
  <si>
    <t>Pre app consultation</t>
  </si>
  <si>
    <t>(39A012) Tuttle Hill Nuneaton (NUN) -  amended plans</t>
  </si>
  <si>
    <t>Phoenix Way, Wilson Lane, Exhall (BED)</t>
  </si>
  <si>
    <t>W/18/1811 </t>
  </si>
  <si>
    <t>Land South of Lloyd Close, Hampton Magna (WAR)</t>
  </si>
  <si>
    <r>
      <t>Land adjacent to the Rosebird Centre, Shipston Rd, Stratford (STR)</t>
    </r>
    <r>
      <rPr>
        <b/>
        <sz val="10"/>
        <color rgb="FF222222"/>
        <rFont val="Arial"/>
        <family val="2"/>
      </rPr>
      <t>variation</t>
    </r>
  </si>
  <si>
    <t>18/01796/OUT </t>
  </si>
  <si>
    <t>Land At Welsh Road East Southam (SOU)</t>
  </si>
  <si>
    <t>035945 </t>
  </si>
  <si>
    <t>Site 51A070 - site Church St Mill St Vicarage St (NUN)</t>
  </si>
  <si>
    <t>reduced from 46 to 43 dwellings</t>
  </si>
  <si>
    <t>Str View Mag winter 2018</t>
  </si>
  <si>
    <t>Acrylics</t>
  </si>
  <si>
    <t>Scatter cushions and scarves</t>
  </si>
  <si>
    <t>Mar 19 journal</t>
  </si>
  <si>
    <t>Mar 2019 journal</t>
  </si>
  <si>
    <t>ESPO Chairs x 17</t>
  </si>
  <si>
    <t>Previously submitted 26/5/16 for 909 dwellings</t>
  </si>
  <si>
    <t>Dallas Burston Polo Grounds (SOU)</t>
  </si>
  <si>
    <t>ESPO chairs x 8, trolley and easel</t>
  </si>
  <si>
    <t>ESPO whiteboard, x 4</t>
  </si>
  <si>
    <t>W/18/1476</t>
  </si>
  <si>
    <t>Land at, Althorpe Street, Leamington Spa (LEA)</t>
  </si>
  <si>
    <t>R18/1885</t>
  </si>
  <si>
    <t>Land Off Long Hassocks Long Hassocks (RUG)</t>
  </si>
  <si>
    <t>North Warwickshire and South Leicestershire College, Hinckley Road, (NUN)</t>
  </si>
  <si>
    <t>14 x Iris chairs</t>
  </si>
  <si>
    <t>Table and 4 chairs</t>
  </si>
  <si>
    <t>on line order/invoice</t>
  </si>
  <si>
    <t>Lego x 3 sets</t>
  </si>
  <si>
    <t>LSS Stock Allocation £8k</t>
  </si>
  <si>
    <t>LSS Stock Allocation 5k</t>
  </si>
  <si>
    <t>Demco chairs journ'ed from GE006 G0121</t>
  </si>
  <si>
    <t>LSS Stock allocation £2k</t>
  </si>
  <si>
    <t>LSS stock Allocation £5k</t>
  </si>
  <si>
    <t>R4958/01</t>
  </si>
  <si>
    <t>LSS Stock Allocation £1.5k</t>
  </si>
  <si>
    <t>R4058/01</t>
  </si>
  <si>
    <t xml:space="preserve">LSS Stock </t>
  </si>
  <si>
    <t>LSS Stock Allocation £13k</t>
  </si>
  <si>
    <t>LSS Stock Allocation allocation £1.5k</t>
  </si>
  <si>
    <t>LSS Stock Allocation £500</t>
  </si>
  <si>
    <t>Acrylics x 600 (Gresswell)</t>
  </si>
  <si>
    <t>PO13566362</t>
  </si>
  <si>
    <t>W/18/2387</t>
  </si>
  <si>
    <t>PAP/2018/0764</t>
  </si>
  <si>
    <t>18/03705/OUT</t>
  </si>
  <si>
    <t>Land North of Milcote Road, Welford-on-Avon (STR)</t>
  </si>
  <si>
    <t>Land to the rear of, Trinity Close, Warton (POL)</t>
  </si>
  <si>
    <t>73 Warwick Street, Leamington Spa, CV32 4RQ (LEA)</t>
  </si>
  <si>
    <t>18/03435/OUT</t>
  </si>
  <si>
    <t>Non slip tape x 5 (DC)</t>
  </si>
  <si>
    <t>Bookends x 1010 (DC)</t>
  </si>
  <si>
    <t>Full page advert Str View 2019</t>
  </si>
  <si>
    <t>R4302/01</t>
  </si>
  <si>
    <t>R17/1767</t>
  </si>
  <si>
    <t>18/03783/OUT </t>
  </si>
  <si>
    <t>Land at North of Squires Road, Stretton-on-Dunsmore( WOL)</t>
  </si>
  <si>
    <t>Land Off Southam Road Long Itchington (SOU)</t>
  </si>
  <si>
    <t>Sou - request direct from SDC</t>
  </si>
  <si>
    <t>Former Napton Brickworks, Brickyard Road, Napton-on-the-Hill (SOU)</t>
  </si>
  <si>
    <t>Inv raised 21/01/19</t>
  </si>
  <si>
    <t>Cala - IMI Norgren Site, Ship</t>
  </si>
  <si>
    <t>W/19/0170</t>
  </si>
  <si>
    <t>WCC Depot and Former Ridgeway School, Montague Road, (WAR)</t>
  </si>
  <si>
    <t>G0125</t>
  </si>
  <si>
    <t>KENILWORTH</t>
  </si>
  <si>
    <t>Floor cushions</t>
  </si>
  <si>
    <t>R06/0064</t>
  </si>
  <si>
    <t>Former Tamlea Building, Nelson Lane, Warwick, CV34 5JB (WAR)</t>
  </si>
  <si>
    <t>W/19/067 </t>
  </si>
  <si>
    <t>Harris Signs Ltd - signage</t>
  </si>
  <si>
    <t>20 x chairs</t>
  </si>
  <si>
    <t>Harris Signs - signage</t>
  </si>
  <si>
    <t>PO13566755</t>
  </si>
  <si>
    <t>TV Unit -  FG</t>
  </si>
  <si>
    <t>OTB 3 x chairs</t>
  </si>
  <si>
    <t>ESPO - 14 x chairs</t>
  </si>
  <si>
    <t>PAP/2018/0755 </t>
  </si>
  <si>
    <t>Meadowcroft Farm Watling St Nun (NUN)</t>
  </si>
  <si>
    <t>Former Tamworth Golf Course, North of Tamworth Road (POL)</t>
  </si>
  <si>
    <t>PO13570421</t>
  </si>
  <si>
    <t>PO13570419</t>
  </si>
  <si>
    <t>PO13570420</t>
  </si>
  <si>
    <t>PO13570422</t>
  </si>
  <si>
    <t>Pre App</t>
  </si>
  <si>
    <r>
      <t> </t>
    </r>
    <r>
      <rPr>
        <sz val="12"/>
        <color rgb="FF222222"/>
        <rFont val="Arial"/>
        <family val="2"/>
      </rPr>
      <t>Land north of Golf Drive, Nuneaton (NUN)</t>
    </r>
  </si>
  <si>
    <t>W/18/1635 </t>
  </si>
  <si>
    <t>Thompsons Farm Bennetts Rd North (BED)</t>
  </si>
  <si>
    <t>Land East of Kenilworth, Glasshouse Lane/ Crewe Lane (KEN)</t>
  </si>
  <si>
    <t>DVD, TV and bracket</t>
  </si>
  <si>
    <t>Amazon</t>
  </si>
  <si>
    <t>R18/0936</t>
  </si>
  <si>
    <t>Land South Of Coventry Road And Cawston Lane (RUG)</t>
  </si>
  <si>
    <t>ESPO 474662 on line</t>
  </si>
  <si>
    <t>R4313</t>
  </si>
  <si>
    <t>036264 </t>
  </si>
  <si>
    <t>Variation Whitehouse Farm, Higham lane, (NUN)</t>
  </si>
  <si>
    <t>Former cattle market, Railway Terrace, Rugby (RUG)</t>
  </si>
  <si>
    <t>2019/20</t>
  </si>
  <si>
    <t>Pre Application</t>
  </si>
  <si>
    <t>College site (Key Property Devel)</t>
  </si>
  <si>
    <t>32952 - A R Cartwright Ltd</t>
  </si>
  <si>
    <t>Plough Hill Lane</t>
  </si>
  <si>
    <t>PO13575266</t>
  </si>
  <si>
    <t xml:space="preserve">DC - Lets Make Equip </t>
  </si>
  <si>
    <t>PAP/2019/0180 </t>
  </si>
  <si>
    <r>
      <t>Britannia Works Coleshill Road Atherstone CV9 2AA</t>
    </r>
    <r>
      <rPr>
        <sz val="10"/>
        <color rgb="FF222222"/>
        <rFont val="Arial"/>
        <family val="2"/>
      </rPr>
      <t> (ATH)</t>
    </r>
  </si>
  <si>
    <t>Staging from GOPAK</t>
  </si>
  <si>
    <t>on-line</t>
  </si>
  <si>
    <t>Amended from 30 to 23 April 2018</t>
  </si>
  <si>
    <t>W/19/0505</t>
  </si>
  <si>
    <t>14/03027 Miller Homes</t>
  </si>
  <si>
    <t>Waterloo Road, Bidford on Avon</t>
  </si>
  <si>
    <t>REFUND DUE FOR TV MAY 2019</t>
  </si>
  <si>
    <t>19/00602/VARY</t>
  </si>
  <si>
    <t>Harbury Cement Works Bishops Itchington (SOU)</t>
  </si>
  <si>
    <t>Land at Althorpe Street, Leamington Spa (LEA)</t>
  </si>
  <si>
    <t>R19/0760 </t>
  </si>
  <si>
    <t>EIA scoping</t>
  </si>
  <si>
    <t>Land East of Polesworth and Dordon (POL)</t>
  </si>
  <si>
    <t>Dunkleys Farm Cawston Lane, Dunchurch, Rugby, CV22 7RX (RUG, DUN)</t>
  </si>
  <si>
    <t>1/2 page advert Stratford View Mag summer 2019 edition</t>
  </si>
  <si>
    <t>4311/00</t>
  </si>
  <si>
    <t>W19/0691</t>
  </si>
  <si>
    <t>Land off Arras Boulevard, Hampton Magna, Budbrooke (WAR)</t>
  </si>
  <si>
    <t>Re uibmission of W/18/1331 15/8/18</t>
  </si>
  <si>
    <t>19/00731</t>
  </si>
  <si>
    <t>Corner Of Waterloo Road And Wellington Road, Bidford (ALC / BID)</t>
  </si>
  <si>
    <t>19/01211</t>
  </si>
  <si>
    <t>Land West Of Bush Heath Lane Harbury (SOU/HAR)</t>
  </si>
  <si>
    <t>Sou/Har CML</t>
  </si>
  <si>
    <t>14/01186 St Modwen</t>
  </si>
  <si>
    <t>Meon Vale</t>
  </si>
  <si>
    <t>W/19/0531 </t>
  </si>
  <si>
    <t> Milverton House, Court Street, Lea Spa, CV31 2BB (LEA)</t>
  </si>
  <si>
    <t>Land At Timothys Bridge Road Stratford Enterprise Park (STR)</t>
  </si>
  <si>
    <t>R18/0995</t>
  </si>
  <si>
    <t>Cawston Spinney &amp; Brickyard Spinney South of Coventry Rd, Rubgy (RUG)</t>
  </si>
  <si>
    <t>R19/0804</t>
  </si>
  <si>
    <t>Former Cattle Market, Craven Road, Rugby, CV21 3HX (RUG)</t>
  </si>
  <si>
    <t>17/2086 Cala (Mids)</t>
  </si>
  <si>
    <t>Burton Green</t>
  </si>
  <si>
    <t>19/01416/OUT </t>
  </si>
  <si>
    <t>Arden - glass screen</t>
  </si>
  <si>
    <t>Leads for Lets Make TV</t>
  </si>
  <si>
    <t>W19/0933</t>
  </si>
  <si>
    <t>Land North of Birmingham Rd Hatton (WAR)</t>
  </si>
  <si>
    <t>R18/1811</t>
  </si>
  <si>
    <t>Herbert Gray College Little Church St (RUG)</t>
  </si>
  <si>
    <t>RUG</t>
  </si>
  <si>
    <t>Reduced from 28 to 23 dwellings - application withdrawn 1/7/19</t>
  </si>
  <si>
    <t>036491 </t>
  </si>
  <si>
    <t>Site 97c001, Bedworth Road, Bulkington (BED)</t>
  </si>
  <si>
    <t>19/01171/FUL </t>
  </si>
  <si>
    <t>Swans Nest Hotel Swans Nest Lane (STR)</t>
  </si>
  <si>
    <t>W/14/1076 Avant Homes</t>
  </si>
  <si>
    <t>Myton Green Cadley Park</t>
  </si>
  <si>
    <t>W/19/1030</t>
  </si>
  <si>
    <t>Oakley Grove Phase 3, Land of Harbury Ln and Oakley Wood Rd (LEA)</t>
  </si>
  <si>
    <t>R19/0941</t>
  </si>
  <si>
    <t>Land North Of Ashlawn Road (RUG)</t>
  </si>
  <si>
    <t>Increased from 34 to 39 dwellings variation PAP/2019/0372</t>
  </si>
  <si>
    <t>PAP/2019/0372</t>
  </si>
  <si>
    <t>Land Rear of Ansley United Reform Church, Birm'ham Rd, Ansley(NUN/BED)</t>
  </si>
  <si>
    <t>W/19/1200</t>
  </si>
  <si>
    <t>R19/0976</t>
  </si>
  <si>
    <t>Land at SouthCrest Farm, Crewe Lane, Kenilworth, CV8 2DG (KEN)</t>
  </si>
  <si>
    <t>Phase 3 - R3, Rugby Gateway, Leicester Road, Rugby (RUG)</t>
  </si>
  <si>
    <t>W/14/00856</t>
  </si>
  <si>
    <t>Stockton Rd, Long Itchington (BDW)</t>
  </si>
  <si>
    <t>30% to Dun CML when invoice paid (£571.73) 70% to Lea (£1334.03)</t>
  </si>
  <si>
    <t>Opus 40 Birmingham Rd,Warwick</t>
  </si>
  <si>
    <t>% to be transferred to Dun CML</t>
  </si>
  <si>
    <t>2 x chairs OTB</t>
  </si>
  <si>
    <t>R4311/00</t>
  </si>
  <si>
    <t>LSS Bookstock</t>
  </si>
  <si>
    <t>W/19/0067</t>
  </si>
  <si>
    <t>Former Tamlea Building, Nelson Lane, Warwick, CV34 5JB (WAR)</t>
  </si>
  <si>
    <t>Variation of PAP/2015/0692</t>
  </si>
  <si>
    <t>Window Graphics</t>
  </si>
  <si>
    <t>Int Inv</t>
  </si>
  <si>
    <t>Previously appeared in March with no housing mix</t>
  </si>
  <si>
    <t>F15/1816</t>
  </si>
  <si>
    <t>Long Hassocks (Persimmon Homes)</t>
  </si>
  <si>
    <t>Oakfield Playing field Rugby CV22 7AL superceded by 18/0214  dated 11/09/19</t>
  </si>
  <si>
    <t>Oakfield Recreation Ground, Bilton Road, Rugby (RUG)</t>
  </si>
  <si>
    <t>Pre-app</t>
  </si>
  <si>
    <t>Former Hawkesbury Golf Course, Black Horse Rd/Sephton Dri, (BED)</t>
  </si>
  <si>
    <t>Pre App 33230</t>
  </si>
  <si>
    <t>Display unit/lights and fitments Local His</t>
  </si>
  <si>
    <t>ESPO - 2 x buffet height tables</t>
  </si>
  <si>
    <t xml:space="preserve">on line order </t>
  </si>
  <si>
    <t>Astley Lane Bedworth (BED)</t>
  </si>
  <si>
    <t>Previously 153 dwellings, reduced 2/10/19</t>
  </si>
  <si>
    <t>Reduced to 149 dwelling 2/10/19</t>
  </si>
  <si>
    <t>Kate Coleman Storytree event</t>
  </si>
  <si>
    <t>R4441</t>
  </si>
  <si>
    <t>LSS Bookstock for SLS</t>
  </si>
  <si>
    <t>19/02585/OUT</t>
  </si>
  <si>
    <t>Acrylics - Demco</t>
  </si>
  <si>
    <t>19/02281/FUL</t>
  </si>
  <si>
    <t>Stratford-upon-Avon Business And Technology Park Banbury Road (STR)</t>
  </si>
  <si>
    <t>LAND NORTH OF COVENTRY ROAD LONG LAWFORD (RUG) </t>
  </si>
  <si>
    <t>R18/0214 now R19/1164</t>
  </si>
  <si>
    <t>Display poles and feet - ESPO</t>
  </si>
  <si>
    <t>ESPO - Flask</t>
  </si>
  <si>
    <t>Amended from 190 to 188 dwellings 6/11/19</t>
  </si>
  <si>
    <t xml:space="preserve"> Bremridge Close Barford</t>
  </si>
  <si>
    <t>W/17/0440 TW Midlands</t>
  </si>
  <si>
    <t xml:space="preserve">R18/0936 </t>
  </si>
  <si>
    <t>R19/1411</t>
  </si>
  <si>
    <t>Wolston Allotments, Stretton Road, (Wol)</t>
  </si>
  <si>
    <t>Kinderbox (FG)</t>
  </si>
  <si>
    <t>Site 39a002 - Tuttle Hill, Tuttle Hill, Nuneaton (NUN)</t>
  </si>
  <si>
    <t>full page advert in tax booklet 2020-21</t>
  </si>
  <si>
    <t>R4301</t>
  </si>
  <si>
    <t>St Marys Road (Stonewater Ltd)</t>
  </si>
  <si>
    <t>Nun/Htl</t>
  </si>
  <si>
    <t>Site 26c007 Land North Camp Hill Rd (NUN/HTL)</t>
  </si>
  <si>
    <t>19/02669/FUL </t>
  </si>
  <si>
    <t>Playing Field Banbury Road Southam (SOU)</t>
  </si>
  <si>
    <t>19/03319/FUL</t>
  </si>
  <si>
    <t>33 - 35 High Street Stratford-upon-Avon CV37 6AU (STR)</t>
  </si>
  <si>
    <t>Chrome books x 7</t>
  </si>
  <si>
    <t>A3 stand</t>
  </si>
  <si>
    <t>DC - shelving signage</t>
  </si>
  <si>
    <t>W/19/0531</t>
  </si>
  <si>
    <t>Milverton House, Court Street, Leamington Spa, CV31 2BB (LEA)</t>
  </si>
  <si>
    <t>W/19/2107</t>
  </si>
  <si>
    <t>W/19/2077</t>
  </si>
  <si>
    <t>Land between High Street, Lower Avenue and Bath Place (LEA)</t>
  </si>
  <si>
    <t>R19/1528</t>
  </si>
  <si>
    <t>Butlers Leap, Clifton Road, Rugby, CV21 3TX (RUG)</t>
  </si>
  <si>
    <t>PAP/2019/0685</t>
  </si>
  <si>
    <t>Wathen Grange School, Church Walk, Mancetter, CV9 1PZ (ATH)</t>
  </si>
  <si>
    <t>Site 103B009 - Land Off Astley Lane, Bedworth (adj The Heath) BED</t>
  </si>
  <si>
    <t>Site 117c003 - Blackhorse Road, Exhall (BED)</t>
  </si>
  <si>
    <t>Site 42B001 - Land rear of 28-44, The Long Shoot (NUN)</t>
  </si>
  <si>
    <t>22/01/20</t>
  </si>
  <si>
    <t>Land at Campden Road Shipston (SHI)</t>
  </si>
  <si>
    <t>19/03592/FUL</t>
  </si>
  <si>
    <t>Land adjacent to Co-op Store near Marble Alley (ALC)</t>
  </si>
  <si>
    <t>15/01/2020</t>
  </si>
  <si>
    <t>22/01/2020</t>
  </si>
  <si>
    <t>King's High School for Girls, Chapel Street, Warwick (WAR)</t>
  </si>
  <si>
    <t xml:space="preserve">Kate Story Tree </t>
  </si>
  <si>
    <t>R4441/01</t>
  </si>
  <si>
    <t>W/19/1940</t>
  </si>
  <si>
    <t>G0171</t>
  </si>
  <si>
    <t>Coleshill</t>
  </si>
  <si>
    <t>PAP/2017/0157</t>
  </si>
  <si>
    <t>6 x multi function screen system</t>
  </si>
  <si>
    <t> Site 37b008 - Edinburgh Road, Nun (NUN)</t>
  </si>
  <si>
    <t>Stk</t>
  </si>
  <si>
    <t>re submitted 20/00234/OUT 12/02/2020</t>
  </si>
  <si>
    <t>Land Adjacent Stratford-upon-Avon Railway Station (Western Road) (STR)</t>
  </si>
  <si>
    <t>NB  - CMLs are entitled to a 30/70% split with WCC libraries if a development falls within their area, with the exception of BID CML where Kushal has agreed a 35/65% split</t>
  </si>
  <si>
    <t>Former Harbury cement works</t>
  </si>
  <si>
    <t>15/04532 Barratt/ David Wilson</t>
  </si>
  <si>
    <t>Inv 004/2020 from Har CML dated 14/2/20</t>
  </si>
  <si>
    <t>Richersound - Sound bar and brackets</t>
  </si>
  <si>
    <t>DC - magnetic tape</t>
  </si>
  <si>
    <t>20/00343/FUL</t>
  </si>
  <si>
    <t>Land at Campden Road, Shipston-on-Stour (SHI)</t>
  </si>
  <si>
    <t>20/00521/FUL </t>
  </si>
  <si>
    <t>Care home pressume 1 bed rooms</t>
  </si>
  <si>
    <t>High House Farm Birmingham Road Studley B80 7DF (ALC)</t>
  </si>
  <si>
    <t>20/00554/COUO</t>
  </si>
  <si>
    <t>Elizabeth Place, Conrad House &amp; 45 Wellington Terrace CV37 0AA (STR)</t>
  </si>
  <si>
    <t>amended from 64 to 65 dwellings 1/4/20</t>
  </si>
  <si>
    <t>20/00833/VARY</t>
  </si>
  <si>
    <t>Willett House/Garages Willett Gardens/St Peter's Road/Hastings Road</t>
  </si>
  <si>
    <t>2020/21</t>
  </si>
  <si>
    <t>Withdrawn as not CIL compliant (hotel)</t>
  </si>
  <si>
    <t>Springfield, Dun</t>
  </si>
  <si>
    <t>The Green Bilton</t>
  </si>
  <si>
    <t>Somers road</t>
  </si>
  <si>
    <t>Boughton Road</t>
  </si>
  <si>
    <t>Ashlawn/GEC</t>
  </si>
  <si>
    <t>2010/2011</t>
  </si>
  <si>
    <t>2011/2012</t>
  </si>
  <si>
    <t>R06/0054/MAJP</t>
  </si>
  <si>
    <t>Caldicott Manor, Boughton Road</t>
  </si>
  <si>
    <t>Crick Rd</t>
  </si>
  <si>
    <t>Debenhams 5 Bridge Street (NUN)</t>
  </si>
  <si>
    <t>Pre-App 16-04-20</t>
  </si>
  <si>
    <t>12 x board games</t>
  </si>
  <si>
    <t>R20/0285​</t>
  </si>
  <si>
    <t> The Old Orchard, Plott Lane, Stretton on Dunsmore, CV23 9HL (WOL)</t>
  </si>
  <si>
    <t>Re-submission reduced to 118 from 135</t>
  </si>
  <si>
    <t>King's High School for Girls, Chapel Street, Warwick Re-submission (WAR)</t>
  </si>
  <si>
    <t>20/00234/OUT</t>
  </si>
  <si>
    <t>Re-submission of 19/01416 of 69 dwellings</t>
  </si>
  <si>
    <t>E Books</t>
  </si>
  <si>
    <t>Projector and cables</t>
  </si>
  <si>
    <t>Incl £1260 for Long Marston Est</t>
  </si>
  <si>
    <t xml:space="preserve">Blythways Col (Crest Nicholson) </t>
  </si>
  <si>
    <t>037112 </t>
  </si>
  <si>
    <t>W/20/0502 </t>
  </si>
  <si>
    <t>Site 64c001- Golf Drive, Nuneaton (NUN)</t>
  </si>
  <si>
    <t>Land off Rugby Road and Coventry Road, CV32 7JN (LIL)</t>
  </si>
  <si>
    <t>additional 13 dwelling to be included with standard response submitted 19/01/18 of 120 dwellings</t>
  </si>
  <si>
    <t>R20/0336 </t>
  </si>
  <si>
    <t>Land Off Long Hassocks, Rugby (RUG)</t>
  </si>
  <si>
    <t>Site 117c003 - Blackhorse Road  Blackhorse Road, Exhall (BED)</t>
  </si>
  <si>
    <t>Reduced to 212 13/5/20</t>
  </si>
  <si>
    <t>W/20/0667 </t>
  </si>
  <si>
    <t>Land On The West Side Of, Europa Way, Warwick (LIL)</t>
  </si>
  <si>
    <t>W/20/0617</t>
  </si>
  <si>
    <t>Land South of Chesterton Gardens, Leamington Spa (WHI)</t>
  </si>
  <si>
    <t>G0174</t>
  </si>
  <si>
    <t>Orton Road/Barn End Road (Bellway Midlands)</t>
  </si>
  <si>
    <t>15/02057/OUT Quadant</t>
  </si>
  <si>
    <t>Oak Road, Tiddington (STR/MOB)</t>
  </si>
  <si>
    <t>Inv raised 21/7/2020</t>
  </si>
  <si>
    <t>Site 126a001 - Rowleys Green Mcdonnell Drive, Exhall, Coventry (BED)</t>
  </si>
  <si>
    <t>Land Adjacent Co-Operative Store Alcester Road Studley (ALC)</t>
  </si>
  <si>
    <t>14/00262/OUT Spitfire Bespoke</t>
  </si>
  <si>
    <t>Arden Heath Farm, Loxley Rd (Str/Mob)</t>
  </si>
  <si>
    <t xml:space="preserve">W14/1076 </t>
  </si>
  <si>
    <t>Myton Rd/Europa Way (Miller Homes)</t>
  </si>
  <si>
    <t>Arden Heath Farm, Loxley Rd, (Str/Mob)</t>
  </si>
  <si>
    <t>13/03317/OUT Kendrick Homes</t>
  </si>
  <si>
    <t>Land off Burrows, Newbold on Stour (Mob)</t>
  </si>
  <si>
    <t>14/02062/OUT Taylor Wimpey</t>
  </si>
  <si>
    <t>14/00262/OUT Taylor Wimpey</t>
  </si>
  <si>
    <t>W/20/0760</t>
  </si>
  <si>
    <t>WCC County Store Depot and Former Ridgeway School , Montague Road WAR)</t>
  </si>
  <si>
    <t>20/02365/FUL</t>
  </si>
  <si>
    <t>Land South of Southam Grange and West of Banbury Rd Southam (SOU)</t>
  </si>
  <si>
    <t>14/00318</t>
  </si>
  <si>
    <t>15/03833 Mulberry Homes</t>
  </si>
  <si>
    <t>Falkland Place, Temple Herdewyke</t>
  </si>
  <si>
    <t>35% to KIN CML</t>
  </si>
  <si>
    <t>72 Extra care apartments</t>
  </si>
  <si>
    <t xml:space="preserve">143 dwellings </t>
  </si>
  <si>
    <t>Part od above development, different builders/developers</t>
  </si>
  <si>
    <t>north of Campden Road, Shipston. (Different developers from above)</t>
  </si>
  <si>
    <t>Taylor Wimpey - North of Campden Road (143 homes)</t>
  </si>
  <si>
    <t>R20/0787</t>
  </si>
  <si>
    <t>20/02468/FUL</t>
  </si>
  <si>
    <t>Mob/Bid CML</t>
  </si>
  <si>
    <t>W20/1251</t>
  </si>
  <si>
    <t>COTON PARK EAST, CENTRAL PARK DRIVE, RUGBY (RUG)</t>
  </si>
  <si>
    <t>Meon Vale Campden Road Lower Quinton (MOB/BID CML)</t>
  </si>
  <si>
    <t>Land On The North Side Of, Birmingham Road, Hatton Park, Warwick (WAR)</t>
  </si>
  <si>
    <t>15/04458/OUT Bellway Homes</t>
  </si>
  <si>
    <t>East of B'ham Rd (Hathaway Grds phase 2)</t>
  </si>
  <si>
    <t>Crest Nicholson Mids. South Campden Rd and West Oldbutt Rd</t>
  </si>
  <si>
    <t>20/02745/OUT</t>
  </si>
  <si>
    <t>Airfield House Campden Road Lower Quinton Stratford CV37 8LL (STR)</t>
  </si>
  <si>
    <t>W/20/1606</t>
  </si>
  <si>
    <t>Falstaff Hotel, 16-20 Warwick New Road, Leamington Spa, CV32 5JQ (LEA)</t>
  </si>
  <si>
    <t>Leaflet display</t>
  </si>
  <si>
    <t>LSS bk stk</t>
  </si>
  <si>
    <t>R15/1816 - DUN CML</t>
  </si>
  <si>
    <t>10304,47</t>
  </si>
  <si>
    <t>Preservation equip - Local History</t>
  </si>
  <si>
    <t>PEL</t>
  </si>
  <si>
    <t>15/04532 - Former Hrb cement works to HRB CML</t>
  </si>
  <si>
    <t>Willams Fields</t>
  </si>
  <si>
    <t>South of Coventry Rd, North of Lime Tree Ave</t>
  </si>
  <si>
    <t>Dun CML</t>
  </si>
  <si>
    <t>South of Cov Rd North of Lime Tree</t>
  </si>
  <si>
    <t>HRB CML</t>
  </si>
  <si>
    <t>Signage - Salvo Design &amp; Print</t>
  </si>
  <si>
    <t>Persimmon Homes, Plough Lane Bishops Itchington to HAR CML</t>
  </si>
  <si>
    <t>Banner Homes, Station Road Bishops Itchington to HAR CML</t>
  </si>
  <si>
    <t>Marton Road Long Itchington % to HRB CML</t>
  </si>
  <si>
    <t>Southam Road, Kineton 100% to KIN CML</t>
  </si>
  <si>
    <t>Stockton Road, Long Itchington % to HRB CML</t>
  </si>
  <si>
    <t xml:space="preserve"> 30% of total to HRB CML jrnl TBC</t>
  </si>
  <si>
    <t>Carla/Long Marston</t>
  </si>
  <si>
    <t>GEC</t>
  </si>
  <si>
    <t>Ashlawn Rd</t>
  </si>
  <si>
    <t>Boughton Road/ GEC £874</t>
  </si>
  <si>
    <t>Boughton Road £1000/ £8464Back Lane Phase 2</t>
  </si>
  <si>
    <t>&amp; 1</t>
  </si>
  <si>
    <t>Bradstone Rd, Nun</t>
  </si>
  <si>
    <t>Stockton Road, Long Itchington (split 50% Mobile 15% Sou &amp; Kin)</t>
  </si>
  <si>
    <t>30% split with Southam Stockton Road to Hrb CML</t>
  </si>
  <si>
    <t>Outline no breakdown provided. Approved draft agreement 11/11/2014. Two developers Miller Homes inv 26/8/20, Bovis Homes inv 26/11/20</t>
  </si>
  <si>
    <t>R20/1030</t>
  </si>
  <si>
    <t>THURLASTON MEADOWS CARE HOME, MAIN STREET, CV23 9JS</t>
  </si>
  <si>
    <t>2/12/12020</t>
  </si>
  <si>
    <t>59 Hinckley Road, Nun (NUN)</t>
  </si>
  <si>
    <t>Pre App Nun</t>
  </si>
  <si>
    <t>3/12/202</t>
  </si>
  <si>
    <t>W/17/2150 (20011440 Bovis)</t>
  </si>
  <si>
    <t>Land East of Warwick Road</t>
  </si>
  <si>
    <t>Harbury Gardens AC Lloyd</t>
  </si>
  <si>
    <t>George Eliot Hospital extra care apartments (NUN)</t>
  </si>
  <si>
    <t>Myton Rd/Europa Way (Bovis Homes)</t>
  </si>
  <si>
    <t>Land off Plough Hill Golf Course (Countryside Properties)</t>
  </si>
  <si>
    <t>Land off Seven Acres Close ( AC Lloyd)</t>
  </si>
  <si>
    <t>Shi/Kin CML</t>
  </si>
  <si>
    <t>20/03658/FUL</t>
  </si>
  <si>
    <t>Land Off Sandpits Road Tysoe (SHI/KIN CML)</t>
  </si>
  <si>
    <t>W/20/2020</t>
  </si>
  <si>
    <t>W/20/2020 OPA</t>
  </si>
  <si>
    <t>Leam Rd to Thickthorn Close Outline Planning App (KEN)</t>
  </si>
  <si>
    <t>Leam Rd to Thickthorn Close (KEN)</t>
  </si>
  <si>
    <t>Site 117c003</t>
  </si>
  <si>
    <t>W/19/0691</t>
  </si>
  <si>
    <t>Miller Homes - Arras Boulevard</t>
  </si>
  <si>
    <t>Bookstock LSS</t>
  </si>
  <si>
    <t>LSS bookstock</t>
  </si>
  <si>
    <t>4 additional dwelling added to original 125 plan 8/03/2021</t>
  </si>
  <si>
    <t>Land Between Rush Lane and Tamworth Road (POL/DOR CML)</t>
  </si>
  <si>
    <t>Wood Lane Higham on the Hill</t>
  </si>
  <si>
    <t>Land rear of 86-110 Coventry Road, Bulkington</t>
  </si>
  <si>
    <t>20/02315/FUL </t>
  </si>
  <si>
    <t>Phase 1A Long Marston Airfield Campden Road, Lower Quinton (STR)</t>
  </si>
  <si>
    <t>W/21/0590</t>
  </si>
  <si>
    <t>Land South of Chesterton Gardens, Leamington Spa (WHI) see line 37</t>
  </si>
  <si>
    <t>Re submission 7/4/21 W/21/0590 (line 37)</t>
  </si>
  <si>
    <t>2021/22</t>
  </si>
  <si>
    <t>Myton Rd/Europa Way (Redrow Homes)</t>
  </si>
  <si>
    <t>Lillington</t>
  </si>
  <si>
    <t>G0122</t>
  </si>
  <si>
    <t>Rugby Rd &amp; Cov Rd, Cubbington</t>
  </si>
  <si>
    <t>W/17/2371 (Bellway Homes)</t>
  </si>
  <si>
    <t>20/02468</t>
  </si>
  <si>
    <t>Str/Bid CML</t>
  </si>
  <si>
    <t>15/02047/OUT 14/4/21inv raised £1116 + index.</t>
  </si>
  <si>
    <t>Manders Croft</t>
  </si>
  <si>
    <t>15/02047/OUT Hayfield Homes</t>
  </si>
  <si>
    <t>15/04473/OUT Taylor Wimpey</t>
  </si>
  <si>
    <t>Daventry Rd/ Welsh Rd East</t>
  </si>
  <si>
    <t>W/14/1340 Bloor Homes</t>
  </si>
  <si>
    <t>Common Lane, Crackley Triangle</t>
  </si>
  <si>
    <t>21/00204/FUL</t>
  </si>
  <si>
    <t>Meon Vale Campden Road Lower Quinton STR)</t>
  </si>
  <si>
    <t>Land Parcels 3 And 4 Birmingham Road Mappleborough Green (ALC)</t>
  </si>
  <si>
    <t>21/00973/OUT </t>
  </si>
  <si>
    <t>Countrywide Bearley Mill Snitterfield Road Bearley Stratford CV37 0SA (STR)</t>
  </si>
  <si>
    <t>12 dwellings unknown mix</t>
  </si>
  <si>
    <t>Str/Hen CML</t>
  </si>
  <si>
    <t>PAP/2021/0032 </t>
  </si>
  <si>
    <t>PAP/2021/0033</t>
  </si>
  <si>
    <t>Ashlawn Road (David Wilson Homes)</t>
  </si>
  <si>
    <t>Dun CML to receive 30% on payment £6246.84</t>
  </si>
  <si>
    <t>W/18/0606</t>
  </si>
  <si>
    <t>Lower Heathcote Triangle (Barratt/David Wilson Homes)</t>
  </si>
  <si>
    <t>Fake grass for marquee childrens events - Amazon</t>
  </si>
  <si>
    <t>Development in Leicestershire, email from Janet 21/5/21</t>
  </si>
  <si>
    <t>Land 500 Metres South East Of Common Farm, Ansley Common (NUN)</t>
  </si>
  <si>
    <t>Land 250 Metres East Of Common Farm, Ansley Common (NUN)</t>
  </si>
  <si>
    <t>Land To The South Of Southam Grange And West Of Banbury Rd (SOU)</t>
  </si>
  <si>
    <t>037237 </t>
  </si>
  <si>
    <t>032578 - Jelson Ltd</t>
  </si>
  <si>
    <t>The Long Shoot Callendar Farm</t>
  </si>
  <si>
    <t>Gear4Music - electronic piano</t>
  </si>
  <si>
    <t>Gear4Music - 5 x headphones</t>
  </si>
  <si>
    <t>5 Bridge Street Nuneaton (NUN)</t>
  </si>
  <si>
    <t>R11/2016</t>
  </si>
  <si>
    <t>Lime Tree Avenue</t>
  </si>
  <si>
    <t>Dun CML30%</t>
  </si>
  <si>
    <t>Bellway - South of Lloyd Close</t>
  </si>
  <si>
    <t>W/14/0697 Vistry Partnerships</t>
  </si>
  <si>
    <t>Land North of Gallows Hill</t>
  </si>
  <si>
    <t>038144 </t>
  </si>
  <si>
    <t> Site25C011 - Land rear of Lilleburne Drive, Nun (STK) </t>
  </si>
  <si>
    <t>21/02176/FUL </t>
  </si>
  <si>
    <t>11/02767/OUT BloorHomes</t>
  </si>
  <si>
    <t>Allimore Lane, Alcester</t>
  </si>
  <si>
    <t>30% to DUN CML</t>
  </si>
  <si>
    <t>BID CML</t>
  </si>
  <si>
    <t>W/21/1315 </t>
  </si>
  <si>
    <t>Crown Buildings Alcester Road Stratford-upon-Avon CV37 9BU (ALC)</t>
  </si>
  <si>
    <t> Land at Junction of High Street, Lower Avenue, Lea Spa, CV31 3AQ (LEA)</t>
  </si>
  <si>
    <t>14/03579/OUT Cala Homes</t>
  </si>
  <si>
    <t>Long Marston Airfield</t>
  </si>
  <si>
    <t>BID CML @35%</t>
  </si>
  <si>
    <t>Long Marston Airfield 35% to BID CML</t>
  </si>
  <si>
    <t>R18/0995 </t>
  </si>
  <si>
    <t>Land Adjacent To Cawston Spinney &amp; Brickyard Spinney, South Of Coventry Road (RUG)</t>
  </si>
  <si>
    <t>21/02321/FUL</t>
  </si>
  <si>
    <t>33-35 High Street Unit 12 Bell Court Stratford (STR)</t>
  </si>
  <si>
    <t>R21/0894 </t>
  </si>
  <si>
    <t>Book stock</t>
  </si>
  <si>
    <t>Kings Access - 5 x memory stick players</t>
  </si>
  <si>
    <t>&amp; East B'ham rd, Marston Gardens and Plough Lane</t>
  </si>
  <si>
    <t>to be invoiced</t>
  </si>
  <si>
    <t>Parrs - sack truck for home deliveries</t>
  </si>
  <si>
    <t> 32 High Street, Rugby, CV21 3BW (RUG)</t>
  </si>
  <si>
    <t>Site 128D008 Grange Road, Exhall (BED)</t>
  </si>
  <si>
    <t>35% to BID CML</t>
  </si>
  <si>
    <t>Advert in Str mag</t>
  </si>
  <si>
    <t>R20/0968 </t>
  </si>
  <si>
    <t>Wolvey Campus, Leicester Road, Wolvey, Hinckley (BED)</t>
  </si>
  <si>
    <t>Land Off Sandpits Road Tysoe (SHI)</t>
  </si>
  <si>
    <t>21/03858/FUL</t>
  </si>
  <si>
    <t>Land South Of Kineton Road Gaydon (WEL)</t>
  </si>
  <si>
    <t>21/02176/FUL</t>
  </si>
  <si>
    <t>Crown Buildings Alcester Road Stratford-upon-Avon CV37 9BU (STR)</t>
  </si>
  <si>
    <t>Alc/Stl CML</t>
  </si>
  <si>
    <t>Land Parcels 3 And 4 B'ham Road Mappleborough Green (ALC/Stl CML)</t>
  </si>
  <si>
    <t>FG - Shelf guides</t>
  </si>
  <si>
    <t>W/21/2166</t>
  </si>
  <si>
    <t>Waterside Inn, Queensway,Lea CV31 3JZ (LEA)</t>
  </si>
  <si>
    <t>038602 </t>
  </si>
  <si>
    <t>Site 31A004 - Land adj to Watling St. Weddington Wood Farm, (NUN)</t>
  </si>
  <si>
    <t>21/03295/FUL </t>
  </si>
  <si>
    <t>Zioxi - mobile charging unit</t>
  </si>
  <si>
    <t>Land At Kingston Fields Farm North Of Banbury Road Lighthorne Heath (WEL)</t>
  </si>
  <si>
    <t>Gresswell - 2 x poster frames</t>
  </si>
  <si>
    <t>ESPO screen</t>
  </si>
  <si>
    <t>Site 117c003 - Former Hawkesbury Golf Course,, Blackhorse Road, Exhall (BED)</t>
  </si>
  <si>
    <t>Reduced dwelling from 500 original app 202021</t>
  </si>
  <si>
    <t>Preservation Equip</t>
  </si>
  <si>
    <t>Site 36A008 Plough Hill Road, Nuneaton (NUN)</t>
  </si>
  <si>
    <t>P Card (JB)</t>
  </si>
  <si>
    <t>Partner Construct - North of Campden Road</t>
  </si>
  <si>
    <t>09/02196/OUT</t>
  </si>
  <si>
    <t>Bloor - South West of Alcester Road</t>
  </si>
  <si>
    <t>Below housing threshold</t>
  </si>
  <si>
    <t>FG - 2 x kinderboxes</t>
  </si>
  <si>
    <t>FG - staff pod and 2 x kinderboxes</t>
  </si>
  <si>
    <t>FG - staff pod</t>
  </si>
  <si>
    <t>21/04058</t>
  </si>
  <si>
    <t>Warwickshire College site, Stratford Rd B95 6AB (STR)</t>
  </si>
  <si>
    <t>Site 93C004 Woodland Lane, Bedworth (BED)</t>
  </si>
  <si>
    <t>21/04058/FUL</t>
  </si>
  <si>
    <t>Warwickshire College Stratford Road Henley-In-Arden B95 6AB (STR)</t>
  </si>
  <si>
    <t>Former Bedworth Bowling Club, Smarts Road, Bedworth (BED)</t>
  </si>
  <si>
    <t>2022/23</t>
  </si>
  <si>
    <t>R22/0207</t>
  </si>
  <si>
    <t>Binley Woods Service Centre, &amp; 64, Rugby Road (WOL)</t>
  </si>
  <si>
    <t>Blackhorse Road Exhall (BED)</t>
  </si>
  <si>
    <t>Site 108A002, Bedworth Road, Bulkington (BED)</t>
  </si>
  <si>
    <t>3 litre pump flask</t>
  </si>
  <si>
    <t>Site 108D008 - Land rear of 46-80, Coventry Road, Bulkington (BED)</t>
  </si>
  <si>
    <t>Bed/Blk CML</t>
  </si>
  <si>
    <t>Reduced from 95 to 89 dwellings 17/4/22</t>
  </si>
  <si>
    <t>Site 39A012, Tuttle Hill, Nuneaton</t>
  </si>
  <si>
    <t>Nun/Camp Hill CML</t>
  </si>
  <si>
    <t>Classic lego box Amamzon</t>
  </si>
  <si>
    <t>ESPO - 4 x Gopack folding tressle tables</t>
  </si>
  <si>
    <t>Busyfold light boards</t>
  </si>
  <si>
    <t>22/00999</t>
  </si>
  <si>
    <t>Land East of Verney Road, Lighthorne Heath (WEL)</t>
  </si>
  <si>
    <t xml:space="preserve">1000 x Smart Bags Ltd - </t>
  </si>
  <si>
    <t>30 dwellings reduced to 26 15/6/22</t>
  </si>
  <si>
    <t>Orbit Homes - London Road</t>
  </si>
  <si>
    <t>22/01648/OUT </t>
  </si>
  <si>
    <t>Land Adjacent To The Old Gated Road Upper Lighthorne (WEL)</t>
  </si>
  <si>
    <t>22/00999/FUL </t>
  </si>
  <si>
    <t>Land Adj. Verney Road Lighthorne Heath (Str)</t>
  </si>
  <si>
    <t>Stratford Business And Technology Park Banbury Rd (STR)</t>
  </si>
  <si>
    <t>22/01685/VARY</t>
  </si>
  <si>
    <t>20/0336</t>
  </si>
  <si>
    <t>Persimmon Homes Coton Park, Rugby</t>
  </si>
  <si>
    <t>039005 </t>
  </si>
  <si>
    <t>Site 98C003-Land off Lancing Road, Findon Close, Bulkington (BED)</t>
  </si>
  <si>
    <t>R22/0657 </t>
  </si>
  <si>
    <t>Part of the existing Rugby Central Shopping, North Street  (RUG)</t>
  </si>
  <si>
    <t>W/22/1038</t>
  </si>
  <si>
    <t>Land at Rosswood Farm, Coventry Road, Baginton, Coventry (WOL)</t>
  </si>
  <si>
    <t>14//7/22</t>
  </si>
  <si>
    <t>Flyers</t>
  </si>
  <si>
    <t>Int charge</t>
  </si>
  <si>
    <t>Spent</t>
  </si>
  <si>
    <t>Comm Info Services leaflet</t>
  </si>
  <si>
    <t xml:space="preserve"> July 22</t>
  </si>
  <si>
    <t>Rhino Ltd - bubble sensory wall</t>
  </si>
  <si>
    <t>Site 114A007 Land at Hospital Lane, Bedworth (BED)</t>
  </si>
  <si>
    <t>FG - sofa</t>
  </si>
  <si>
    <t>FG sofa</t>
  </si>
  <si>
    <t>FG 2 x tub chairs</t>
  </si>
  <si>
    <t>18/03435/OUT </t>
  </si>
  <si>
    <t>22/01677/OUT </t>
  </si>
  <si>
    <t>Former Napton Brickworks Brickyard Road Napton-on-the-Hill (SOU)</t>
  </si>
  <si>
    <t>Land East Of Shipston Road Stratford-upon  (STR)</t>
  </si>
  <si>
    <t>Site 108C002, Land off Leyland Road, Bedworth (BED)</t>
  </si>
  <si>
    <t>W/22/1228 </t>
  </si>
  <si>
    <t>Surface Car Park, Talisman Square, Kenilworth, CV8 1JB (KEN)</t>
  </si>
  <si>
    <t>Rhino Sensory Ltd - Bubble sensory wall</t>
  </si>
  <si>
    <t>Site 127A001 Wilsons Lane, Exhall (BED)</t>
  </si>
  <si>
    <t>R22/0853</t>
  </si>
  <si>
    <t>Land North Of Station Farm Cottage, London Road, Dunchurch (RUG)</t>
  </si>
  <si>
    <t>21/2176/FUL McCarthy Stone</t>
  </si>
  <si>
    <t>Crown Building</t>
  </si>
  <si>
    <t>R4508/01</t>
  </si>
  <si>
    <t>Jrnl</t>
  </si>
  <si>
    <t>Resubmission reduced from 35 to 32 dwellings 21/9/22</t>
  </si>
  <si>
    <t xml:space="preserve">Resubmission from 35 to 32 dwellings </t>
  </si>
  <si>
    <t>039175 </t>
  </si>
  <si>
    <t>Site 51A025 -, Vicarage Street, Nuneaton (NUN)</t>
  </si>
  <si>
    <t>09/00835/FUL St Modwen</t>
  </si>
  <si>
    <t>Long Marston Estate (2nd contrib of 50%)</t>
  </si>
  <si>
    <t>Reduced from 126 to 124 5/10/22</t>
  </si>
  <si>
    <t>Window glass print image</t>
  </si>
  <si>
    <t>R4310</t>
  </si>
  <si>
    <t>Battery booster</t>
  </si>
  <si>
    <t>Storage cupboard</t>
  </si>
  <si>
    <t>WF Educ - 8 x slatwall holders</t>
  </si>
  <si>
    <t>Panels</t>
  </si>
  <si>
    <t>Poplar Farm, The Long Shoot, Nuneaton (NUN)</t>
  </si>
  <si>
    <t>R22/1035</t>
  </si>
  <si>
    <t>Myson House, Railway Terrace, Rugby (RUG)</t>
  </si>
  <si>
    <t>Nuneaton Quarry, Tuttle Hill (NUN)</t>
  </si>
  <si>
    <t>R22/1120</t>
  </si>
  <si>
    <t>Land West of High Street Ryton on Dunsmore (WOL)</t>
  </si>
  <si>
    <t>Re submission fron 28 to 26 dwellings</t>
  </si>
  <si>
    <t>Image Blinds x 4</t>
  </si>
  <si>
    <t>FG Furnishing - 1 x Moda pod + installation</t>
  </si>
  <si>
    <t>FG Furnishing Moda pod + 2 kinderboxes</t>
  </si>
  <si>
    <t>FG Furnishing - Display unit</t>
  </si>
  <si>
    <t>FG Display unit</t>
  </si>
  <si>
    <t>Former cattle market, Craven Road</t>
  </si>
  <si>
    <t>R22/1236 </t>
  </si>
  <si>
    <t>Land off Alwyn Road, South West Rugby (RUG)</t>
  </si>
  <si>
    <t>20/02315/FUL</t>
  </si>
  <si>
    <t>Phase 1A Long Marston Airfield Campden Road, Lower Quinton, CV37 8LL (STR)</t>
  </si>
  <si>
    <t>WF Educ - Acrylics</t>
  </si>
  <si>
    <t>ESPO - 4 x trestle tables</t>
  </si>
  <si>
    <t>2023/24</t>
  </si>
  <si>
    <t>Land Adj. Verney Road Lighthorne Heath (Str) Re submission of line 12</t>
  </si>
  <si>
    <t>EE Supplies - Seasons Rug</t>
  </si>
  <si>
    <t>Early Learning Furniture - Beanbag (Lime)</t>
  </si>
  <si>
    <t>Site 31a001 Watling Street Nuneaton (NUN)</t>
  </si>
  <si>
    <t>NUN</t>
  </si>
  <si>
    <t>R4015</t>
  </si>
  <si>
    <t>New signage to promote library (Lila Smullen Facilities Manager)</t>
  </si>
  <si>
    <t>Int Charge</t>
  </si>
  <si>
    <t>2 x Book display units FG Library</t>
  </si>
  <si>
    <t>Book display unit FG Library</t>
  </si>
  <si>
    <t>Arden - AK devolved Int charge</t>
  </si>
  <si>
    <t>R2002</t>
  </si>
  <si>
    <t>Espo - A frame</t>
  </si>
  <si>
    <t>Smiths - Lego base plates</t>
  </si>
  <si>
    <t>Lyngsoe - 6 x hublets Quote 12588</t>
  </si>
  <si>
    <t>Lyngsoe -36 month software</t>
  </si>
  <si>
    <t>Accents 2 x B/B Alum FRM</t>
  </si>
  <si>
    <t xml:space="preserve">Amazon hand puppet - </t>
  </si>
  <si>
    <t xml:space="preserve">PS -  Relocation of Hub Pod </t>
  </si>
  <si>
    <t>Lyngsoe Quote 12587 - 6 x hublets</t>
  </si>
  <si>
    <t>Amazon Peter rabbit puppet</t>
  </si>
  <si>
    <t>Vodafone 39 x Sim cards paid for 1 year loan scheme</t>
  </si>
  <si>
    <t>July 22 and Mar 23</t>
  </si>
  <si>
    <t>Magnetic free standing sign</t>
  </si>
  <si>
    <t>ESPO</t>
  </si>
  <si>
    <t>WF Education - 10 x carry cusions</t>
  </si>
  <si>
    <t>FG Furnishing - Book display unit + delivery cost</t>
  </si>
  <si>
    <t>ESPO 2 sets folding chairs in charcoal</t>
  </si>
  <si>
    <t>Espo 2 x folding tables in beech</t>
  </si>
  <si>
    <t>15/00976</t>
  </si>
  <si>
    <t>Gayden Lighthorne Heath</t>
  </si>
  <si>
    <t>Higham Lane</t>
  </si>
  <si>
    <t>Land adjacent to Co-Op Alcester Rd</t>
  </si>
  <si>
    <t>19/03592/FUL McCarthy &amp; Stone</t>
  </si>
  <si>
    <t>3 x sets folding chairs charcoal</t>
  </si>
  <si>
    <t>STR</t>
  </si>
  <si>
    <t>23/00969/OUT</t>
  </si>
  <si>
    <t>Orchard adj to Chutneys Bordon Hill (STR)</t>
  </si>
  <si>
    <t>Authors Abroad - Poet Chris White</t>
  </si>
  <si>
    <t>Pod of 3 Hublets</t>
  </si>
  <si>
    <t>Pod of 6 Hublets</t>
  </si>
  <si>
    <t>W/20/0760 Crest Nicholson</t>
  </si>
  <si>
    <t>Former WCC Ridgeway School, Montague Rd</t>
  </si>
  <si>
    <t>20/02665 Persimmon Homes</t>
  </si>
  <si>
    <t>Str Business &amp; Tech Park, Banbury</t>
  </si>
  <si>
    <t>Space Kraft - tactile panel £269 + Mini fibre optic den £795</t>
  </si>
  <si>
    <t>Laura Benson - P Card</t>
  </si>
  <si>
    <t>Bed/KRS CML</t>
  </si>
  <si>
    <t>Site 114B008 Hall Farm Church Lane, Exhall 1 (BED)</t>
  </si>
  <si>
    <t>Site 114B008 Hall Farm Church Lane, Exhall 2 (BED)</t>
  </si>
  <si>
    <t>39592/2</t>
  </si>
  <si>
    <t>W/23/0415</t>
  </si>
  <si>
    <t>Woodside Conference Centre Glasshouse Lane Ken CV8 2AL (KEN)</t>
  </si>
  <si>
    <t>Smyths lego</t>
  </si>
  <si>
    <t>Signage/Guiding -  FG Library</t>
  </si>
  <si>
    <t>Bid CML</t>
  </si>
  <si>
    <t>2022 -23</t>
  </si>
  <si>
    <t>21-22</t>
  </si>
  <si>
    <t>2021-22</t>
  </si>
  <si>
    <t>20-21</t>
  </si>
  <si>
    <t>2019-20</t>
  </si>
  <si>
    <t>2018-19</t>
  </si>
  <si>
    <t>2022-23</t>
  </si>
  <si>
    <t>2020-21</t>
  </si>
  <si>
    <t>June</t>
  </si>
  <si>
    <t>19-20</t>
  </si>
  <si>
    <t>22-23</t>
  </si>
  <si>
    <t>18-19</t>
  </si>
  <si>
    <t>Currys - TV for Lets Make Events</t>
  </si>
  <si>
    <t>Amazon - mount and cables for TV</t>
  </si>
  <si>
    <t>Portable charger</t>
  </si>
  <si>
    <t>Albion Buildings 102-122 Attleborough Rd (NUN)</t>
  </si>
  <si>
    <t>Site 93A004 Woodlands Farm Woodlands Rd (BED)</t>
  </si>
  <si>
    <t>11/02895 Bloor Homes</t>
  </si>
  <si>
    <t>W/23/1115</t>
  </si>
  <si>
    <t> Land at Warks Police HQ, Woodcote Lane, Leek Wootton, CV35 7QB (WAR)</t>
  </si>
  <si>
    <t>23/00192/FUL</t>
  </si>
  <si>
    <t>Windsor Place Windsor Street Stratford-upon-Avon (STR)</t>
  </si>
  <si>
    <t>Amazon - chess sets</t>
  </si>
  <si>
    <t>Smyths Toys - Nintendo Switch</t>
  </si>
  <si>
    <t>ESPO - glue sticks</t>
  </si>
  <si>
    <t>Smyths - Lego</t>
  </si>
  <si>
    <t>Argos - charger for Nintendo Switch</t>
  </si>
  <si>
    <t>Hobbycraft - Glue Guns</t>
  </si>
  <si>
    <t>Anker - power bank adaptor</t>
  </si>
  <si>
    <t>Design Concept - index blocks</t>
  </si>
  <si>
    <t>ESPO - glue guns</t>
  </si>
  <si>
    <t>Amazon - board game</t>
  </si>
  <si>
    <t>Study chairs</t>
  </si>
  <si>
    <t>Hublet Installation and Cover</t>
  </si>
  <si>
    <t>Hublet Installation</t>
  </si>
  <si>
    <t>Hublet Cover</t>
  </si>
  <si>
    <t>A1 Boards</t>
  </si>
  <si>
    <t>WOL</t>
  </si>
  <si>
    <t>Resubmission, was 40 dwellings</t>
  </si>
  <si>
    <t>Land To The West Of, High Street, Ryton-On-Dunsmore (WOL)</t>
  </si>
  <si>
    <t>23/01974/OUT</t>
  </si>
  <si>
    <t>Phase 1B Long Marston Airfield Campden Road Lower Quinton Stratford-upon-Avon (STR)</t>
  </si>
  <si>
    <t>Nisbets - Trolley</t>
  </si>
  <si>
    <t>ESPO - REFUND glue guns/sticks</t>
  </si>
  <si>
    <t>W/23/1178</t>
  </si>
  <si>
    <t>WEL</t>
  </si>
  <si>
    <t>Land South of, Westham Lane, Barford (WEL)</t>
  </si>
  <si>
    <t>Amazon Dyslexia reading overlays</t>
  </si>
  <si>
    <t>039896</t>
  </si>
  <si>
    <t>New Inn, Rugby Road, Bulkington, Bedworth</t>
  </si>
  <si>
    <t>BED/BUL CML</t>
  </si>
  <si>
    <t>Revision to 035641</t>
  </si>
  <si>
    <t>039720</t>
  </si>
  <si>
    <t>Subject to housing mix/resubmission from Aug</t>
  </si>
  <si>
    <t>Site 93A004 Woodlands Farm, Woodlands Road (BED)</t>
  </si>
  <si>
    <t>ESPO - trolley for chairs</t>
  </si>
  <si>
    <t>ESPO - 2x straps for chairs</t>
  </si>
  <si>
    <t>ESPO - 5x 8 folding chairs</t>
  </si>
  <si>
    <t>Avon Meadows Farm Warwick Road Stratford-upon-Avon CV37 0NS</t>
  </si>
  <si>
    <t>23/02340/FUL </t>
  </si>
  <si>
    <t>BED</t>
  </si>
  <si>
    <t>Gear4Music - digital piano, headphones</t>
  </si>
  <si>
    <t>3DGBIRE - 3d printer, accessories, filament</t>
  </si>
  <si>
    <t>W/23/0824</t>
  </si>
  <si>
    <t>Land at, Goggbridge Lane, Hampton Road, Warwick</t>
  </si>
  <si>
    <t>WAR</t>
  </si>
  <si>
    <t>Wellesbourne/Kineton CML</t>
  </si>
  <si>
    <t>W/23/1746</t>
  </si>
  <si>
    <t>Land On The South Side Of, Chesterton Gardens, Leamington Spa</t>
  </si>
  <si>
    <t>WHI</t>
  </si>
  <si>
    <t>040014</t>
  </si>
  <si>
    <t>Site 93C004, Woodlands Lane, Bedworth</t>
  </si>
  <si>
    <t>FG Library - staff pod</t>
  </si>
  <si>
    <t>3DGBIRE - Maintenance 3D printer</t>
  </si>
  <si>
    <t>Argos - Let's Make TV</t>
  </si>
  <si>
    <t>Amazon - TV Bracket</t>
  </si>
  <si>
    <t>Amazon - TV equipment</t>
  </si>
  <si>
    <t>RS Components - 3D printer filament</t>
  </si>
  <si>
    <t>Dinofossilsuk - project artefacts</t>
  </si>
  <si>
    <t>Starbeck Education - project artefacts</t>
  </si>
  <si>
    <t>Wildgoose Education - project artefacts</t>
  </si>
  <si>
    <t>Findel Education - project artefacts</t>
  </si>
  <si>
    <t>TTS Groups - project artefacts</t>
  </si>
  <si>
    <t>Amazon - project artefacts</t>
  </si>
  <si>
    <t>Amazon - TV stand</t>
  </si>
  <si>
    <t>RS Components - 3D printer print head</t>
  </si>
  <si>
    <t>Kidly - project artefacts</t>
  </si>
  <si>
    <t>FG Library - chair</t>
  </si>
  <si>
    <t>23/03270/FUL</t>
  </si>
  <si>
    <t>Bridge House 3 Timothys Bridge Road Stratford Enterprise Park Stratford-Upon-Avon Warwickshire CV37 9NQ</t>
  </si>
  <si>
    <t>PO reissued Feb 2024</t>
  </si>
  <si>
    <t>Askews and Holts - book stock</t>
  </si>
  <si>
    <t>Askews and Holts - credit for imperfect copies</t>
  </si>
  <si>
    <t>G0140</t>
  </si>
  <si>
    <t>Currys - TV</t>
  </si>
  <si>
    <t>Pcard</t>
  </si>
  <si>
    <t>Sp Draw3d - 3D pens</t>
  </si>
  <si>
    <t>R20/0968</t>
  </si>
  <si>
    <t>09/0216/OUT</t>
  </si>
  <si>
    <t>Land South West of Alcester Road, Stratford</t>
  </si>
  <si>
    <t>North West side of Bishopton Lane</t>
  </si>
  <si>
    <t>Land at Lighthorne Heath</t>
  </si>
  <si>
    <t>30% (£2,089.69) owed to KIN</t>
  </si>
  <si>
    <t>Existing dwellings, number may reduce</t>
  </si>
  <si>
    <t>23/03272/FUL</t>
  </si>
  <si>
    <t>5 Timothys Bridge Road Stratford Enterprise Park Stratford-Upon-Avon Warwickshire CV37 9NQ</t>
  </si>
  <si>
    <t>LEA</t>
  </si>
  <si>
    <t>W/23/1762</t>
  </si>
  <si>
    <t>Rusina Court, Ranelagh Terrace, Leamington Spa, CV31 3BX</t>
  </si>
  <si>
    <t>Reduction to existing dwellings</t>
  </si>
  <si>
    <t>R24/0111</t>
  </si>
  <si>
    <t>Land North of Rounds Gardens, Rugby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</si>
</sst>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8" formatCode="&quot;£&quot;#,##0.00;[Red]\-&quot;£&quot;#,##0.00"/>
    <numFmt numFmtId="164" formatCode="&quot;£&quot;#,##0.00"/>
    <numFmt numFmtId="165" formatCode="&quot;£&quot;#,##0"/>
    <numFmt numFmtId="166" formatCode="0.0"/>
    <numFmt numFmtId="167" formatCode="dd/mm/yyyy;@"/>
    <numFmt numFmtId="168" formatCode="#,##0.00_ ;[Red]\-#,##0.00\ "/>
  </numFmts>
  <fonts count="66" x14ac:knownFonts="1">
    <font>
      <sz val="10"/>
      <name val="Arial"/>
    </font>
    <font>
      <sz val="10"/>
      <name val="Arial"/>
      <family val="2"/>
    </font>
    <font>
      <b/>
      <u/>
      <sz val="14"/>
      <name val="Arial"/>
      <family val="2"/>
    </font>
    <font>
      <b/>
      <sz val="14"/>
      <name val="Arial"/>
      <family val="2"/>
    </font>
    <font>
      <b/>
      <sz val="12"/>
      <name val="Arial"/>
      <family val="2"/>
    </font>
    <font>
      <b/>
      <sz val="10"/>
      <name val="Arial"/>
      <family val="2"/>
    </font>
    <font>
      <b/>
      <sz val="10"/>
      <color indexed="10"/>
      <name val="Arial"/>
      <family val="2"/>
    </font>
    <font>
      <b/>
      <u/>
      <sz val="10"/>
      <name val="Arial"/>
      <family val="2"/>
    </font>
    <font>
      <b/>
      <u/>
      <sz val="16"/>
      <name val="Arial"/>
      <family val="2"/>
    </font>
    <font>
      <sz val="14"/>
      <name val="Arial"/>
      <family val="2"/>
    </font>
    <font>
      <b/>
      <sz val="8"/>
      <name val="Arial"/>
      <family val="2"/>
    </font>
    <font>
      <b/>
      <u/>
      <sz val="18"/>
      <name val="Arial"/>
      <family val="2"/>
    </font>
    <font>
      <sz val="18"/>
      <name val="Arial"/>
      <family val="2"/>
    </font>
    <font>
      <sz val="10"/>
      <name val="Arial"/>
      <family val="2"/>
    </font>
    <font>
      <b/>
      <sz val="10"/>
      <color rgb="FF000000"/>
      <name val="Arial"/>
      <family val="2"/>
    </font>
    <font>
      <sz val="10"/>
      <color rgb="FF000000"/>
      <name val="Arial"/>
      <family val="2"/>
    </font>
    <font>
      <sz val="14"/>
      <color rgb="FF222222"/>
      <name val="Arial"/>
      <family val="2"/>
    </font>
    <font>
      <sz val="10"/>
      <name val="Verdana"/>
      <family val="2"/>
    </font>
    <font>
      <sz val="10"/>
      <color rgb="FF000000"/>
      <name val="Verdana"/>
      <family val="2"/>
    </font>
    <font>
      <sz val="11"/>
      <color rgb="FF000000"/>
      <name val="Arial"/>
      <family val="2"/>
    </font>
    <font>
      <sz val="10"/>
      <color rgb="FF222222"/>
      <name val="Arial"/>
      <family val="2"/>
    </font>
    <font>
      <sz val="10"/>
      <color rgb="FF1F497D"/>
      <name val="Arial"/>
      <family val="2"/>
    </font>
    <font>
      <sz val="10"/>
      <color rgb="FF333333"/>
      <name val="Arial"/>
      <family val="2"/>
    </font>
    <font>
      <sz val="9"/>
      <color rgb="FF333333"/>
      <name val="Arial"/>
      <family val="2"/>
    </font>
    <font>
      <sz val="12"/>
      <color rgb="FF000000"/>
      <name val="Arial"/>
      <family val="2"/>
    </font>
    <font>
      <b/>
      <u/>
      <sz val="12"/>
      <color rgb="FF000000"/>
      <name val="Arial"/>
      <family val="2"/>
    </font>
    <font>
      <b/>
      <sz val="12"/>
      <color rgb="FF000000"/>
      <name val="Arial"/>
      <family val="2"/>
    </font>
    <font>
      <u/>
      <sz val="10"/>
      <color theme="10"/>
      <name val="Arial"/>
      <family val="2"/>
    </font>
    <font>
      <sz val="12"/>
      <name val="Arial"/>
      <family val="2"/>
    </font>
    <font>
      <u/>
      <sz val="10"/>
      <color rgb="FF000000"/>
      <name val="Arial"/>
      <family val="2"/>
    </font>
    <font>
      <sz val="12"/>
      <color rgb="FF222222"/>
      <name val="Arial"/>
      <family val="2"/>
    </font>
    <font>
      <sz val="12"/>
      <color rgb="FF222222"/>
      <name val="Tahoma"/>
      <family val="2"/>
    </font>
    <font>
      <b/>
      <sz val="10"/>
      <color rgb="FF222222"/>
      <name val="Arial"/>
      <family val="2"/>
    </font>
    <font>
      <sz val="10"/>
      <color rgb="FFFF0000"/>
      <name val="Arial"/>
      <family val="2"/>
    </font>
    <font>
      <sz val="16"/>
      <name val="Arial"/>
      <family val="2"/>
    </font>
    <font>
      <b/>
      <sz val="10"/>
      <color theme="0" tint="-0.34998626667073579"/>
      <name val="Arial"/>
      <family val="2"/>
    </font>
    <font>
      <sz val="9.5"/>
      <color rgb="FF000000"/>
      <name val="Arial"/>
      <family val="2"/>
    </font>
    <font>
      <sz val="11"/>
      <name val="Arial"/>
      <family val="2"/>
    </font>
    <font>
      <sz val="11"/>
      <color rgb="FF222222"/>
      <name val="Arial"/>
      <family val="2"/>
    </font>
    <font>
      <sz val="9"/>
      <color rgb="FF000000"/>
      <name val="Arial"/>
      <family val="2"/>
    </font>
    <font>
      <sz val="10"/>
      <color theme="1"/>
      <name val="Arial"/>
      <family val="2"/>
    </font>
    <font>
      <sz val="9"/>
      <color rgb="FF000000"/>
      <name val="Verdana"/>
      <family val="2"/>
    </font>
    <font>
      <sz val="9"/>
      <name val="Arial"/>
      <family val="2"/>
    </font>
    <font>
      <b/>
      <sz val="12"/>
      <color rgb="FF222222"/>
      <name val="Arial"/>
      <family val="2"/>
    </font>
    <font>
      <sz val="10"/>
      <color rgb="FF201F1E"/>
      <name val="Segoe UI"/>
      <family val="2"/>
    </font>
    <font>
      <sz val="11"/>
      <color rgb="FF333333"/>
      <name val="Arial"/>
      <family val="2"/>
    </font>
    <font>
      <sz val="11"/>
      <color rgb="FF000000"/>
      <name val="Segoe UI"/>
      <family val="2"/>
    </font>
    <font>
      <sz val="12"/>
      <color rgb="FF000000"/>
      <name val="Calibri"/>
      <family val="2"/>
    </font>
    <font>
      <sz val="11"/>
      <color rgb="FF201F1E"/>
      <name val="Arial"/>
      <family val="2"/>
    </font>
    <font>
      <sz val="11"/>
      <color rgb="FF333333"/>
      <name val="Calibri"/>
      <family val="2"/>
    </font>
    <font>
      <sz val="11"/>
      <color rgb="FF201F1E"/>
      <name val="Arial Narrow"/>
      <family val="2"/>
    </font>
    <font>
      <sz val="12"/>
      <color rgb="FF000000"/>
      <name val="Arial Narrow"/>
      <family val="2"/>
    </font>
    <font>
      <u/>
      <sz val="10"/>
      <name val="Arial"/>
      <family val="2"/>
    </font>
    <font>
      <sz val="10"/>
      <color rgb="FF000000"/>
      <name val="Georgia"/>
      <family val="1"/>
    </font>
    <font>
      <b/>
      <sz val="10"/>
      <color rgb="FFFF0000"/>
      <name val="Arial"/>
      <family val="2"/>
    </font>
    <font>
      <sz val="11"/>
      <color rgb="FF201F1E"/>
      <name val="Georgia"/>
      <family val="1"/>
    </font>
    <font>
      <strike/>
      <sz val="10"/>
      <color rgb="FFFF0000"/>
      <name val="Arial"/>
      <family val="2"/>
    </font>
    <font>
      <b/>
      <strike/>
      <sz val="10"/>
      <color rgb="FFFF0000"/>
      <name val="Arial"/>
      <family val="2"/>
    </font>
    <font>
      <sz val="11"/>
      <color rgb="FF000000"/>
      <name val="Georgia"/>
      <family val="1"/>
    </font>
    <font>
      <sz val="11"/>
      <color rgb="FF201F1E"/>
      <name val="Segoe UI"/>
      <family val="2"/>
    </font>
    <font>
      <strike/>
      <sz val="11"/>
      <color rgb="FFFF0000"/>
      <name val="Arial"/>
      <family val="2"/>
    </font>
    <font>
      <sz val="10"/>
      <color rgb="FF201F1E"/>
      <name val="Arial"/>
      <family val="2"/>
    </font>
    <font>
      <strike/>
      <sz val="11"/>
      <color rgb="FF000000"/>
      <name val="Arial"/>
      <family val="2"/>
    </font>
    <font>
      <sz val="8"/>
      <name val="Arial"/>
      <family val="2"/>
    </font>
    <font>
      <sz val="11"/>
      <color rgb="FF242424"/>
      <name val="Arial"/>
      <family val="2"/>
    </font>
    <font>
      <sz val="8"/>
      <name val="Arial"/>
      <family val="2"/>
    </font>
  </fonts>
  <fills count="52">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FF99"/>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D9D9D9"/>
        <bgColor rgb="FFD9D9D9"/>
      </patternFill>
    </fill>
    <fill>
      <patternFill patternType="solid">
        <fgColor rgb="FFEAD1DC"/>
        <bgColor rgb="FFEAD1DC"/>
      </patternFill>
    </fill>
    <fill>
      <patternFill patternType="solid">
        <fgColor rgb="FFFCE5CD"/>
        <bgColor rgb="FFFCE5CD"/>
      </patternFill>
    </fill>
    <fill>
      <patternFill patternType="solid">
        <fgColor rgb="FFEAF1DD"/>
        <bgColor rgb="FFEAF1DD"/>
      </patternFill>
    </fill>
    <fill>
      <patternFill patternType="solid">
        <fgColor rgb="FFC9DAF8"/>
        <bgColor rgb="FFC9DAF8"/>
      </patternFill>
    </fill>
    <fill>
      <patternFill patternType="solid">
        <fgColor rgb="FFFFFF00"/>
        <bgColor rgb="FFFFFF00"/>
      </patternFill>
    </fill>
    <fill>
      <patternFill patternType="solid">
        <fgColor rgb="FFFFFFFF"/>
        <bgColor rgb="FFFFFFFF"/>
      </patternFill>
    </fill>
    <fill>
      <patternFill patternType="solid">
        <fgColor rgb="FFEFEFEF"/>
        <bgColor rgb="FFEFEFEF"/>
      </patternFill>
    </fill>
    <fill>
      <patternFill patternType="solid">
        <fgColor rgb="FFFFFFFF"/>
        <bgColor indexed="64"/>
      </patternFill>
    </fill>
    <fill>
      <patternFill patternType="solid">
        <fgColor rgb="FFD6E3BC"/>
        <bgColor rgb="FFD6E3BC"/>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9"/>
        <bgColor indexed="64"/>
      </patternFill>
    </fill>
    <fill>
      <patternFill patternType="solid">
        <fgColor theme="8" tint="-0.249977111117893"/>
        <bgColor indexed="64"/>
      </patternFill>
    </fill>
    <fill>
      <patternFill patternType="solid">
        <fgColor theme="8" tint="-0.249977111117893"/>
        <bgColor rgb="FFFCE5CD"/>
      </patternFill>
    </fill>
    <fill>
      <patternFill patternType="solid">
        <fgColor theme="7" tint="0.59999389629810485"/>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theme="9" tint="-0.249977111117893"/>
        <bgColor rgb="FFEAF1DD"/>
      </patternFill>
    </fill>
    <fill>
      <patternFill patternType="solid">
        <fgColor theme="3" tint="0.79998168889431442"/>
        <bgColor indexed="64"/>
      </patternFill>
    </fill>
    <fill>
      <patternFill patternType="solid">
        <fgColor theme="3" tint="0.79998168889431442"/>
        <bgColor rgb="FFEAF1DD"/>
      </patternFill>
    </fill>
    <fill>
      <patternFill patternType="solid">
        <fgColor theme="8" tint="-0.249977111117893"/>
        <bgColor rgb="FFEAF1DD"/>
      </patternFill>
    </fill>
    <fill>
      <patternFill patternType="solid">
        <fgColor theme="9" tint="0.59999389629810485"/>
        <bgColor rgb="FFEAF1DD"/>
      </patternFill>
    </fill>
    <fill>
      <patternFill patternType="solid">
        <fgColor theme="9" tint="0.39997558519241921"/>
        <bgColor indexed="64"/>
      </patternFill>
    </fill>
    <fill>
      <patternFill patternType="solid">
        <fgColor theme="9" tint="0.39997558519241921"/>
        <bgColor rgb="FFEAF1DD"/>
      </patternFill>
    </fill>
    <fill>
      <patternFill patternType="solid">
        <fgColor theme="4" tint="0.59999389629810485"/>
        <bgColor rgb="FFFCE5CD"/>
      </patternFill>
    </fill>
    <fill>
      <patternFill patternType="solid">
        <fgColor theme="9" tint="-0.249977111117893"/>
        <bgColor rgb="FFEAD1DC"/>
      </patternFill>
    </fill>
    <fill>
      <patternFill patternType="solid">
        <fgColor theme="0"/>
        <bgColor indexed="64"/>
      </patternFill>
    </fill>
    <fill>
      <patternFill patternType="solid">
        <fgColor theme="0" tint="-0.14999847407452621"/>
        <bgColor rgb="FFEAF1DD"/>
      </patternFill>
    </fill>
    <fill>
      <patternFill patternType="solid">
        <fgColor rgb="FFFFFF00"/>
        <bgColor rgb="FFEAF1DD"/>
      </patternFill>
    </fill>
    <fill>
      <patternFill patternType="solid">
        <fgColor theme="9" tint="-0.249977111117893"/>
        <bgColor rgb="FFFCE5CD"/>
      </patternFill>
    </fill>
    <fill>
      <patternFill patternType="solid">
        <fgColor theme="9"/>
        <bgColor rgb="FFEAF1DD"/>
      </patternFill>
    </fill>
    <fill>
      <patternFill patternType="solid">
        <fgColor theme="3" tint="0.59999389629810485"/>
        <bgColor rgb="FFFFFFFF"/>
      </patternFill>
    </fill>
    <fill>
      <patternFill patternType="solid">
        <fgColor theme="3" tint="0.59999389629810485"/>
        <bgColor indexed="64"/>
      </patternFill>
    </fill>
    <fill>
      <patternFill patternType="solid">
        <fgColor theme="3" tint="0.59999389629810485"/>
        <bgColor rgb="FFEAF1DD"/>
      </patternFill>
    </fill>
    <fill>
      <patternFill patternType="solid">
        <fgColor theme="8" tint="-0.249977111117893"/>
        <bgColor rgb="FFFFFFFF"/>
      </patternFill>
    </fill>
    <fill>
      <patternFill patternType="solid">
        <fgColor theme="8" tint="-0.249977111117893"/>
        <bgColor rgb="FFD9D9D9"/>
      </patternFill>
    </fill>
    <fill>
      <patternFill patternType="solid">
        <fgColor theme="8" tint="-0.249977111117893"/>
        <bgColor rgb="FFEAD1DC"/>
      </patternFill>
    </fill>
    <fill>
      <patternFill patternType="solid">
        <fgColor theme="0"/>
        <bgColor rgb="FFEAD1DC"/>
      </patternFill>
    </fill>
    <fill>
      <patternFill patternType="solid">
        <fgColor theme="9" tint="0.59999389629810485"/>
        <bgColor rgb="FFFFFFFF"/>
      </patternFill>
    </fill>
    <fill>
      <patternFill patternType="solid">
        <fgColor theme="9" tint="0.59999389629810485"/>
        <bgColor rgb="FFFCE5CD"/>
      </patternFill>
    </fill>
    <fill>
      <patternFill patternType="solid">
        <fgColor theme="4" tint="0.79998168889431442"/>
        <bgColor indexed="64"/>
      </patternFill>
    </fill>
    <fill>
      <patternFill patternType="solid">
        <fgColor theme="8" tint="0.79998168889431442"/>
        <bgColor indexed="64"/>
      </patternFill>
    </fill>
  </fills>
  <borders count="83">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thin">
        <color rgb="FF000000"/>
      </left>
      <right style="thin">
        <color rgb="FF000000"/>
      </right>
      <top style="thin">
        <color rgb="FF000000"/>
      </top>
      <bottom style="thin">
        <color indexed="64"/>
      </bottom>
      <diagonal/>
    </border>
    <border>
      <left style="thin">
        <color indexed="64"/>
      </left>
      <right/>
      <top style="medium">
        <color indexed="64"/>
      </top>
      <bottom style="medium">
        <color indexed="64"/>
      </bottom>
      <diagonal/>
    </border>
    <border>
      <left style="thin">
        <color rgb="FF000000"/>
      </left>
      <right/>
      <top style="thin">
        <color rgb="FF000000"/>
      </top>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right style="thin">
        <color rgb="FF000000"/>
      </right>
      <top/>
      <bottom/>
      <diagonal/>
    </border>
    <border>
      <left style="thin">
        <color rgb="FF000000"/>
      </left>
      <right/>
      <top/>
      <bottom/>
      <diagonal/>
    </border>
    <border>
      <left/>
      <right style="medium">
        <color indexed="64"/>
      </right>
      <top/>
      <bottom/>
      <diagonal/>
    </border>
    <border>
      <left style="thin">
        <color indexed="64"/>
      </left>
      <right style="medium">
        <color indexed="64"/>
      </right>
      <top style="thin">
        <color indexed="64"/>
      </top>
      <bottom/>
      <diagonal/>
    </border>
    <border>
      <left/>
      <right style="thin">
        <color rgb="FF000000"/>
      </right>
      <top style="thin">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top/>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13" fillId="0" borderId="1"/>
    <xf numFmtId="0" fontId="27" fillId="0" borderId="0" applyNumberFormat="0" applyFill="0" applyBorder="0" applyAlignment="0" applyProtection="0"/>
  </cellStyleXfs>
  <cellXfs count="1103">
    <xf numFmtId="0" fontId="0" fillId="0" borderId="0" xfId="0"/>
    <xf numFmtId="0" fontId="0" fillId="0" borderId="2" xfId="0" applyBorder="1"/>
    <xf numFmtId="0" fontId="0" fillId="0" borderId="2" xfId="0" applyBorder="1" applyAlignment="1">
      <alignment horizontal="right"/>
    </xf>
    <xf numFmtId="0" fontId="5" fillId="0" borderId="0" xfId="0" applyFont="1"/>
    <xf numFmtId="14" fontId="0" fillId="0" borderId="2" xfId="0" applyNumberFormat="1" applyBorder="1"/>
    <xf numFmtId="0" fontId="3" fillId="5" borderId="0" xfId="0" applyFont="1" applyFill="1"/>
    <xf numFmtId="0" fontId="3" fillId="3" borderId="0" xfId="0" applyFont="1" applyFill="1"/>
    <xf numFmtId="14" fontId="3" fillId="3" borderId="0" xfId="0" applyNumberFormat="1" applyFont="1" applyFill="1"/>
    <xf numFmtId="14" fontId="3" fillId="5" borderId="0" xfId="0" applyNumberFormat="1" applyFont="1" applyFill="1"/>
    <xf numFmtId="0" fontId="3" fillId="0" borderId="0" xfId="0" applyFont="1"/>
    <xf numFmtId="14" fontId="3" fillId="0" borderId="0" xfId="0" applyNumberFormat="1" applyFont="1"/>
    <xf numFmtId="8" fontId="0" fillId="3" borderId="9" xfId="0" applyNumberFormat="1" applyFill="1" applyBorder="1" applyAlignment="1">
      <alignment horizontal="right"/>
    </xf>
    <xf numFmtId="14" fontId="5" fillId="3" borderId="8" xfId="0" applyNumberFormat="1" applyFont="1" applyFill="1" applyBorder="1" applyAlignment="1">
      <alignment horizontal="center"/>
    </xf>
    <xf numFmtId="0" fontId="0" fillId="4" borderId="0" xfId="0" applyFill="1"/>
    <xf numFmtId="0" fontId="2" fillId="4" borderId="0" xfId="0" applyFont="1" applyFill="1"/>
    <xf numFmtId="0" fontId="0" fillId="4" borderId="1" xfId="0" applyFill="1" applyBorder="1"/>
    <xf numFmtId="0" fontId="1" fillId="4" borderId="1" xfId="0" applyFont="1" applyFill="1" applyBorder="1"/>
    <xf numFmtId="0" fontId="1" fillId="4" borderId="0" xfId="0" applyFont="1" applyFill="1"/>
    <xf numFmtId="0" fontId="8" fillId="4" borderId="1" xfId="0" applyFont="1" applyFill="1" applyBorder="1"/>
    <xf numFmtId="0" fontId="9" fillId="4" borderId="0" xfId="0" applyFont="1" applyFill="1"/>
    <xf numFmtId="0" fontId="5" fillId="4" borderId="0" xfId="0" applyFont="1" applyFill="1"/>
    <xf numFmtId="0" fontId="4" fillId="4" borderId="1" xfId="0" applyFont="1" applyFill="1" applyBorder="1" applyAlignment="1">
      <alignment horizontal="center" wrapText="1"/>
    </xf>
    <xf numFmtId="8" fontId="0" fillId="4" borderId="1" xfId="0" applyNumberFormat="1" applyFill="1" applyBorder="1"/>
    <xf numFmtId="0" fontId="0" fillId="4" borderId="1" xfId="0" applyFill="1" applyBorder="1" applyAlignment="1">
      <alignment horizontal="right"/>
    </xf>
    <xf numFmtId="0" fontId="5" fillId="4" borderId="1" xfId="0" applyFont="1" applyFill="1" applyBorder="1"/>
    <xf numFmtId="164" fontId="5" fillId="4" borderId="1" xfId="0" applyNumberFormat="1" applyFont="1" applyFill="1" applyBorder="1"/>
    <xf numFmtId="164" fontId="6" fillId="4" borderId="1" xfId="0" applyNumberFormat="1" applyFont="1" applyFill="1" applyBorder="1"/>
    <xf numFmtId="0" fontId="1" fillId="0" borderId="2" xfId="0" applyFont="1" applyBorder="1" applyAlignment="1">
      <alignment wrapText="1"/>
    </xf>
    <xf numFmtId="8" fontId="0" fillId="0" borderId="2" xfId="0" applyNumberFormat="1" applyBorder="1"/>
    <xf numFmtId="164" fontId="5" fillId="0" borderId="3" xfId="0" applyNumberFormat="1" applyFont="1" applyBorder="1"/>
    <xf numFmtId="0" fontId="5" fillId="0" borderId="10" xfId="0" applyFont="1" applyBorder="1"/>
    <xf numFmtId="0" fontId="4" fillId="0" borderId="11" xfId="0" applyFont="1" applyBorder="1" applyAlignment="1">
      <alignment horizontal="center" wrapText="1"/>
    </xf>
    <xf numFmtId="0" fontId="1" fillId="0" borderId="13" xfId="0" applyFont="1" applyBorder="1"/>
    <xf numFmtId="0" fontId="1" fillId="0" borderId="15" xfId="0" applyFont="1" applyBorder="1"/>
    <xf numFmtId="0" fontId="1" fillId="0" borderId="16" xfId="0" applyFont="1" applyBorder="1" applyAlignment="1">
      <alignment wrapText="1"/>
    </xf>
    <xf numFmtId="14" fontId="0" fillId="0" borderId="16" xfId="0" applyNumberFormat="1" applyBorder="1"/>
    <xf numFmtId="8" fontId="0" fillId="0" borderId="16" xfId="0" applyNumberFormat="1" applyBorder="1"/>
    <xf numFmtId="0" fontId="4" fillId="0" borderId="10" xfId="0" applyFont="1" applyBorder="1" applyAlignment="1">
      <alignment horizontal="center" wrapText="1"/>
    </xf>
    <xf numFmtId="0" fontId="4" fillId="0" borderId="18" xfId="0" applyFont="1" applyBorder="1" applyAlignment="1">
      <alignment horizontal="center" wrapText="1"/>
    </xf>
    <xf numFmtId="0" fontId="0" fillId="0" borderId="13" xfId="0" applyBorder="1"/>
    <xf numFmtId="0" fontId="0" fillId="0" borderId="20" xfId="0" applyBorder="1"/>
    <xf numFmtId="0" fontId="0" fillId="0" borderId="15" xfId="0" applyBorder="1"/>
    <xf numFmtId="0" fontId="0" fillId="0" borderId="16" xfId="0" applyBorder="1"/>
    <xf numFmtId="0" fontId="0" fillId="0" borderId="16" xfId="0" applyBorder="1" applyAlignment="1">
      <alignment horizontal="right"/>
    </xf>
    <xf numFmtId="164" fontId="5" fillId="0" borderId="21" xfId="0" applyNumberFormat="1" applyFont="1" applyBorder="1"/>
    <xf numFmtId="0" fontId="0" fillId="0" borderId="22" xfId="0" applyBorder="1"/>
    <xf numFmtId="0" fontId="4" fillId="5" borderId="11" xfId="0" applyFont="1" applyFill="1" applyBorder="1" applyAlignment="1">
      <alignment horizontal="center" wrapText="1"/>
    </xf>
    <xf numFmtId="0" fontId="4" fillId="5" borderId="12" xfId="0" applyFont="1" applyFill="1" applyBorder="1" applyAlignment="1">
      <alignment horizontal="center" wrapText="1"/>
    </xf>
    <xf numFmtId="8" fontId="0" fillId="5" borderId="2" xfId="0" applyNumberFormat="1" applyFill="1" applyBorder="1"/>
    <xf numFmtId="8" fontId="0" fillId="5" borderId="14" xfId="0" applyNumberFormat="1" applyFill="1" applyBorder="1"/>
    <xf numFmtId="14" fontId="0" fillId="5" borderId="2" xfId="0" applyNumberFormat="1" applyFill="1" applyBorder="1"/>
    <xf numFmtId="14" fontId="0" fillId="5" borderId="16" xfId="0" applyNumberFormat="1" applyFill="1" applyBorder="1"/>
    <xf numFmtId="164" fontId="5" fillId="4" borderId="4" xfId="0" applyNumberFormat="1" applyFont="1" applyFill="1" applyBorder="1"/>
    <xf numFmtId="8" fontId="0" fillId="4" borderId="1" xfId="0" applyNumberFormat="1" applyFill="1" applyBorder="1" applyAlignment="1">
      <alignment horizontal="right"/>
    </xf>
    <xf numFmtId="8" fontId="0" fillId="4" borderId="4" xfId="0" applyNumberFormat="1" applyFill="1" applyBorder="1" applyAlignment="1">
      <alignment horizontal="right"/>
    </xf>
    <xf numFmtId="14" fontId="1" fillId="0" borderId="2" xfId="0" applyNumberFormat="1" applyFont="1" applyBorder="1"/>
    <xf numFmtId="14" fontId="1" fillId="5" borderId="2" xfId="0" applyNumberFormat="1" applyFont="1" applyFill="1" applyBorder="1"/>
    <xf numFmtId="8" fontId="1" fillId="0" borderId="2" xfId="0" applyNumberFormat="1" applyFont="1" applyBorder="1"/>
    <xf numFmtId="8" fontId="1" fillId="5" borderId="2" xfId="0" applyNumberFormat="1" applyFont="1" applyFill="1" applyBorder="1"/>
    <xf numFmtId="14" fontId="1" fillId="0" borderId="16" xfId="0" applyNumberFormat="1" applyFont="1" applyBorder="1"/>
    <xf numFmtId="14" fontId="1" fillId="5" borderId="16" xfId="0" applyNumberFormat="1" applyFont="1" applyFill="1" applyBorder="1"/>
    <xf numFmtId="8" fontId="1" fillId="0" borderId="16" xfId="0" applyNumberFormat="1" applyFont="1" applyBorder="1"/>
    <xf numFmtId="8" fontId="1" fillId="5" borderId="16" xfId="0" applyNumberFormat="1" applyFont="1" applyFill="1" applyBorder="1"/>
    <xf numFmtId="8" fontId="1" fillId="5" borderId="17" xfId="0" applyNumberFormat="1" applyFont="1" applyFill="1" applyBorder="1"/>
    <xf numFmtId="0" fontId="7" fillId="4" borderId="0" xfId="0" applyFont="1" applyFill="1"/>
    <xf numFmtId="14" fontId="7" fillId="4" borderId="0" xfId="0" applyNumberFormat="1" applyFont="1" applyFill="1"/>
    <xf numFmtId="0" fontId="1" fillId="4" borderId="5" xfId="0" applyFont="1" applyFill="1" applyBorder="1"/>
    <xf numFmtId="0" fontId="5" fillId="0" borderId="13" xfId="0" applyFont="1" applyBorder="1" applyAlignment="1">
      <alignment horizontal="center"/>
    </xf>
    <xf numFmtId="0" fontId="5" fillId="0" borderId="15" xfId="0" applyFont="1" applyBorder="1" applyAlignment="1">
      <alignment horizontal="center"/>
    </xf>
    <xf numFmtId="0" fontId="5" fillId="2" borderId="10" xfId="0" applyFont="1" applyFill="1" applyBorder="1" applyAlignment="1">
      <alignment horizontal="center"/>
    </xf>
    <xf numFmtId="0" fontId="5" fillId="2" borderId="12" xfId="0" applyFont="1" applyFill="1" applyBorder="1" applyAlignment="1">
      <alignment horizontal="center"/>
    </xf>
    <xf numFmtId="40" fontId="0" fillId="0" borderId="2" xfId="0" applyNumberFormat="1" applyBorder="1" applyAlignment="1">
      <alignment horizontal="center"/>
    </xf>
    <xf numFmtId="40" fontId="5" fillId="0" borderId="16" xfId="0" applyNumberFormat="1" applyFont="1" applyBorder="1" applyAlignment="1">
      <alignment horizontal="center"/>
    </xf>
    <xf numFmtId="40" fontId="0" fillId="4" borderId="0" xfId="0" applyNumberFormat="1" applyFill="1"/>
    <xf numFmtId="40" fontId="0" fillId="4" borderId="6" xfId="0" applyNumberFormat="1" applyFill="1" applyBorder="1"/>
    <xf numFmtId="40" fontId="5" fillId="2" borderId="14" xfId="0" applyNumberFormat="1" applyFont="1" applyFill="1" applyBorder="1" applyAlignment="1">
      <alignment horizontal="center"/>
    </xf>
    <xf numFmtId="40" fontId="5" fillId="2" borderId="17" xfId="0" applyNumberFormat="1" applyFont="1" applyFill="1" applyBorder="1" applyAlignment="1">
      <alignment horizontal="center"/>
    </xf>
    <xf numFmtId="40" fontId="5" fillId="2" borderId="7" xfId="0" applyNumberFormat="1" applyFont="1" applyFill="1" applyBorder="1"/>
    <xf numFmtId="0" fontId="11" fillId="4" borderId="0" xfId="0" applyFont="1" applyFill="1"/>
    <xf numFmtId="0" fontId="10" fillId="0" borderId="0" xfId="0" applyFont="1"/>
    <xf numFmtId="0" fontId="12" fillId="4" borderId="0" xfId="0" applyFont="1" applyFill="1"/>
    <xf numFmtId="0" fontId="5" fillId="6" borderId="11" xfId="0" applyFont="1" applyFill="1" applyBorder="1" applyAlignment="1">
      <alignment horizontal="center"/>
    </xf>
    <xf numFmtId="0" fontId="5" fillId="7" borderId="11" xfId="0" applyFont="1" applyFill="1" applyBorder="1" applyAlignment="1">
      <alignment horizontal="center"/>
    </xf>
    <xf numFmtId="0" fontId="5" fillId="3" borderId="5" xfId="0" applyFont="1" applyFill="1" applyBorder="1"/>
    <xf numFmtId="40" fontId="5" fillId="3" borderId="6" xfId="0" applyNumberFormat="1" applyFont="1" applyFill="1" applyBorder="1"/>
    <xf numFmtId="0" fontId="2" fillId="0" borderId="1" xfId="1" applyFont="1" applyAlignment="1">
      <alignment horizontal="center"/>
    </xf>
    <xf numFmtId="0" fontId="13" fillId="0" borderId="1" xfId="1"/>
    <xf numFmtId="0" fontId="14" fillId="8" borderId="2" xfId="1" applyFont="1" applyFill="1" applyBorder="1" applyAlignment="1">
      <alignment wrapText="1"/>
    </xf>
    <xf numFmtId="0" fontId="14" fillId="9" borderId="2" xfId="1" applyFont="1" applyFill="1" applyBorder="1" applyAlignment="1">
      <alignment wrapText="1"/>
    </xf>
    <xf numFmtId="0" fontId="14" fillId="10" borderId="2" xfId="1" applyFont="1" applyFill="1" applyBorder="1" applyAlignment="1">
      <alignment wrapText="1"/>
    </xf>
    <xf numFmtId="0" fontId="14" fillId="11" borderId="2" xfId="1" applyFont="1" applyFill="1" applyBorder="1" applyAlignment="1">
      <alignment wrapText="1"/>
    </xf>
    <xf numFmtId="0" fontId="14" fillId="12" borderId="2" xfId="1" applyFont="1" applyFill="1" applyBorder="1" applyAlignment="1">
      <alignment wrapText="1"/>
    </xf>
    <xf numFmtId="0" fontId="14" fillId="13" borderId="2" xfId="1" applyFont="1" applyFill="1" applyBorder="1" applyAlignment="1">
      <alignment wrapText="1"/>
    </xf>
    <xf numFmtId="0" fontId="15" fillId="0" borderId="1" xfId="1" applyFont="1" applyAlignment="1">
      <alignment wrapText="1"/>
    </xf>
    <xf numFmtId="0" fontId="1" fillId="0" borderId="1" xfId="1" applyFont="1" applyAlignment="1">
      <alignment wrapText="1"/>
    </xf>
    <xf numFmtId="0" fontId="16" fillId="14" borderId="2" xfId="1" applyFont="1" applyFill="1" applyBorder="1" applyAlignment="1">
      <alignment wrapText="1"/>
    </xf>
    <xf numFmtId="0" fontId="15" fillId="0" borderId="2" xfId="1" applyFont="1" applyBorder="1" applyAlignment="1">
      <alignment wrapText="1"/>
    </xf>
    <xf numFmtId="0" fontId="14" fillId="0" borderId="2" xfId="1" applyFont="1" applyBorder="1" applyAlignment="1">
      <alignment wrapText="1"/>
    </xf>
    <xf numFmtId="0" fontId="15" fillId="0" borderId="2" xfId="1" applyFont="1" applyBorder="1" applyAlignment="1">
      <alignment horizontal="center" wrapText="1"/>
    </xf>
    <xf numFmtId="0" fontId="1" fillId="0" borderId="2" xfId="1" applyFont="1" applyBorder="1" applyAlignment="1">
      <alignment wrapText="1"/>
    </xf>
    <xf numFmtId="0" fontId="14" fillId="0" borderId="23" xfId="1" applyFont="1" applyBorder="1" applyAlignment="1">
      <alignment horizontal="center" vertical="center" wrapText="1"/>
    </xf>
    <xf numFmtId="0" fontId="14" fillId="0" borderId="24" xfId="1" applyFont="1" applyBorder="1" applyAlignment="1">
      <alignment horizontal="center" vertical="center" wrapText="1"/>
    </xf>
    <xf numFmtId="0" fontId="14" fillId="11" borderId="24" xfId="1" applyFont="1" applyFill="1" applyBorder="1" applyAlignment="1">
      <alignment horizontal="center" vertical="center" wrapText="1"/>
    </xf>
    <xf numFmtId="0" fontId="15" fillId="0" borderId="24" xfId="1" applyFont="1" applyBorder="1" applyAlignment="1">
      <alignment vertical="top" wrapText="1"/>
    </xf>
    <xf numFmtId="0" fontId="17" fillId="0" borderId="2" xfId="1" applyFont="1" applyBorder="1"/>
    <xf numFmtId="0" fontId="18" fillId="0" borderId="2" xfId="1" applyFont="1" applyBorder="1"/>
    <xf numFmtId="14" fontId="15" fillId="0" borderId="25" xfId="1" applyNumberFormat="1" applyFont="1" applyBorder="1" applyAlignment="1">
      <alignment wrapText="1"/>
    </xf>
    <xf numFmtId="0" fontId="14" fillId="0" borderId="26" xfId="1" applyFont="1" applyBorder="1" applyAlignment="1">
      <alignment wrapText="1"/>
    </xf>
    <xf numFmtId="0" fontId="15" fillId="0" borderId="26" xfId="1" applyFont="1" applyBorder="1" applyAlignment="1">
      <alignment wrapText="1"/>
    </xf>
    <xf numFmtId="0" fontId="15" fillId="11" borderId="26" xfId="1" applyFont="1" applyFill="1" applyBorder="1" applyAlignment="1">
      <alignment wrapText="1"/>
    </xf>
    <xf numFmtId="165" fontId="15" fillId="11" borderId="26" xfId="1" applyNumberFormat="1" applyFont="1" applyFill="1" applyBorder="1" applyAlignment="1">
      <alignment wrapText="1"/>
    </xf>
    <xf numFmtId="14" fontId="15" fillId="0" borderId="26" xfId="1" applyNumberFormat="1" applyFont="1" applyBorder="1" applyAlignment="1">
      <alignment wrapText="1"/>
    </xf>
    <xf numFmtId="0" fontId="1" fillId="0" borderId="26" xfId="1" applyFont="1" applyBorder="1" applyAlignment="1">
      <alignment wrapText="1"/>
    </xf>
    <xf numFmtId="0" fontId="19" fillId="0" borderId="2" xfId="1" applyFont="1" applyBorder="1"/>
    <xf numFmtId="0" fontId="15" fillId="0" borderId="24" xfId="1" applyFont="1" applyBorder="1" applyAlignment="1">
      <alignment wrapText="1"/>
    </xf>
    <xf numFmtId="0" fontId="18" fillId="0" borderId="1" xfId="1" applyFont="1"/>
    <xf numFmtId="0" fontId="20" fillId="0" borderId="26" xfId="1" applyFont="1" applyBorder="1" applyAlignment="1">
      <alignment wrapText="1"/>
    </xf>
    <xf numFmtId="14" fontId="1" fillId="0" borderId="26" xfId="1" applyNumberFormat="1" applyFont="1" applyBorder="1" applyAlignment="1">
      <alignment wrapText="1"/>
    </xf>
    <xf numFmtId="0" fontId="21" fillId="0" borderId="26" xfId="1" applyFont="1" applyBorder="1" applyAlignment="1">
      <alignment wrapText="1"/>
    </xf>
    <xf numFmtId="0" fontId="22" fillId="0" borderId="26" xfId="1" applyFont="1" applyBorder="1" applyAlignment="1">
      <alignment wrapText="1"/>
    </xf>
    <xf numFmtId="0" fontId="14" fillId="0" borderId="1" xfId="1" applyFont="1" applyAlignment="1">
      <alignment wrapText="1"/>
    </xf>
    <xf numFmtId="0" fontId="20" fillId="0" borderId="26" xfId="1" applyFont="1" applyBorder="1" applyAlignment="1">
      <alignment horizontal="left"/>
    </xf>
    <xf numFmtId="0" fontId="20" fillId="0" borderId="1" xfId="1" applyFont="1"/>
    <xf numFmtId="0" fontId="20" fillId="0" borderId="1" xfId="1" applyFont="1" applyAlignment="1">
      <alignment wrapText="1"/>
    </xf>
    <xf numFmtId="0" fontId="3" fillId="0" borderId="1" xfId="1" applyFont="1"/>
    <xf numFmtId="0" fontId="15" fillId="10" borderId="26" xfId="1" applyFont="1" applyFill="1" applyBorder="1" applyAlignment="1">
      <alignment wrapText="1"/>
    </xf>
    <xf numFmtId="0" fontId="14" fillId="10" borderId="26" xfId="1" applyFont="1" applyFill="1" applyBorder="1" applyAlignment="1">
      <alignment wrapText="1"/>
    </xf>
    <xf numFmtId="165" fontId="15" fillId="10" borderId="26" xfId="1" applyNumberFormat="1" applyFont="1" applyFill="1" applyBorder="1" applyAlignment="1">
      <alignment wrapText="1"/>
    </xf>
    <xf numFmtId="0" fontId="1" fillId="10" borderId="26" xfId="1" applyFont="1" applyFill="1" applyBorder="1" applyAlignment="1">
      <alignment wrapText="1"/>
    </xf>
    <xf numFmtId="14" fontId="15" fillId="10" borderId="26" xfId="1" applyNumberFormat="1" applyFont="1" applyFill="1" applyBorder="1" applyAlignment="1">
      <alignment wrapText="1"/>
    </xf>
    <xf numFmtId="0" fontId="20" fillId="12" borderId="26" xfId="1" applyFont="1" applyFill="1" applyBorder="1" applyAlignment="1">
      <alignment wrapText="1"/>
    </xf>
    <xf numFmtId="0" fontId="15" fillId="12" borderId="26" xfId="1" applyFont="1" applyFill="1" applyBorder="1" applyAlignment="1">
      <alignment wrapText="1"/>
    </xf>
    <xf numFmtId="0" fontId="14" fillId="12" borderId="26" xfId="1" applyFont="1" applyFill="1" applyBorder="1" applyAlignment="1">
      <alignment wrapText="1"/>
    </xf>
    <xf numFmtId="165" fontId="15" fillId="12" borderId="26" xfId="1" applyNumberFormat="1" applyFont="1" applyFill="1" applyBorder="1" applyAlignment="1">
      <alignment wrapText="1"/>
    </xf>
    <xf numFmtId="14" fontId="15" fillId="12" borderId="26" xfId="1" applyNumberFormat="1" applyFont="1" applyFill="1" applyBorder="1" applyAlignment="1">
      <alignment wrapText="1"/>
    </xf>
    <xf numFmtId="14" fontId="1" fillId="12" borderId="26" xfId="1" applyNumberFormat="1" applyFont="1" applyFill="1" applyBorder="1" applyAlignment="1">
      <alignment wrapText="1"/>
    </xf>
    <xf numFmtId="0" fontId="1" fillId="12" borderId="26" xfId="1" applyFont="1" applyFill="1" applyBorder="1" applyAlignment="1">
      <alignment wrapText="1"/>
    </xf>
    <xf numFmtId="0" fontId="20" fillId="10" borderId="26" xfId="1" applyFont="1" applyFill="1" applyBorder="1" applyAlignment="1">
      <alignment wrapText="1"/>
    </xf>
    <xf numFmtId="0" fontId="20" fillId="8" borderId="26" xfId="1" applyFont="1" applyFill="1" applyBorder="1" applyAlignment="1">
      <alignment wrapText="1"/>
    </xf>
    <xf numFmtId="0" fontId="15" fillId="8" borderId="26" xfId="1" applyFont="1" applyFill="1" applyBorder="1" applyAlignment="1">
      <alignment wrapText="1"/>
    </xf>
    <xf numFmtId="0" fontId="14" fillId="8" borderId="26" xfId="1" applyFont="1" applyFill="1" applyBorder="1" applyAlignment="1">
      <alignment wrapText="1"/>
    </xf>
    <xf numFmtId="165" fontId="15" fillId="8" borderId="26" xfId="1" applyNumberFormat="1" applyFont="1" applyFill="1" applyBorder="1" applyAlignment="1">
      <alignment wrapText="1"/>
    </xf>
    <xf numFmtId="14" fontId="15" fillId="8" borderId="26" xfId="1" applyNumberFormat="1" applyFont="1" applyFill="1" applyBorder="1" applyAlignment="1">
      <alignment wrapText="1"/>
    </xf>
    <xf numFmtId="0" fontId="1" fillId="8" borderId="26" xfId="1" applyFont="1" applyFill="1" applyBorder="1" applyAlignment="1">
      <alignment wrapText="1"/>
    </xf>
    <xf numFmtId="0" fontId="20" fillId="9" borderId="26" xfId="1" applyFont="1" applyFill="1" applyBorder="1" applyAlignment="1">
      <alignment wrapText="1"/>
    </xf>
    <xf numFmtId="0" fontId="15" fillId="9" borderId="26" xfId="1" applyFont="1" applyFill="1" applyBorder="1" applyAlignment="1">
      <alignment wrapText="1"/>
    </xf>
    <xf numFmtId="0" fontId="14" fillId="9" borderId="26" xfId="1" applyFont="1" applyFill="1" applyBorder="1" applyAlignment="1">
      <alignment wrapText="1"/>
    </xf>
    <xf numFmtId="165" fontId="15" fillId="9" borderId="26" xfId="1" applyNumberFormat="1" applyFont="1" applyFill="1" applyBorder="1" applyAlignment="1">
      <alignment wrapText="1"/>
    </xf>
    <xf numFmtId="14" fontId="15" fillId="9" borderId="26" xfId="1" applyNumberFormat="1" applyFont="1" applyFill="1" applyBorder="1" applyAlignment="1">
      <alignment wrapText="1"/>
    </xf>
    <xf numFmtId="0" fontId="1" fillId="9" borderId="26" xfId="1" applyFont="1" applyFill="1" applyBorder="1" applyAlignment="1">
      <alignment wrapText="1"/>
    </xf>
    <xf numFmtId="0" fontId="20" fillId="15" borderId="26" xfId="1" applyFont="1" applyFill="1" applyBorder="1" applyAlignment="1">
      <alignment wrapText="1"/>
    </xf>
    <xf numFmtId="0" fontId="15" fillId="15" borderId="26" xfId="1" applyFont="1" applyFill="1" applyBorder="1" applyAlignment="1">
      <alignment wrapText="1"/>
    </xf>
    <xf numFmtId="0" fontId="14" fillId="15" borderId="26" xfId="1" applyFont="1" applyFill="1" applyBorder="1" applyAlignment="1">
      <alignment wrapText="1"/>
    </xf>
    <xf numFmtId="165" fontId="15" fillId="15" borderId="26" xfId="1" applyNumberFormat="1" applyFont="1" applyFill="1" applyBorder="1" applyAlignment="1">
      <alignment wrapText="1"/>
    </xf>
    <xf numFmtId="14" fontId="15" fillId="15" borderId="26" xfId="1" applyNumberFormat="1" applyFont="1" applyFill="1" applyBorder="1" applyAlignment="1">
      <alignment wrapText="1"/>
    </xf>
    <xf numFmtId="0" fontId="1" fillId="15" borderId="26" xfId="1" applyFont="1" applyFill="1" applyBorder="1" applyAlignment="1">
      <alignment wrapText="1"/>
    </xf>
    <xf numFmtId="0" fontId="20" fillId="14" borderId="26" xfId="1" applyFont="1" applyFill="1" applyBorder="1" applyAlignment="1">
      <alignment wrapText="1"/>
    </xf>
    <xf numFmtId="0" fontId="20" fillId="14" borderId="26" xfId="1" applyFont="1" applyFill="1" applyBorder="1" applyAlignment="1">
      <alignment horizontal="left" wrapText="1"/>
    </xf>
    <xf numFmtId="0" fontId="1" fillId="0" borderId="26" xfId="1" applyFont="1" applyBorder="1" applyAlignment="1">
      <alignment horizontal="left" wrapText="1"/>
    </xf>
    <xf numFmtId="0" fontId="15" fillId="0" borderId="26" xfId="1" applyFont="1" applyBorder="1" applyAlignment="1">
      <alignment horizontal="left" wrapText="1"/>
    </xf>
    <xf numFmtId="0" fontId="21" fillId="14" borderId="26" xfId="1" applyFont="1" applyFill="1" applyBorder="1" applyAlignment="1">
      <alignment wrapText="1"/>
    </xf>
    <xf numFmtId="0" fontId="1" fillId="14" borderId="26" xfId="1" applyFont="1" applyFill="1" applyBorder="1" applyAlignment="1">
      <alignment wrapText="1"/>
    </xf>
    <xf numFmtId="164" fontId="15" fillId="11" borderId="26" xfId="1" applyNumberFormat="1" applyFont="1" applyFill="1" applyBorder="1" applyAlignment="1">
      <alignment wrapText="1"/>
    </xf>
    <xf numFmtId="0" fontId="22" fillId="8" borderId="26" xfId="1" applyFont="1" applyFill="1" applyBorder="1" applyAlignment="1">
      <alignment wrapText="1"/>
    </xf>
    <xf numFmtId="0" fontId="23" fillId="9" borderId="26" xfId="1" applyFont="1" applyFill="1" applyBorder="1" applyAlignment="1">
      <alignment wrapText="1"/>
    </xf>
    <xf numFmtId="0" fontId="14" fillId="9" borderId="1" xfId="1" applyFont="1" applyFill="1" applyAlignment="1">
      <alignment wrapText="1"/>
    </xf>
    <xf numFmtId="0" fontId="15" fillId="13" borderId="26" xfId="1" applyFont="1" applyFill="1" applyBorder="1" applyAlignment="1">
      <alignment wrapText="1"/>
    </xf>
    <xf numFmtId="0" fontId="20" fillId="13" borderId="26" xfId="1" applyFont="1" applyFill="1" applyBorder="1" applyAlignment="1">
      <alignment wrapText="1"/>
    </xf>
    <xf numFmtId="0" fontId="14" fillId="13" borderId="26" xfId="1" applyFont="1" applyFill="1" applyBorder="1" applyAlignment="1">
      <alignment wrapText="1"/>
    </xf>
    <xf numFmtId="165" fontId="15" fillId="13" borderId="26" xfId="1" applyNumberFormat="1" applyFont="1" applyFill="1" applyBorder="1" applyAlignment="1">
      <alignment wrapText="1"/>
    </xf>
    <xf numFmtId="14" fontId="15" fillId="13" borderId="26" xfId="1" applyNumberFormat="1" applyFont="1" applyFill="1" applyBorder="1" applyAlignment="1">
      <alignment wrapText="1"/>
    </xf>
    <xf numFmtId="0" fontId="1" fillId="13" borderId="26" xfId="1" applyFont="1" applyFill="1" applyBorder="1" applyAlignment="1">
      <alignment wrapText="1"/>
    </xf>
    <xf numFmtId="0" fontId="20" fillId="14" borderId="26" xfId="1" applyFont="1" applyFill="1" applyBorder="1" applyAlignment="1">
      <alignment horizontal="left"/>
    </xf>
    <xf numFmtId="0" fontId="20" fillId="14" borderId="1" xfId="1" applyFont="1" applyFill="1"/>
    <xf numFmtId="0" fontId="20" fillId="14" borderId="1" xfId="1" applyFont="1" applyFill="1" applyAlignment="1">
      <alignment wrapText="1"/>
    </xf>
    <xf numFmtId="0" fontId="20" fillId="16" borderId="2" xfId="1" applyFont="1" applyFill="1" applyBorder="1" applyAlignment="1">
      <alignment wrapText="1"/>
    </xf>
    <xf numFmtId="0" fontId="14" fillId="0" borderId="2" xfId="1" applyFont="1" applyBorder="1" applyAlignment="1">
      <alignment horizontal="right" wrapText="1"/>
    </xf>
    <xf numFmtId="0" fontId="15" fillId="0" borderId="2" xfId="1" applyFont="1" applyBorder="1" applyAlignment="1">
      <alignment horizontal="right" wrapText="1"/>
    </xf>
    <xf numFmtId="0" fontId="15" fillId="11" borderId="27" xfId="1" applyFont="1" applyFill="1" applyBorder="1" applyAlignment="1">
      <alignment wrapText="1"/>
    </xf>
    <xf numFmtId="165" fontId="15" fillId="11" borderId="2" xfId="1" applyNumberFormat="1" applyFont="1" applyFill="1" applyBorder="1" applyAlignment="1">
      <alignment wrapText="1"/>
    </xf>
    <xf numFmtId="14" fontId="15" fillId="0" borderId="2" xfId="1" applyNumberFormat="1" applyFont="1" applyBorder="1" applyAlignment="1">
      <alignment horizontal="right" wrapText="1"/>
    </xf>
    <xf numFmtId="0" fontId="13" fillId="0" borderId="2" xfId="1" applyBorder="1"/>
    <xf numFmtId="0" fontId="20" fillId="16" borderId="28" xfId="1" applyFont="1" applyFill="1" applyBorder="1" applyAlignment="1">
      <alignment wrapText="1"/>
    </xf>
    <xf numFmtId="0" fontId="15" fillId="0" borderId="28" xfId="1" applyFont="1" applyBorder="1" applyAlignment="1">
      <alignment wrapText="1"/>
    </xf>
    <xf numFmtId="0" fontId="14" fillId="0" borderId="28" xfId="1" applyFont="1" applyBorder="1" applyAlignment="1">
      <alignment horizontal="right" wrapText="1"/>
    </xf>
    <xf numFmtId="0" fontId="1" fillId="0" borderId="28" xfId="1" applyFont="1" applyBorder="1" applyAlignment="1">
      <alignment wrapText="1"/>
    </xf>
    <xf numFmtId="0" fontId="15" fillId="0" borderId="28" xfId="1" applyFont="1" applyBorder="1" applyAlignment="1">
      <alignment horizontal="right" wrapText="1"/>
    </xf>
    <xf numFmtId="14" fontId="15" fillId="0" borderId="28" xfId="1" applyNumberFormat="1" applyFont="1" applyBorder="1" applyAlignment="1">
      <alignment horizontal="right" wrapText="1"/>
    </xf>
    <xf numFmtId="0" fontId="13" fillId="0" borderId="28" xfId="1" applyBorder="1"/>
    <xf numFmtId="0" fontId="15" fillId="0" borderId="29" xfId="1" applyFont="1" applyBorder="1" applyAlignment="1">
      <alignment wrapText="1"/>
    </xf>
    <xf numFmtId="0" fontId="18" fillId="0" borderId="2" xfId="1" applyFont="1" applyBorder="1" applyAlignment="1">
      <alignment horizontal="justify" vertical="center"/>
    </xf>
    <xf numFmtId="14" fontId="15" fillId="0" borderId="30" xfId="1" applyNumberFormat="1" applyFont="1" applyBorder="1" applyAlignment="1">
      <alignment horizontal="left" wrapText="1"/>
    </xf>
    <xf numFmtId="0" fontId="14" fillId="0" borderId="24" xfId="1" applyFont="1" applyBorder="1" applyAlignment="1">
      <alignment wrapText="1"/>
    </xf>
    <xf numFmtId="14" fontId="15" fillId="0" borderId="24" xfId="1" applyNumberFormat="1" applyFont="1" applyBorder="1" applyAlignment="1">
      <alignment wrapText="1"/>
    </xf>
    <xf numFmtId="0" fontId="1" fillId="0" borderId="24" xfId="1" applyFont="1" applyBorder="1" applyAlignment="1">
      <alignment wrapText="1"/>
    </xf>
    <xf numFmtId="0" fontId="24" fillId="11" borderId="1" xfId="1" applyFont="1" applyFill="1"/>
    <xf numFmtId="0" fontId="25" fillId="11" borderId="1" xfId="1" applyFont="1" applyFill="1" applyAlignment="1">
      <alignment horizontal="left"/>
    </xf>
    <xf numFmtId="0" fontId="26" fillId="17" borderId="31" xfId="1" applyFont="1" applyFill="1" applyBorder="1"/>
    <xf numFmtId="0" fontId="24" fillId="17" borderId="33" xfId="1" applyFont="1" applyFill="1" applyBorder="1"/>
    <xf numFmtId="0" fontId="26" fillId="17" borderId="34" xfId="1" applyFont="1" applyFill="1" applyBorder="1"/>
    <xf numFmtId="0" fontId="26" fillId="11" borderId="1" xfId="1" applyFont="1" applyFill="1"/>
    <xf numFmtId="0" fontId="25" fillId="11" borderId="1" xfId="1" applyFont="1" applyFill="1"/>
    <xf numFmtId="0" fontId="26" fillId="17" borderId="37" xfId="1" applyFont="1" applyFill="1" applyBorder="1"/>
    <xf numFmtId="0" fontId="24" fillId="17" borderId="38" xfId="1" applyFont="1" applyFill="1" applyBorder="1"/>
    <xf numFmtId="0" fontId="24" fillId="17" borderId="39" xfId="1" applyFont="1" applyFill="1" applyBorder="1"/>
    <xf numFmtId="0" fontId="24" fillId="17" borderId="40" xfId="1" applyFont="1" applyFill="1" applyBorder="1"/>
    <xf numFmtId="0" fontId="24" fillId="17" borderId="1" xfId="1" applyFont="1" applyFill="1"/>
    <xf numFmtId="0" fontId="25" fillId="17" borderId="1" xfId="1" applyFont="1" applyFill="1"/>
    <xf numFmtId="0" fontId="24" fillId="17" borderId="41" xfId="1" applyFont="1" applyFill="1" applyBorder="1"/>
    <xf numFmtId="164" fontId="26" fillId="17" borderId="41" xfId="1" applyNumberFormat="1" applyFont="1" applyFill="1" applyBorder="1" applyAlignment="1">
      <alignment horizontal="left"/>
    </xf>
    <xf numFmtId="0" fontId="24" fillId="17" borderId="42" xfId="1" applyFont="1" applyFill="1" applyBorder="1"/>
    <xf numFmtId="0" fontId="24" fillId="17" borderId="43" xfId="1" applyFont="1" applyFill="1" applyBorder="1"/>
    <xf numFmtId="0" fontId="24" fillId="17" borderId="44" xfId="1" applyFont="1" applyFill="1" applyBorder="1"/>
    <xf numFmtId="0" fontId="15" fillId="11" borderId="1" xfId="1" applyFont="1" applyFill="1"/>
    <xf numFmtId="166" fontId="15" fillId="11" borderId="1" xfId="1" applyNumberFormat="1" applyFont="1" applyFill="1"/>
    <xf numFmtId="0" fontId="1" fillId="0" borderId="0" xfId="2" applyFont="1"/>
    <xf numFmtId="0" fontId="15" fillId="0" borderId="0" xfId="0" applyFont="1"/>
    <xf numFmtId="0" fontId="20" fillId="0" borderId="45" xfId="1" applyFont="1" applyBorder="1" applyAlignment="1">
      <alignment wrapText="1"/>
    </xf>
    <xf numFmtId="0" fontId="15" fillId="0" borderId="2" xfId="0" applyFont="1" applyBorder="1"/>
    <xf numFmtId="0" fontId="20" fillId="0" borderId="0" xfId="0" applyFont="1"/>
    <xf numFmtId="0" fontId="20" fillId="0" borderId="2" xfId="0" applyFont="1" applyBorder="1" applyAlignment="1">
      <alignment vertical="center" wrapText="1"/>
    </xf>
    <xf numFmtId="0" fontId="20" fillId="0" borderId="2" xfId="0" applyFont="1" applyBorder="1"/>
    <xf numFmtId="0" fontId="5" fillId="0" borderId="46" xfId="0" applyFont="1" applyBorder="1"/>
    <xf numFmtId="14" fontId="1" fillId="0" borderId="47" xfId="0" applyNumberFormat="1" applyFont="1" applyBorder="1" applyAlignment="1">
      <alignment horizontal="right" wrapText="1"/>
    </xf>
    <xf numFmtId="14" fontId="1" fillId="5" borderId="47" xfId="0" applyNumberFormat="1" applyFont="1" applyFill="1" applyBorder="1" applyAlignment="1">
      <alignment horizontal="right" wrapText="1"/>
    </xf>
    <xf numFmtId="164" fontId="1" fillId="0" borderId="47" xfId="0" applyNumberFormat="1" applyFont="1" applyBorder="1" applyAlignment="1">
      <alignment horizontal="right" wrapText="1"/>
    </xf>
    <xf numFmtId="164" fontId="1" fillId="5" borderId="48" xfId="0" applyNumberFormat="1" applyFont="1" applyFill="1" applyBorder="1" applyAlignment="1">
      <alignment horizontal="right" wrapText="1"/>
    </xf>
    <xf numFmtId="0" fontId="1" fillId="0" borderId="46" xfId="0" applyFont="1" applyBorder="1"/>
    <xf numFmtId="0" fontId="1" fillId="4" borderId="1" xfId="0" applyFont="1" applyFill="1" applyBorder="1" applyAlignment="1">
      <alignment horizontal="center" wrapText="1"/>
    </xf>
    <xf numFmtId="0" fontId="1" fillId="5" borderId="47" xfId="0" applyFont="1" applyFill="1" applyBorder="1" applyAlignment="1">
      <alignment horizontal="right" wrapText="1"/>
    </xf>
    <xf numFmtId="0" fontId="1" fillId="0" borderId="47" xfId="0" applyFont="1" applyBorder="1" applyAlignment="1">
      <alignment horizontal="left" wrapText="1"/>
    </xf>
    <xf numFmtId="167" fontId="1" fillId="5" borderId="47" xfId="0" applyNumberFormat="1" applyFont="1" applyFill="1" applyBorder="1" applyAlignment="1">
      <alignment horizontal="right" wrapText="1"/>
    </xf>
    <xf numFmtId="0" fontId="1" fillId="0" borderId="2" xfId="0" applyFont="1" applyBorder="1"/>
    <xf numFmtId="0" fontId="1" fillId="0" borderId="2" xfId="0" applyFont="1" applyBorder="1" applyAlignment="1">
      <alignment horizontal="right"/>
    </xf>
    <xf numFmtId="167" fontId="1" fillId="5" borderId="2" xfId="0" applyNumberFormat="1" applyFont="1" applyFill="1" applyBorder="1" applyAlignment="1">
      <alignment horizontal="right"/>
    </xf>
    <xf numFmtId="0" fontId="1" fillId="0" borderId="46" xfId="0" applyFont="1" applyBorder="1" applyAlignment="1">
      <alignment horizontal="left"/>
    </xf>
    <xf numFmtId="167" fontId="1" fillId="5" borderId="16" xfId="0" applyNumberFormat="1" applyFont="1" applyFill="1" applyBorder="1" applyAlignment="1">
      <alignment horizontal="right"/>
    </xf>
    <xf numFmtId="8" fontId="0" fillId="5" borderId="48" xfId="0" applyNumberFormat="1" applyFill="1" applyBorder="1"/>
    <xf numFmtId="0" fontId="1" fillId="0" borderId="15" xfId="0" applyFont="1" applyBorder="1" applyAlignment="1">
      <alignment horizontal="left"/>
    </xf>
    <xf numFmtId="0" fontId="1" fillId="0" borderId="16" xfId="0" applyFont="1" applyBorder="1" applyAlignment="1">
      <alignment horizontal="left" wrapText="1"/>
    </xf>
    <xf numFmtId="14" fontId="1" fillId="0" borderId="16" xfId="0" applyNumberFormat="1" applyFont="1" applyBorder="1" applyAlignment="1">
      <alignment horizontal="right" wrapText="1"/>
    </xf>
    <xf numFmtId="167" fontId="1" fillId="5" borderId="16" xfId="0" applyNumberFormat="1" applyFont="1" applyFill="1" applyBorder="1" applyAlignment="1">
      <alignment horizontal="right" wrapText="1"/>
    </xf>
    <xf numFmtId="164" fontId="1" fillId="0" borderId="16" xfId="0" applyNumberFormat="1" applyFont="1" applyBorder="1" applyAlignment="1">
      <alignment horizontal="right" wrapText="1"/>
    </xf>
    <xf numFmtId="0" fontId="1" fillId="0" borderId="16" xfId="0" applyFont="1" applyBorder="1" applyAlignment="1">
      <alignment horizontal="right" wrapText="1"/>
    </xf>
    <xf numFmtId="0" fontId="1" fillId="0" borderId="2" xfId="0" applyFont="1" applyBorder="1" applyAlignment="1">
      <alignment horizontal="left"/>
    </xf>
    <xf numFmtId="0" fontId="1" fillId="0" borderId="2" xfId="0" applyFont="1" applyBorder="1" applyAlignment="1">
      <alignment horizontal="left" wrapText="1"/>
    </xf>
    <xf numFmtId="14" fontId="1" fillId="0" borderId="2" xfId="0" applyNumberFormat="1" applyFont="1" applyBorder="1" applyAlignment="1">
      <alignment horizontal="right" wrapText="1"/>
    </xf>
    <xf numFmtId="167" fontId="1" fillId="5" borderId="2" xfId="0" applyNumberFormat="1" applyFont="1" applyFill="1" applyBorder="1" applyAlignment="1">
      <alignment horizontal="right" wrapText="1"/>
    </xf>
    <xf numFmtId="164" fontId="1" fillId="0" borderId="2" xfId="0" applyNumberFormat="1" applyFont="1" applyBorder="1" applyAlignment="1">
      <alignment horizontal="right" wrapText="1"/>
    </xf>
    <xf numFmtId="8" fontId="0" fillId="5" borderId="47" xfId="0" applyNumberFormat="1" applyFill="1" applyBorder="1"/>
    <xf numFmtId="0" fontId="1" fillId="0" borderId="16" xfId="0" applyFont="1" applyBorder="1" applyAlignment="1">
      <alignment horizontal="left"/>
    </xf>
    <xf numFmtId="0" fontId="1" fillId="0" borderId="16" xfId="0" applyFont="1" applyBorder="1"/>
    <xf numFmtId="0" fontId="1" fillId="0" borderId="47" xfId="0" applyFont="1" applyBorder="1" applyAlignment="1">
      <alignment wrapText="1"/>
    </xf>
    <xf numFmtId="14" fontId="0" fillId="0" borderId="47" xfId="0" applyNumberFormat="1" applyBorder="1"/>
    <xf numFmtId="14" fontId="0" fillId="5" borderId="47" xfId="0" applyNumberFormat="1" applyFill="1" applyBorder="1"/>
    <xf numFmtId="8" fontId="0" fillId="0" borderId="47" xfId="0" applyNumberFormat="1" applyBorder="1"/>
    <xf numFmtId="14" fontId="1" fillId="5" borderId="16" xfId="0" applyNumberFormat="1" applyFont="1" applyFill="1" applyBorder="1" applyAlignment="1">
      <alignment horizontal="right" wrapText="1"/>
    </xf>
    <xf numFmtId="8" fontId="1" fillId="5" borderId="47" xfId="0" applyNumberFormat="1" applyFont="1" applyFill="1" applyBorder="1"/>
    <xf numFmtId="8" fontId="1" fillId="5" borderId="48" xfId="0" applyNumberFormat="1" applyFont="1" applyFill="1" applyBorder="1"/>
    <xf numFmtId="167" fontId="1" fillId="0" borderId="16" xfId="0" applyNumberFormat="1" applyFont="1" applyBorder="1" applyAlignment="1">
      <alignment horizontal="right" wrapText="1"/>
    </xf>
    <xf numFmtId="0" fontId="1" fillId="0" borderId="5" xfId="0" applyFont="1" applyBorder="1"/>
    <xf numFmtId="0" fontId="1" fillId="0" borderId="6" xfId="0" applyFont="1" applyBorder="1" applyAlignment="1">
      <alignment wrapText="1"/>
    </xf>
    <xf numFmtId="14" fontId="0" fillId="0" borderId="6" xfId="0" applyNumberFormat="1" applyBorder="1"/>
    <xf numFmtId="14" fontId="0" fillId="5" borderId="6" xfId="0" applyNumberFormat="1" applyFill="1" applyBorder="1"/>
    <xf numFmtId="8" fontId="0" fillId="0" borderId="6" xfId="0" applyNumberFormat="1" applyBorder="1"/>
    <xf numFmtId="0" fontId="1" fillId="5" borderId="16" xfId="0" applyFont="1" applyFill="1" applyBorder="1" applyAlignment="1">
      <alignment horizontal="right" wrapText="1"/>
    </xf>
    <xf numFmtId="0" fontId="1" fillId="0" borderId="54" xfId="0" applyFont="1" applyBorder="1"/>
    <xf numFmtId="0" fontId="1" fillId="0" borderId="52" xfId="0" applyFont="1" applyBorder="1" applyAlignment="1">
      <alignment wrapText="1"/>
    </xf>
    <xf numFmtId="14" fontId="1" fillId="0" borderId="52" xfId="0" applyNumberFormat="1" applyFont="1" applyBorder="1"/>
    <xf numFmtId="14" fontId="1" fillId="5" borderId="52" xfId="0" applyNumberFormat="1" applyFont="1" applyFill="1" applyBorder="1"/>
    <xf numFmtId="8" fontId="1" fillId="0" borderId="52" xfId="0" applyNumberFormat="1" applyFont="1" applyBorder="1"/>
    <xf numFmtId="8" fontId="1" fillId="5" borderId="52" xfId="0" applyNumberFormat="1" applyFont="1" applyFill="1" applyBorder="1"/>
    <xf numFmtId="8" fontId="1" fillId="5" borderId="57" xfId="0" applyNumberFormat="1" applyFont="1" applyFill="1" applyBorder="1"/>
    <xf numFmtId="0" fontId="30" fillId="0" borderId="0" xfId="0" applyFont="1" applyAlignment="1">
      <alignment vertical="center" wrapText="1"/>
    </xf>
    <xf numFmtId="0" fontId="31" fillId="0" borderId="0" xfId="0" applyFont="1"/>
    <xf numFmtId="0" fontId="1" fillId="4" borderId="1" xfId="0" applyFont="1" applyFill="1" applyBorder="1" applyAlignment="1">
      <alignment horizontal="left"/>
    </xf>
    <xf numFmtId="0" fontId="1" fillId="19" borderId="16" xfId="0" applyFont="1" applyFill="1" applyBorder="1"/>
    <xf numFmtId="0" fontId="0" fillId="19" borderId="16" xfId="0" applyFill="1" applyBorder="1" applyAlignment="1">
      <alignment horizontal="right"/>
    </xf>
    <xf numFmtId="0" fontId="1" fillId="19" borderId="16" xfId="0" applyFont="1" applyFill="1" applyBorder="1" applyAlignment="1">
      <alignment horizontal="right"/>
    </xf>
    <xf numFmtId="164" fontId="5" fillId="19" borderId="21" xfId="0" applyNumberFormat="1" applyFont="1" applyFill="1" applyBorder="1"/>
    <xf numFmtId="0" fontId="0" fillId="19" borderId="22" xfId="0" applyFill="1" applyBorder="1"/>
    <xf numFmtId="14" fontId="0" fillId="19" borderId="6" xfId="0" applyNumberFormat="1" applyFill="1" applyBorder="1"/>
    <xf numFmtId="0" fontId="0" fillId="19" borderId="6" xfId="0" applyFill="1" applyBorder="1"/>
    <xf numFmtId="0" fontId="0" fillId="19" borderId="6" xfId="0" applyFill="1" applyBorder="1" applyAlignment="1">
      <alignment horizontal="right"/>
    </xf>
    <xf numFmtId="164" fontId="5" fillId="19" borderId="6" xfId="0" applyNumberFormat="1" applyFont="1" applyFill="1" applyBorder="1"/>
    <xf numFmtId="0" fontId="0" fillId="19" borderId="1" xfId="0" applyFill="1" applyBorder="1"/>
    <xf numFmtId="0" fontId="1" fillId="19" borderId="13" xfId="0" applyFont="1" applyFill="1" applyBorder="1"/>
    <xf numFmtId="0" fontId="1" fillId="19" borderId="2" xfId="0" applyFont="1" applyFill="1" applyBorder="1"/>
    <xf numFmtId="0" fontId="0" fillId="19" borderId="2" xfId="0" applyFill="1" applyBorder="1" applyAlignment="1">
      <alignment horizontal="right"/>
    </xf>
    <xf numFmtId="164" fontId="5" fillId="19" borderId="3" xfId="0" applyNumberFormat="1" applyFont="1" applyFill="1" applyBorder="1"/>
    <xf numFmtId="0" fontId="0" fillId="19" borderId="20" xfId="0" applyFill="1" applyBorder="1"/>
    <xf numFmtId="14" fontId="0" fillId="19" borderId="46" xfId="0" applyNumberFormat="1" applyFill="1" applyBorder="1" applyAlignment="1">
      <alignment horizontal="left"/>
    </xf>
    <xf numFmtId="0" fontId="0" fillId="19" borderId="47" xfId="0" applyFill="1" applyBorder="1" applyAlignment="1">
      <alignment horizontal="right"/>
    </xf>
    <xf numFmtId="164" fontId="5" fillId="19" borderId="50" xfId="0" applyNumberFormat="1" applyFont="1" applyFill="1" applyBorder="1"/>
    <xf numFmtId="0" fontId="1" fillId="19" borderId="2" xfId="0" applyFont="1" applyFill="1" applyBorder="1" applyAlignment="1">
      <alignment horizontal="right"/>
    </xf>
    <xf numFmtId="0" fontId="1" fillId="19" borderId="54" xfId="0" applyFont="1" applyFill="1" applyBorder="1"/>
    <xf numFmtId="0" fontId="1" fillId="19" borderId="28" xfId="0" applyFont="1" applyFill="1" applyBorder="1"/>
    <xf numFmtId="0" fontId="1" fillId="19" borderId="28" xfId="0" applyFont="1" applyFill="1" applyBorder="1" applyAlignment="1">
      <alignment horizontal="right"/>
    </xf>
    <xf numFmtId="0" fontId="0" fillId="19" borderId="28" xfId="0" applyFill="1" applyBorder="1" applyAlignment="1">
      <alignment horizontal="right"/>
    </xf>
    <xf numFmtId="164" fontId="5" fillId="19" borderId="55" xfId="0" applyNumberFormat="1" applyFont="1" applyFill="1" applyBorder="1"/>
    <xf numFmtId="0" fontId="1" fillId="19" borderId="47" xfId="0" applyFont="1" applyFill="1" applyBorder="1" applyAlignment="1">
      <alignment horizontal="left" wrapText="1"/>
    </xf>
    <xf numFmtId="0" fontId="0" fillId="19" borderId="56" xfId="0" applyFill="1" applyBorder="1"/>
    <xf numFmtId="0" fontId="0" fillId="19" borderId="0" xfId="0" applyFill="1"/>
    <xf numFmtId="0" fontId="0" fillId="19" borderId="2" xfId="0" applyFill="1" applyBorder="1"/>
    <xf numFmtId="164" fontId="5" fillId="19" borderId="2" xfId="0" applyNumberFormat="1" applyFont="1" applyFill="1" applyBorder="1"/>
    <xf numFmtId="0" fontId="1" fillId="19" borderId="15" xfId="0" applyFont="1" applyFill="1" applyBorder="1"/>
    <xf numFmtId="0" fontId="1" fillId="19" borderId="47" xfId="0" applyFont="1" applyFill="1" applyBorder="1"/>
    <xf numFmtId="0" fontId="1" fillId="19" borderId="47" xfId="0" applyFont="1" applyFill="1" applyBorder="1" applyAlignment="1">
      <alignment horizontal="right"/>
    </xf>
    <xf numFmtId="14" fontId="0" fillId="19" borderId="13" xfId="0" applyNumberFormat="1" applyFill="1" applyBorder="1" applyAlignment="1">
      <alignment horizontal="left"/>
    </xf>
    <xf numFmtId="0" fontId="1" fillId="19" borderId="47" xfId="0" applyFont="1" applyFill="1" applyBorder="1" applyAlignment="1">
      <alignment horizontal="right" wrapText="1"/>
    </xf>
    <xf numFmtId="164" fontId="1" fillId="19" borderId="3" xfId="0" applyNumberFormat="1" applyFont="1" applyFill="1" applyBorder="1"/>
    <xf numFmtId="0" fontId="1" fillId="19" borderId="28" xfId="0" applyFont="1" applyFill="1" applyBorder="1" applyAlignment="1">
      <alignment horizontal="left" wrapText="1"/>
    </xf>
    <xf numFmtId="0" fontId="4" fillId="0" borderId="46" xfId="0" applyFont="1" applyBorder="1" applyAlignment="1">
      <alignment horizontal="center" wrapText="1"/>
    </xf>
    <xf numFmtId="0" fontId="4" fillId="0" borderId="47" xfId="0" applyFont="1" applyBorder="1" applyAlignment="1">
      <alignment horizontal="center" wrapText="1"/>
    </xf>
    <xf numFmtId="0" fontId="4" fillId="0" borderId="51" xfId="0" applyFont="1" applyBorder="1" applyAlignment="1">
      <alignment horizontal="center" wrapText="1"/>
    </xf>
    <xf numFmtId="0" fontId="28" fillId="0" borderId="49" xfId="0" applyFont="1" applyBorder="1" applyAlignment="1">
      <alignment horizontal="center" wrapText="1"/>
    </xf>
    <xf numFmtId="0" fontId="4" fillId="19" borderId="46" xfId="0" applyFont="1" applyFill="1" applyBorder="1" applyAlignment="1">
      <alignment horizontal="center" wrapText="1"/>
    </xf>
    <xf numFmtId="0" fontId="4" fillId="19" borderId="47" xfId="0" applyFont="1" applyFill="1" applyBorder="1" applyAlignment="1">
      <alignment horizontal="center" wrapText="1"/>
    </xf>
    <xf numFmtId="0" fontId="4" fillId="19" borderId="51" xfId="0" applyFont="1" applyFill="1" applyBorder="1" applyAlignment="1">
      <alignment horizontal="center" wrapText="1"/>
    </xf>
    <xf numFmtId="0" fontId="0" fillId="19" borderId="13" xfId="0" applyFill="1" applyBorder="1"/>
    <xf numFmtId="0" fontId="15" fillId="0" borderId="27" xfId="1" applyFont="1" applyBorder="1" applyAlignment="1">
      <alignment wrapText="1"/>
    </xf>
    <xf numFmtId="0" fontId="20" fillId="0" borderId="1" xfId="0" applyFont="1" applyBorder="1"/>
    <xf numFmtId="0" fontId="15" fillId="0" borderId="28" xfId="0" applyFont="1" applyBorder="1"/>
    <xf numFmtId="0" fontId="20" fillId="0" borderId="29" xfId="1" applyFont="1" applyBorder="1" applyAlignment="1">
      <alignment horizontal="left" wrapText="1"/>
    </xf>
    <xf numFmtId="14" fontId="20" fillId="0" borderId="26" xfId="1" applyNumberFormat="1" applyFont="1" applyBorder="1" applyAlignment="1">
      <alignment horizontal="left" wrapText="1"/>
    </xf>
    <xf numFmtId="0" fontId="14" fillId="20" borderId="1" xfId="1" applyFont="1" applyFill="1" applyAlignment="1">
      <alignment wrapText="1"/>
    </xf>
    <xf numFmtId="0" fontId="1" fillId="0" borderId="45" xfId="1" applyFont="1" applyBorder="1" applyAlignment="1">
      <alignment wrapText="1"/>
    </xf>
    <xf numFmtId="0" fontId="15" fillId="0" borderId="45" xfId="1" applyFont="1" applyBorder="1" applyAlignment="1">
      <alignment wrapText="1"/>
    </xf>
    <xf numFmtId="0" fontId="20" fillId="0" borderId="23" xfId="1" applyFont="1" applyBorder="1" applyAlignment="1">
      <alignment wrapText="1"/>
    </xf>
    <xf numFmtId="0" fontId="1" fillId="0" borderId="0" xfId="0" applyFont="1"/>
    <xf numFmtId="0" fontId="30" fillId="0" borderId="26" xfId="1" applyFont="1" applyBorder="1" applyAlignment="1">
      <alignment horizontal="left" wrapText="1"/>
    </xf>
    <xf numFmtId="0" fontId="33" fillId="4" borderId="0" xfId="0" applyFont="1" applyFill="1"/>
    <xf numFmtId="14" fontId="0" fillId="0" borderId="13" xfId="0" applyNumberFormat="1" applyBorder="1" applyAlignment="1">
      <alignment horizontal="left"/>
    </xf>
    <xf numFmtId="0" fontId="5" fillId="21" borderId="1" xfId="1" applyFont="1" applyFill="1"/>
    <xf numFmtId="0" fontId="20" fillId="22" borderId="26" xfId="1" applyFont="1" applyFill="1" applyBorder="1" applyAlignment="1">
      <alignment wrapText="1"/>
    </xf>
    <xf numFmtId="0" fontId="15" fillId="22" borderId="26" xfId="1" applyFont="1" applyFill="1" applyBorder="1" applyAlignment="1">
      <alignment wrapText="1"/>
    </xf>
    <xf numFmtId="0" fontId="14" fillId="22" borderId="26" xfId="1" applyFont="1" applyFill="1" applyBorder="1" applyAlignment="1">
      <alignment wrapText="1"/>
    </xf>
    <xf numFmtId="165" fontId="15" fillId="22" borderId="26" xfId="1" applyNumberFormat="1" applyFont="1" applyFill="1" applyBorder="1" applyAlignment="1">
      <alignment wrapText="1"/>
    </xf>
    <xf numFmtId="14" fontId="15" fillId="22" borderId="26" xfId="1" applyNumberFormat="1" applyFont="1" applyFill="1" applyBorder="1" applyAlignment="1">
      <alignment wrapText="1"/>
    </xf>
    <xf numFmtId="0" fontId="1" fillId="22" borderId="26" xfId="1" applyFont="1" applyFill="1" applyBorder="1" applyAlignment="1">
      <alignment wrapText="1"/>
    </xf>
    <xf numFmtId="0" fontId="15" fillId="21" borderId="26" xfId="1" applyFont="1" applyFill="1" applyBorder="1" applyAlignment="1">
      <alignment wrapText="1"/>
    </xf>
    <xf numFmtId="0" fontId="1" fillId="21" borderId="26" xfId="1" applyFont="1" applyFill="1" applyBorder="1" applyAlignment="1">
      <alignment wrapText="1"/>
    </xf>
    <xf numFmtId="0" fontId="20" fillId="0" borderId="25" xfId="1" applyFont="1" applyBorder="1" applyAlignment="1">
      <alignment wrapText="1"/>
    </xf>
    <xf numFmtId="0" fontId="20" fillId="0" borderId="24" xfId="1" applyFont="1" applyBorder="1" applyAlignment="1">
      <alignment horizontal="left" wrapText="1"/>
    </xf>
    <xf numFmtId="164" fontId="5" fillId="0" borderId="2" xfId="0" applyNumberFormat="1" applyFont="1" applyBorder="1"/>
    <xf numFmtId="14" fontId="1" fillId="0" borderId="47" xfId="0" applyNumberFormat="1" applyFont="1" applyBorder="1" applyAlignment="1">
      <alignment horizontal="center" wrapText="1"/>
    </xf>
    <xf numFmtId="0" fontId="5" fillId="23" borderId="11" xfId="0" applyFont="1" applyFill="1" applyBorder="1" applyAlignment="1">
      <alignment horizontal="center"/>
    </xf>
    <xf numFmtId="0" fontId="1" fillId="5" borderId="28" xfId="0" applyFont="1" applyFill="1" applyBorder="1" applyAlignment="1">
      <alignment horizontal="right" wrapText="1"/>
    </xf>
    <xf numFmtId="8" fontId="1" fillId="5" borderId="28" xfId="0" applyNumberFormat="1" applyFont="1" applyFill="1" applyBorder="1"/>
    <xf numFmtId="164" fontId="7" fillId="24" borderId="0" xfId="0" applyNumberFormat="1" applyFont="1" applyFill="1"/>
    <xf numFmtId="40" fontId="5" fillId="24" borderId="14" xfId="0" applyNumberFormat="1" applyFont="1" applyFill="1" applyBorder="1" applyAlignment="1">
      <alignment horizontal="center"/>
    </xf>
    <xf numFmtId="0" fontId="5" fillId="25" borderId="13" xfId="0" applyFont="1" applyFill="1" applyBorder="1" applyAlignment="1">
      <alignment horizontal="center"/>
    </xf>
    <xf numFmtId="40" fontId="0" fillId="25" borderId="2" xfId="0" applyNumberFormat="1" applyFill="1" applyBorder="1" applyAlignment="1">
      <alignment horizontal="center"/>
    </xf>
    <xf numFmtId="0" fontId="34" fillId="4" borderId="5" xfId="0" applyFont="1" applyFill="1" applyBorder="1" applyAlignment="1">
      <alignment horizontal="left" vertical="center"/>
    </xf>
    <xf numFmtId="0" fontId="0" fillId="4" borderId="6" xfId="0" applyFill="1" applyBorder="1" applyAlignment="1">
      <alignment vertical="center"/>
    </xf>
    <xf numFmtId="0" fontId="1" fillId="4" borderId="6" xfId="0" applyFont="1" applyFill="1" applyBorder="1" applyAlignment="1">
      <alignment vertical="center" wrapText="1"/>
    </xf>
    <xf numFmtId="0" fontId="0" fillId="4" borderId="7" xfId="0" applyFill="1" applyBorder="1" applyAlignment="1">
      <alignment vertical="center"/>
    </xf>
    <xf numFmtId="0" fontId="0" fillId="4" borderId="0" xfId="0" applyFill="1" applyAlignment="1">
      <alignment vertical="center"/>
    </xf>
    <xf numFmtId="168" fontId="0" fillId="4" borderId="0" xfId="0" applyNumberFormat="1" applyFill="1"/>
    <xf numFmtId="40" fontId="35" fillId="2" borderId="14" xfId="0" applyNumberFormat="1" applyFont="1" applyFill="1" applyBorder="1" applyAlignment="1">
      <alignment horizontal="center"/>
    </xf>
    <xf numFmtId="167" fontId="1" fillId="0" borderId="2" xfId="0" applyNumberFormat="1" applyFont="1" applyBorder="1" applyAlignment="1">
      <alignment horizontal="right" wrapText="1"/>
    </xf>
    <xf numFmtId="0" fontId="20" fillId="0" borderId="27" xfId="1" applyFont="1" applyBorder="1" applyAlignment="1">
      <alignment wrapText="1"/>
    </xf>
    <xf numFmtId="0" fontId="28" fillId="0" borderId="2" xfId="0" applyFont="1" applyBorder="1"/>
    <xf numFmtId="0" fontId="36" fillId="0" borderId="2" xfId="0" applyFont="1" applyBorder="1"/>
    <xf numFmtId="0" fontId="20" fillId="0" borderId="24" xfId="1" applyFont="1" applyBorder="1" applyAlignment="1">
      <alignment wrapText="1"/>
    </xf>
    <xf numFmtId="14" fontId="0" fillId="0" borderId="2" xfId="0" applyNumberFormat="1" applyBorder="1" applyAlignment="1">
      <alignment horizontal="left" wrapText="1"/>
    </xf>
    <xf numFmtId="8" fontId="33" fillId="5" borderId="2" xfId="0" applyNumberFormat="1" applyFont="1" applyFill="1" applyBorder="1"/>
    <xf numFmtId="0" fontId="33" fillId="4" borderId="1" xfId="0" applyFont="1" applyFill="1" applyBorder="1" applyAlignment="1">
      <alignment horizontal="center" wrapText="1"/>
    </xf>
    <xf numFmtId="0" fontId="15" fillId="26" borderId="24" xfId="1" applyFont="1" applyFill="1" applyBorder="1" applyAlignment="1">
      <alignment wrapText="1"/>
    </xf>
    <xf numFmtId="0" fontId="15" fillId="26" borderId="26" xfId="1" applyFont="1" applyFill="1" applyBorder="1" applyAlignment="1">
      <alignment wrapText="1"/>
    </xf>
    <xf numFmtId="0" fontId="15" fillId="26" borderId="26" xfId="1" applyFont="1" applyFill="1" applyBorder="1" applyAlignment="1">
      <alignment horizontal="right" wrapText="1"/>
    </xf>
    <xf numFmtId="0" fontId="14" fillId="26" borderId="26" xfId="1" applyFont="1" applyFill="1" applyBorder="1" applyAlignment="1">
      <alignment wrapText="1"/>
    </xf>
    <xf numFmtId="0" fontId="15" fillId="27" borderId="26" xfId="1" applyFont="1" applyFill="1" applyBorder="1" applyAlignment="1">
      <alignment wrapText="1"/>
    </xf>
    <xf numFmtId="165" fontId="15" fillId="27" borderId="26" xfId="1" applyNumberFormat="1" applyFont="1" applyFill="1" applyBorder="1" applyAlignment="1">
      <alignment wrapText="1"/>
    </xf>
    <xf numFmtId="14" fontId="15" fillId="26" borderId="26" xfId="1" applyNumberFormat="1" applyFont="1" applyFill="1" applyBorder="1" applyAlignment="1">
      <alignment wrapText="1"/>
    </xf>
    <xf numFmtId="0" fontId="1" fillId="26" borderId="26" xfId="1" applyFont="1" applyFill="1" applyBorder="1" applyAlignment="1">
      <alignment wrapText="1"/>
    </xf>
    <xf numFmtId="0" fontId="20" fillId="26" borderId="2" xfId="0" applyFont="1" applyFill="1" applyBorder="1"/>
    <xf numFmtId="14" fontId="15" fillId="26" borderId="25" xfId="1" applyNumberFormat="1" applyFont="1" applyFill="1" applyBorder="1" applyAlignment="1">
      <alignment wrapText="1"/>
    </xf>
    <xf numFmtId="0" fontId="15" fillId="28" borderId="26" xfId="1" applyFont="1" applyFill="1" applyBorder="1" applyAlignment="1">
      <alignment wrapText="1"/>
    </xf>
    <xf numFmtId="0" fontId="14" fillId="28" borderId="26" xfId="1" applyFont="1" applyFill="1" applyBorder="1" applyAlignment="1">
      <alignment wrapText="1"/>
    </xf>
    <xf numFmtId="0" fontId="15" fillId="29" borderId="26" xfId="1" applyFont="1" applyFill="1" applyBorder="1" applyAlignment="1">
      <alignment wrapText="1"/>
    </xf>
    <xf numFmtId="165" fontId="15" fillId="29" borderId="26" xfId="1" applyNumberFormat="1" applyFont="1" applyFill="1" applyBorder="1" applyAlignment="1">
      <alignment wrapText="1"/>
    </xf>
    <xf numFmtId="0" fontId="1" fillId="28" borderId="26" xfId="1" applyFont="1" applyFill="1" applyBorder="1" applyAlignment="1">
      <alignment wrapText="1"/>
    </xf>
    <xf numFmtId="14" fontId="0" fillId="0" borderId="0" xfId="0" applyNumberFormat="1"/>
    <xf numFmtId="0" fontId="1" fillId="0" borderId="53" xfId="0" applyFont="1" applyBorder="1"/>
    <xf numFmtId="0" fontId="1" fillId="0" borderId="28" xfId="0" applyFont="1" applyBorder="1" applyAlignment="1">
      <alignment wrapText="1"/>
    </xf>
    <xf numFmtId="14" fontId="1" fillId="0" borderId="28" xfId="0" applyNumberFormat="1" applyFont="1" applyBorder="1"/>
    <xf numFmtId="14" fontId="1" fillId="5" borderId="28" xfId="0" applyNumberFormat="1" applyFont="1" applyFill="1" applyBorder="1"/>
    <xf numFmtId="8" fontId="1" fillId="0" borderId="28" xfId="0" applyNumberFormat="1" applyFont="1" applyBorder="1"/>
    <xf numFmtId="0" fontId="0" fillId="3" borderId="0" xfId="0" applyFill="1"/>
    <xf numFmtId="164" fontId="0" fillId="4" borderId="0" xfId="0" applyNumberFormat="1" applyFill="1"/>
    <xf numFmtId="0" fontId="0" fillId="5" borderId="16" xfId="0" applyFill="1" applyBorder="1" applyAlignment="1">
      <alignment horizontal="right"/>
    </xf>
    <xf numFmtId="164" fontId="5" fillId="5" borderId="21" xfId="0" applyNumberFormat="1" applyFont="1" applyFill="1" applyBorder="1"/>
    <xf numFmtId="0" fontId="0" fillId="5" borderId="22" xfId="0" applyFill="1" applyBorder="1"/>
    <xf numFmtId="14" fontId="0" fillId="0" borderId="28" xfId="0" applyNumberFormat="1" applyBorder="1"/>
    <xf numFmtId="8" fontId="0" fillId="0" borderId="28" xfId="0" applyNumberFormat="1" applyBorder="1"/>
    <xf numFmtId="0" fontId="5" fillId="23" borderId="18" xfId="0" applyFont="1" applyFill="1" applyBorder="1" applyAlignment="1">
      <alignment horizontal="center"/>
    </xf>
    <xf numFmtId="40" fontId="0" fillId="0" borderId="3" xfId="0" applyNumberFormat="1" applyBorder="1" applyAlignment="1">
      <alignment horizontal="center"/>
    </xf>
    <xf numFmtId="40" fontId="5" fillId="3" borderId="59" xfId="0" applyNumberFormat="1" applyFont="1" applyFill="1" applyBorder="1"/>
    <xf numFmtId="0" fontId="0" fillId="4" borderId="59" xfId="0" applyFill="1" applyBorder="1" applyAlignment="1">
      <alignment vertical="center"/>
    </xf>
    <xf numFmtId="0" fontId="20" fillId="0" borderId="0" xfId="0" applyFont="1" applyAlignment="1">
      <alignment horizontal="left"/>
    </xf>
    <xf numFmtId="0" fontId="18" fillId="0" borderId="0" xfId="0" applyFont="1"/>
    <xf numFmtId="0" fontId="15" fillId="0" borderId="60" xfId="1" applyFont="1" applyBorder="1" applyAlignment="1">
      <alignment horizontal="left" wrapText="1"/>
    </xf>
    <xf numFmtId="0" fontId="1" fillId="0" borderId="2" xfId="2" applyFont="1" applyBorder="1"/>
    <xf numFmtId="0" fontId="18" fillId="0" borderId="2" xfId="0" applyFont="1" applyBorder="1"/>
    <xf numFmtId="0" fontId="14" fillId="21" borderId="26" xfId="1" applyFont="1" applyFill="1" applyBorder="1" applyAlignment="1">
      <alignment wrapText="1"/>
    </xf>
    <xf numFmtId="0" fontId="15" fillId="30" borderId="26" xfId="1" applyFont="1" applyFill="1" applyBorder="1" applyAlignment="1">
      <alignment wrapText="1"/>
    </xf>
    <xf numFmtId="165" fontId="15" fillId="30" borderId="26" xfId="1" applyNumberFormat="1" applyFont="1" applyFill="1" applyBorder="1" applyAlignment="1">
      <alignment wrapText="1"/>
    </xf>
    <xf numFmtId="14" fontId="15" fillId="21" borderId="26" xfId="1" applyNumberFormat="1" applyFont="1" applyFill="1" applyBorder="1" applyAlignment="1">
      <alignment wrapText="1"/>
    </xf>
    <xf numFmtId="0" fontId="20" fillId="0" borderId="1" xfId="0" applyFont="1" applyBorder="1" applyAlignment="1">
      <alignment horizontal="left"/>
    </xf>
    <xf numFmtId="0" fontId="15" fillId="0" borderId="23" xfId="1" applyFont="1" applyBorder="1" applyAlignment="1">
      <alignment wrapText="1"/>
    </xf>
    <xf numFmtId="6" fontId="0" fillId="0" borderId="2" xfId="0" applyNumberFormat="1" applyBorder="1"/>
    <xf numFmtId="6" fontId="0" fillId="4" borderId="4" xfId="0" applyNumberFormat="1" applyFill="1" applyBorder="1" applyAlignment="1">
      <alignment horizontal="right"/>
    </xf>
    <xf numFmtId="38" fontId="0" fillId="0" borderId="2" xfId="0" applyNumberFormat="1" applyBorder="1" applyAlignment="1">
      <alignment horizontal="center"/>
    </xf>
    <xf numFmtId="0" fontId="1" fillId="26" borderId="2" xfId="0" applyFont="1" applyFill="1" applyBorder="1"/>
    <xf numFmtId="14" fontId="1" fillId="26" borderId="25" xfId="1" applyNumberFormat="1" applyFont="1" applyFill="1" applyBorder="1" applyAlignment="1">
      <alignment wrapText="1"/>
    </xf>
    <xf numFmtId="0" fontId="5" fillId="26" borderId="26" xfId="1" applyFont="1" applyFill="1" applyBorder="1" applyAlignment="1">
      <alignment wrapText="1"/>
    </xf>
    <xf numFmtId="0" fontId="1" fillId="27" borderId="26" xfId="1" applyFont="1" applyFill="1" applyBorder="1" applyAlignment="1">
      <alignment wrapText="1"/>
    </xf>
    <xf numFmtId="165" fontId="1" fillId="27" borderId="26" xfId="1" applyNumberFormat="1" applyFont="1" applyFill="1" applyBorder="1" applyAlignment="1">
      <alignment wrapText="1"/>
    </xf>
    <xf numFmtId="14" fontId="1" fillId="26" borderId="26" xfId="1" applyNumberFormat="1" applyFont="1" applyFill="1" applyBorder="1" applyAlignment="1">
      <alignment wrapText="1"/>
    </xf>
    <xf numFmtId="0" fontId="15" fillId="7" borderId="26" xfId="1" applyFont="1" applyFill="1" applyBorder="1" applyAlignment="1">
      <alignment wrapText="1"/>
    </xf>
    <xf numFmtId="0" fontId="15" fillId="7" borderId="58" xfId="0" applyFont="1" applyFill="1" applyBorder="1"/>
    <xf numFmtId="14" fontId="15" fillId="7" borderId="26" xfId="1" applyNumberFormat="1" applyFont="1" applyFill="1" applyBorder="1" applyAlignment="1">
      <alignment wrapText="1"/>
    </xf>
    <xf numFmtId="0" fontId="14" fillId="7" borderId="26" xfId="1" applyFont="1" applyFill="1" applyBorder="1" applyAlignment="1">
      <alignment wrapText="1"/>
    </xf>
    <xf numFmtId="0" fontId="15" fillId="31" borderId="26" xfId="1" applyFont="1" applyFill="1" applyBorder="1" applyAlignment="1">
      <alignment wrapText="1"/>
    </xf>
    <xf numFmtId="165" fontId="15" fillId="31" borderId="26" xfId="1" applyNumberFormat="1" applyFont="1" applyFill="1" applyBorder="1" applyAlignment="1">
      <alignment wrapText="1"/>
    </xf>
    <xf numFmtId="0" fontId="1" fillId="7" borderId="26" xfId="1" applyFont="1" applyFill="1" applyBorder="1" applyAlignment="1">
      <alignment wrapText="1"/>
    </xf>
    <xf numFmtId="0" fontId="1" fillId="0" borderId="3" xfId="2" applyFont="1" applyBorder="1"/>
    <xf numFmtId="0" fontId="15" fillId="0" borderId="61" xfId="1" applyFont="1" applyBorder="1" applyAlignment="1">
      <alignment wrapText="1"/>
    </xf>
    <xf numFmtId="14" fontId="15" fillId="32" borderId="26" xfId="1" applyNumberFormat="1" applyFont="1" applyFill="1" applyBorder="1" applyAlignment="1">
      <alignment wrapText="1"/>
    </xf>
    <xf numFmtId="0" fontId="14" fillId="32" borderId="26" xfId="1" applyFont="1" applyFill="1" applyBorder="1" applyAlignment="1">
      <alignment wrapText="1"/>
    </xf>
    <xf numFmtId="0" fontId="15" fillId="32" borderId="26" xfId="1" applyFont="1" applyFill="1" applyBorder="1" applyAlignment="1">
      <alignment wrapText="1"/>
    </xf>
    <xf numFmtId="0" fontId="15" fillId="33" borderId="26" xfId="1" applyFont="1" applyFill="1" applyBorder="1" applyAlignment="1">
      <alignment wrapText="1"/>
    </xf>
    <xf numFmtId="165" fontId="15" fillId="33" borderId="26" xfId="1" applyNumberFormat="1" applyFont="1" applyFill="1" applyBorder="1" applyAlignment="1">
      <alignment wrapText="1"/>
    </xf>
    <xf numFmtId="0" fontId="1" fillId="32" borderId="26" xfId="1" applyFont="1" applyFill="1" applyBorder="1" applyAlignment="1">
      <alignment wrapText="1"/>
    </xf>
    <xf numFmtId="0" fontId="20" fillId="0" borderId="62" xfId="0" applyFont="1" applyBorder="1"/>
    <xf numFmtId="0" fontId="15" fillId="0" borderId="63" xfId="1" applyFont="1" applyBorder="1" applyAlignment="1">
      <alignment wrapText="1"/>
    </xf>
    <xf numFmtId="0" fontId="1" fillId="16" borderId="2" xfId="2" applyFont="1" applyFill="1" applyBorder="1" applyAlignment="1">
      <alignment horizontal="left" vertical="top" wrapText="1"/>
    </xf>
    <xf numFmtId="0" fontId="14" fillId="0" borderId="25" xfId="1" applyFont="1" applyBorder="1" applyAlignment="1">
      <alignment wrapText="1"/>
    </xf>
    <xf numFmtId="0" fontId="15" fillId="16" borderId="53" xfId="0" applyFont="1" applyFill="1" applyBorder="1" applyAlignment="1">
      <alignment horizontal="left" vertical="top" wrapText="1"/>
    </xf>
    <xf numFmtId="14" fontId="15" fillId="0" borderId="61" xfId="1" applyNumberFormat="1" applyFont="1" applyBorder="1" applyAlignment="1">
      <alignment wrapText="1"/>
    </xf>
    <xf numFmtId="0" fontId="24" fillId="0" borderId="47" xfId="0" applyFont="1" applyBorder="1"/>
    <xf numFmtId="14" fontId="15" fillId="0" borderId="30" xfId="1" applyNumberFormat="1" applyFont="1" applyBorder="1" applyAlignment="1">
      <alignment wrapText="1"/>
    </xf>
    <xf numFmtId="14" fontId="15" fillId="0" borderId="2" xfId="1" applyNumberFormat="1" applyFont="1" applyBorder="1" applyAlignment="1">
      <alignment wrapText="1"/>
    </xf>
    <xf numFmtId="0" fontId="1" fillId="0" borderId="62" xfId="2" applyFont="1" applyBorder="1"/>
    <xf numFmtId="17" fontId="0" fillId="0" borderId="13" xfId="0" applyNumberFormat="1" applyBorder="1"/>
    <xf numFmtId="0" fontId="0" fillId="19" borderId="52" xfId="0" applyFill="1" applyBorder="1" applyAlignment="1">
      <alignment horizontal="right"/>
    </xf>
    <xf numFmtId="0" fontId="1" fillId="19" borderId="16" xfId="0" applyFont="1" applyFill="1" applyBorder="1" applyAlignment="1">
      <alignment horizontal="left" wrapText="1"/>
    </xf>
    <xf numFmtId="0" fontId="1" fillId="19" borderId="50" xfId="0" applyFont="1" applyFill="1" applyBorder="1" applyAlignment="1">
      <alignment horizontal="left" wrapText="1"/>
    </xf>
    <xf numFmtId="0" fontId="0" fillId="19" borderId="12" xfId="0" applyFill="1" applyBorder="1"/>
    <xf numFmtId="0" fontId="0" fillId="19" borderId="14" xfId="0" applyFill="1" applyBorder="1"/>
    <xf numFmtId="0" fontId="1" fillId="0" borderId="1" xfId="2" applyFont="1" applyBorder="1" applyAlignment="1">
      <alignment horizontal="left"/>
    </xf>
    <xf numFmtId="0" fontId="38" fillId="0" borderId="2" xfId="0" applyFont="1" applyBorder="1"/>
    <xf numFmtId="0" fontId="15" fillId="0" borderId="60" xfId="1" applyFont="1" applyBorder="1" applyAlignment="1">
      <alignment wrapText="1"/>
    </xf>
    <xf numFmtId="0" fontId="15" fillId="34" borderId="26" xfId="1" applyFont="1" applyFill="1" applyBorder="1" applyAlignment="1">
      <alignment wrapText="1"/>
    </xf>
    <xf numFmtId="0" fontId="14" fillId="34" borderId="26" xfId="1" applyFont="1" applyFill="1" applyBorder="1" applyAlignment="1">
      <alignment wrapText="1"/>
    </xf>
    <xf numFmtId="165" fontId="15" fillId="34" borderId="26" xfId="1" applyNumberFormat="1" applyFont="1" applyFill="1" applyBorder="1" applyAlignment="1">
      <alignment wrapText="1"/>
    </xf>
    <xf numFmtId="14" fontId="15" fillId="34" borderId="26" xfId="1" applyNumberFormat="1" applyFont="1" applyFill="1" applyBorder="1" applyAlignment="1">
      <alignment wrapText="1"/>
    </xf>
    <xf numFmtId="0" fontId="1" fillId="34" borderId="26" xfId="1" applyFont="1" applyFill="1" applyBorder="1" applyAlignment="1">
      <alignment wrapText="1"/>
    </xf>
    <xf numFmtId="0" fontId="1" fillId="0" borderId="1" xfId="2" applyFont="1" applyBorder="1"/>
    <xf numFmtId="0" fontId="20" fillId="0" borderId="28" xfId="0" applyFont="1" applyBorder="1"/>
    <xf numFmtId="0" fontId="1" fillId="0" borderId="2" xfId="2" applyFont="1" applyBorder="1" applyAlignment="1">
      <alignment horizontal="left"/>
    </xf>
    <xf numFmtId="0" fontId="20" fillId="35" borderId="26" xfId="1" applyFont="1" applyFill="1" applyBorder="1" applyAlignment="1">
      <alignment wrapText="1"/>
    </xf>
    <xf numFmtId="0" fontId="1" fillId="35" borderId="26" xfId="1" applyFont="1" applyFill="1" applyBorder="1" applyAlignment="1">
      <alignment wrapText="1"/>
    </xf>
    <xf numFmtId="0" fontId="15" fillId="35" borderId="26" xfId="1" applyFont="1" applyFill="1" applyBorder="1" applyAlignment="1">
      <alignment wrapText="1"/>
    </xf>
    <xf numFmtId="0" fontId="14" fillId="35" borderId="26" xfId="1" applyFont="1" applyFill="1" applyBorder="1" applyAlignment="1">
      <alignment wrapText="1"/>
    </xf>
    <xf numFmtId="165" fontId="15" fillId="35" borderId="26" xfId="1" applyNumberFormat="1" applyFont="1" applyFill="1" applyBorder="1" applyAlignment="1">
      <alignment wrapText="1"/>
    </xf>
    <xf numFmtId="14" fontId="15" fillId="35" borderId="26" xfId="1" applyNumberFormat="1" applyFont="1" applyFill="1" applyBorder="1" applyAlignment="1">
      <alignment wrapText="1"/>
    </xf>
    <xf numFmtId="0" fontId="13" fillId="26" borderId="2" xfId="1" applyFill="1" applyBorder="1"/>
    <xf numFmtId="0" fontId="13" fillId="26" borderId="1" xfId="1" applyFill="1"/>
    <xf numFmtId="0" fontId="15" fillId="0" borderId="29" xfId="1" applyFont="1" applyBorder="1" applyAlignment="1">
      <alignment horizontal="left" wrapText="1"/>
    </xf>
    <xf numFmtId="0" fontId="19" fillId="0" borderId="2" xfId="0" applyFont="1" applyBorder="1"/>
    <xf numFmtId="0" fontId="1" fillId="26" borderId="0" xfId="0" applyFont="1" applyFill="1" applyAlignment="1">
      <alignment vertical="center" wrapText="1"/>
    </xf>
    <xf numFmtId="0" fontId="0" fillId="36" borderId="2" xfId="0" applyFill="1" applyBorder="1"/>
    <xf numFmtId="0" fontId="1" fillId="0" borderId="0" xfId="2" applyFont="1" applyAlignment="1">
      <alignment horizontal="left"/>
    </xf>
    <xf numFmtId="0" fontId="39" fillId="0" borderId="2" xfId="0" applyFont="1" applyBorder="1"/>
    <xf numFmtId="0" fontId="20" fillId="19" borderId="2" xfId="0" applyFont="1" applyFill="1" applyBorder="1"/>
    <xf numFmtId="14" fontId="15" fillId="19" borderId="25" xfId="1" applyNumberFormat="1" applyFont="1" applyFill="1" applyBorder="1" applyAlignment="1">
      <alignment wrapText="1"/>
    </xf>
    <xf numFmtId="0" fontId="14" fillId="19" borderId="26" xfId="1" applyFont="1" applyFill="1" applyBorder="1" applyAlignment="1">
      <alignment wrapText="1"/>
    </xf>
    <xf numFmtId="0" fontId="15" fillId="19" borderId="26" xfId="1" applyFont="1" applyFill="1" applyBorder="1" applyAlignment="1">
      <alignment wrapText="1"/>
    </xf>
    <xf numFmtId="0" fontId="15" fillId="37" borderId="26" xfId="1" applyFont="1" applyFill="1" applyBorder="1" applyAlignment="1">
      <alignment wrapText="1"/>
    </xf>
    <xf numFmtId="165" fontId="15" fillId="37" borderId="26" xfId="1" applyNumberFormat="1" applyFont="1" applyFill="1" applyBorder="1" applyAlignment="1">
      <alignment wrapText="1"/>
    </xf>
    <xf numFmtId="14" fontId="15" fillId="19" borderId="26" xfId="1" applyNumberFormat="1" applyFont="1" applyFill="1" applyBorder="1" applyAlignment="1">
      <alignment wrapText="1"/>
    </xf>
    <xf numFmtId="0" fontId="1" fillId="19" borderId="26" xfId="1" applyFont="1" applyFill="1" applyBorder="1" applyAlignment="1">
      <alignment wrapText="1"/>
    </xf>
    <xf numFmtId="0" fontId="20" fillId="32" borderId="0" xfId="0" applyFont="1" applyFill="1"/>
    <xf numFmtId="0" fontId="20" fillId="32" borderId="2" xfId="0" applyFont="1" applyFill="1" applyBorder="1"/>
    <xf numFmtId="14" fontId="15" fillId="32" borderId="25" xfId="1" applyNumberFormat="1" applyFont="1" applyFill="1" applyBorder="1" applyAlignment="1">
      <alignment wrapText="1"/>
    </xf>
    <xf numFmtId="0" fontId="14" fillId="0" borderId="64" xfId="1" applyFont="1" applyBorder="1" applyAlignment="1">
      <alignment horizontal="center" vertical="center" wrapText="1"/>
    </xf>
    <xf numFmtId="0" fontId="14" fillId="0" borderId="30" xfId="1" applyFont="1" applyBorder="1" applyAlignment="1">
      <alignment horizontal="center" vertical="center" wrapText="1"/>
    </xf>
    <xf numFmtId="0" fontId="14" fillId="0" borderId="2" xfId="1" applyFont="1" applyBorder="1" applyAlignment="1">
      <alignment horizontal="center" vertical="center" wrapText="1"/>
    </xf>
    <xf numFmtId="0" fontId="1" fillId="32" borderId="2" xfId="0" applyFont="1" applyFill="1" applyBorder="1"/>
    <xf numFmtId="0" fontId="13" fillId="32" borderId="2" xfId="1" applyFill="1" applyBorder="1"/>
    <xf numFmtId="0" fontId="20" fillId="26" borderId="1" xfId="1" applyFont="1" applyFill="1"/>
    <xf numFmtId="0" fontId="40" fillId="0" borderId="3" xfId="2" applyFont="1" applyBorder="1"/>
    <xf numFmtId="8" fontId="0" fillId="5" borderId="1" xfId="0" applyNumberFormat="1" applyFill="1" applyBorder="1"/>
    <xf numFmtId="8" fontId="0" fillId="5" borderId="62" xfId="0" applyNumberFormat="1" applyFill="1" applyBorder="1"/>
    <xf numFmtId="8" fontId="0" fillId="5" borderId="65" xfId="0" applyNumberFormat="1" applyFill="1" applyBorder="1"/>
    <xf numFmtId="0" fontId="37" fillId="26" borderId="0" xfId="0" applyFont="1" applyFill="1" applyAlignment="1">
      <alignment wrapText="1"/>
    </xf>
    <xf numFmtId="0" fontId="0" fillId="0" borderId="54" xfId="0" applyBorder="1"/>
    <xf numFmtId="0" fontId="0" fillId="0" borderId="28" xfId="0" applyBorder="1"/>
    <xf numFmtId="14" fontId="0" fillId="19" borderId="13" xfId="0" applyNumberFormat="1" applyFill="1" applyBorder="1"/>
    <xf numFmtId="17" fontId="0" fillId="19" borderId="13" xfId="0" applyNumberFormat="1" applyFill="1" applyBorder="1"/>
    <xf numFmtId="14" fontId="0" fillId="19" borderId="13" xfId="0" applyNumberFormat="1" applyFill="1" applyBorder="1" applyAlignment="1">
      <alignment horizontal="right"/>
    </xf>
    <xf numFmtId="17" fontId="0" fillId="19" borderId="13" xfId="0" applyNumberFormat="1" applyFill="1" applyBorder="1" applyAlignment="1">
      <alignment horizontal="left"/>
    </xf>
    <xf numFmtId="17" fontId="0" fillId="36" borderId="13" xfId="0" applyNumberFormat="1" applyFill="1" applyBorder="1"/>
    <xf numFmtId="0" fontId="0" fillId="36" borderId="2" xfId="0" applyFill="1" applyBorder="1" applyAlignment="1">
      <alignment horizontal="right"/>
    </xf>
    <xf numFmtId="164" fontId="5" fillId="36" borderId="3" xfId="0" applyNumberFormat="1" applyFont="1" applyFill="1" applyBorder="1"/>
    <xf numFmtId="0" fontId="1" fillId="19" borderId="2" xfId="0" applyFont="1" applyFill="1" applyBorder="1" applyAlignment="1">
      <alignment horizontal="left" wrapText="1"/>
    </xf>
    <xf numFmtId="14" fontId="1" fillId="19" borderId="2" xfId="0" applyNumberFormat="1" applyFont="1" applyFill="1" applyBorder="1"/>
    <xf numFmtId="8" fontId="1" fillId="4" borderId="1" xfId="0" applyNumberFormat="1" applyFont="1" applyFill="1" applyBorder="1"/>
    <xf numFmtId="0" fontId="39" fillId="0" borderId="62" xfId="0" applyFont="1" applyBorder="1"/>
    <xf numFmtId="14" fontId="15" fillId="0" borderId="62" xfId="1" applyNumberFormat="1" applyFont="1" applyBorder="1" applyAlignment="1">
      <alignment wrapText="1"/>
    </xf>
    <xf numFmtId="0" fontId="18" fillId="19" borderId="2" xfId="0" applyFont="1" applyFill="1" applyBorder="1"/>
    <xf numFmtId="0" fontId="1" fillId="19" borderId="2" xfId="2" applyFont="1" applyFill="1" applyBorder="1" applyAlignment="1">
      <alignment horizontal="left"/>
    </xf>
    <xf numFmtId="0" fontId="33" fillId="0" borderId="2" xfId="0" applyFont="1" applyBorder="1"/>
    <xf numFmtId="0" fontId="33" fillId="0" borderId="2" xfId="0" applyFont="1" applyBorder="1" applyAlignment="1">
      <alignment wrapText="1"/>
    </xf>
    <xf numFmtId="14" fontId="33" fillId="0" borderId="2" xfId="0" applyNumberFormat="1" applyFont="1" applyBorder="1"/>
    <xf numFmtId="0" fontId="33" fillId="0" borderId="53" xfId="0" applyFont="1" applyBorder="1"/>
    <xf numFmtId="0" fontId="33" fillId="0" borderId="28" xfId="0" applyFont="1" applyBorder="1" applyAlignment="1">
      <alignment wrapText="1"/>
    </xf>
    <xf numFmtId="14" fontId="33" fillId="0" borderId="28" xfId="0" applyNumberFormat="1" applyFont="1" applyBorder="1"/>
    <xf numFmtId="0" fontId="15" fillId="32" borderId="45" xfId="1" applyFont="1" applyFill="1" applyBorder="1" applyAlignment="1">
      <alignment wrapText="1"/>
    </xf>
    <xf numFmtId="0" fontId="15" fillId="32" borderId="2" xfId="0" applyFont="1" applyFill="1" applyBorder="1"/>
    <xf numFmtId="8" fontId="0" fillId="4" borderId="9" xfId="0" applyNumberFormat="1" applyFill="1" applyBorder="1" applyAlignment="1">
      <alignment horizontal="right"/>
    </xf>
    <xf numFmtId="0" fontId="0" fillId="4" borderId="2" xfId="0" applyFill="1" applyBorder="1"/>
    <xf numFmtId="0" fontId="15" fillId="32" borderId="28" xfId="0" applyFont="1" applyFill="1" applyBorder="1"/>
    <xf numFmtId="49" fontId="40" fillId="0" borderId="2" xfId="2" applyNumberFormat="1" applyFont="1" applyBorder="1" applyAlignment="1">
      <alignment horizontal="left"/>
    </xf>
    <xf numFmtId="0" fontId="40" fillId="0" borderId="2" xfId="2" applyFont="1" applyBorder="1"/>
    <xf numFmtId="0" fontId="1" fillId="3" borderId="2" xfId="2" applyFont="1" applyFill="1" applyBorder="1"/>
    <xf numFmtId="0" fontId="20" fillId="3" borderId="28" xfId="0" applyFont="1" applyFill="1" applyBorder="1"/>
    <xf numFmtId="14" fontId="15" fillId="3" borderId="61" xfId="1" applyNumberFormat="1" applyFont="1" applyFill="1" applyBorder="1" applyAlignment="1">
      <alignment wrapText="1"/>
    </xf>
    <xf numFmtId="0" fontId="14" fillId="3" borderId="26" xfId="1" applyFont="1" applyFill="1" applyBorder="1" applyAlignment="1">
      <alignment wrapText="1"/>
    </xf>
    <xf numFmtId="0" fontId="15" fillId="3" borderId="26" xfId="1" applyFont="1" applyFill="1" applyBorder="1" applyAlignment="1">
      <alignment wrapText="1"/>
    </xf>
    <xf numFmtId="0" fontId="15" fillId="38" borderId="26" xfId="1" applyFont="1" applyFill="1" applyBorder="1" applyAlignment="1">
      <alignment wrapText="1"/>
    </xf>
    <xf numFmtId="165" fontId="15" fillId="38" borderId="26" xfId="1" applyNumberFormat="1" applyFont="1" applyFill="1" applyBorder="1" applyAlignment="1">
      <alignment wrapText="1"/>
    </xf>
    <xf numFmtId="14" fontId="15" fillId="3" borderId="26" xfId="1" applyNumberFormat="1" applyFont="1" applyFill="1" applyBorder="1" applyAlignment="1">
      <alignment wrapText="1"/>
    </xf>
    <xf numFmtId="0" fontId="1" fillId="3" borderId="26" xfId="1" applyFont="1" applyFill="1" applyBorder="1" applyAlignment="1">
      <alignment wrapText="1"/>
    </xf>
    <xf numFmtId="0" fontId="20" fillId="3" borderId="2" xfId="0" applyFont="1" applyFill="1" applyBorder="1"/>
    <xf numFmtId="14" fontId="15" fillId="3" borderId="2" xfId="1" applyNumberFormat="1" applyFont="1" applyFill="1" applyBorder="1" applyAlignment="1">
      <alignment wrapText="1"/>
    </xf>
    <xf numFmtId="0" fontId="14" fillId="3" borderId="25" xfId="1" applyFont="1" applyFill="1" applyBorder="1" applyAlignment="1">
      <alignment wrapText="1"/>
    </xf>
    <xf numFmtId="0" fontId="1" fillId="0" borderId="28" xfId="2" applyFont="1" applyBorder="1"/>
    <xf numFmtId="0" fontId="14" fillId="39" borderId="2" xfId="1" applyFont="1" applyFill="1" applyBorder="1" applyAlignment="1">
      <alignment wrapText="1"/>
    </xf>
    <xf numFmtId="8" fontId="0" fillId="5" borderId="28" xfId="0" applyNumberFormat="1" applyFill="1" applyBorder="1"/>
    <xf numFmtId="8" fontId="0" fillId="5" borderId="66" xfId="0" applyNumberFormat="1" applyFill="1" applyBorder="1"/>
    <xf numFmtId="0" fontId="1" fillId="0" borderId="1" xfId="0" applyFont="1" applyBorder="1"/>
    <xf numFmtId="0" fontId="1" fillId="0" borderId="53" xfId="0" applyFont="1" applyBorder="1" applyAlignment="1">
      <alignment wrapText="1"/>
    </xf>
    <xf numFmtId="8" fontId="0" fillId="5" borderId="55" xfId="0" applyNumberFormat="1" applyFill="1" applyBorder="1"/>
    <xf numFmtId="0" fontId="15" fillId="0" borderId="45" xfId="1" applyFont="1" applyBorder="1" applyAlignment="1">
      <alignment horizontal="left" wrapText="1"/>
    </xf>
    <xf numFmtId="0" fontId="15" fillId="26" borderId="23" xfId="1" applyFont="1" applyFill="1" applyBorder="1" applyAlignment="1">
      <alignment wrapText="1"/>
    </xf>
    <xf numFmtId="0" fontId="15" fillId="36" borderId="2" xfId="1" applyFont="1" applyFill="1" applyBorder="1" applyAlignment="1">
      <alignment wrapText="1"/>
    </xf>
    <xf numFmtId="0" fontId="20" fillId="0" borderId="47" xfId="0" applyFont="1" applyBorder="1"/>
    <xf numFmtId="0" fontId="14" fillId="36" borderId="26" xfId="1" applyFont="1" applyFill="1" applyBorder="1" applyAlignment="1">
      <alignment wrapText="1"/>
    </xf>
    <xf numFmtId="0" fontId="15" fillId="36" borderId="26" xfId="1" applyFont="1" applyFill="1" applyBorder="1" applyAlignment="1">
      <alignment wrapText="1"/>
    </xf>
    <xf numFmtId="14" fontId="15" fillId="36" borderId="26" xfId="1" applyNumberFormat="1" applyFont="1" applyFill="1" applyBorder="1" applyAlignment="1">
      <alignment wrapText="1"/>
    </xf>
    <xf numFmtId="0" fontId="1" fillId="36" borderId="26" xfId="1" applyFont="1" applyFill="1" applyBorder="1" applyAlignment="1">
      <alignment wrapText="1"/>
    </xf>
    <xf numFmtId="0" fontId="13" fillId="36" borderId="1" xfId="1" applyFill="1"/>
    <xf numFmtId="0" fontId="14" fillId="36" borderId="25" xfId="1" applyFont="1" applyFill="1" applyBorder="1" applyAlignment="1">
      <alignment wrapText="1"/>
    </xf>
    <xf numFmtId="0" fontId="15" fillId="36" borderId="23" xfId="1" applyFont="1" applyFill="1" applyBorder="1" applyAlignment="1">
      <alignment wrapText="1"/>
    </xf>
    <xf numFmtId="14" fontId="15" fillId="36" borderId="25" xfId="1" applyNumberFormat="1" applyFont="1" applyFill="1" applyBorder="1" applyAlignment="1">
      <alignment wrapText="1"/>
    </xf>
    <xf numFmtId="0" fontId="15" fillId="36" borderId="28" xfId="1" applyFont="1" applyFill="1" applyBorder="1" applyAlignment="1">
      <alignment wrapText="1"/>
    </xf>
    <xf numFmtId="0" fontId="1" fillId="0" borderId="0" xfId="0" applyFont="1" applyAlignment="1">
      <alignment vertical="center" wrapText="1"/>
    </xf>
    <xf numFmtId="0" fontId="1" fillId="36" borderId="45" xfId="1" applyFont="1" applyFill="1" applyBorder="1" applyAlignment="1">
      <alignment wrapText="1"/>
    </xf>
    <xf numFmtId="0" fontId="15" fillId="36" borderId="25" xfId="1" applyFont="1" applyFill="1" applyBorder="1" applyAlignment="1">
      <alignment wrapText="1"/>
    </xf>
    <xf numFmtId="0" fontId="15" fillId="0" borderId="25" xfId="1" applyFont="1" applyBorder="1" applyAlignment="1">
      <alignment wrapText="1"/>
    </xf>
    <xf numFmtId="0" fontId="1" fillId="0" borderId="27" xfId="1" applyFont="1" applyBorder="1" applyAlignment="1">
      <alignment wrapText="1"/>
    </xf>
    <xf numFmtId="14" fontId="15" fillId="0" borderId="28" xfId="1" applyNumberFormat="1" applyFont="1" applyBorder="1" applyAlignment="1">
      <alignment wrapText="1"/>
    </xf>
    <xf numFmtId="0" fontId="1" fillId="0" borderId="47" xfId="2" applyFont="1" applyBorder="1" applyAlignment="1">
      <alignment horizontal="left"/>
    </xf>
    <xf numFmtId="0" fontId="40" fillId="0" borderId="0" xfId="2" applyFont="1"/>
    <xf numFmtId="0" fontId="1" fillId="0" borderId="54" xfId="0" applyFont="1" applyBorder="1" applyAlignment="1">
      <alignment horizontal="left"/>
    </xf>
    <xf numFmtId="0" fontId="0" fillId="36" borderId="2" xfId="0" applyFill="1" applyBorder="1" applyAlignment="1">
      <alignment horizontal="left"/>
    </xf>
    <xf numFmtId="15" fontId="0" fillId="19" borderId="13" xfId="0" applyNumberFormat="1" applyFill="1" applyBorder="1"/>
    <xf numFmtId="164" fontId="5" fillId="4" borderId="9" xfId="0" applyNumberFormat="1" applyFont="1" applyFill="1" applyBorder="1"/>
    <xf numFmtId="164" fontId="5" fillId="36" borderId="2" xfId="0" applyNumberFormat="1" applyFont="1" applyFill="1" applyBorder="1"/>
    <xf numFmtId="0" fontId="0" fillId="19" borderId="28" xfId="0" applyFill="1" applyBorder="1"/>
    <xf numFmtId="0" fontId="1" fillId="28" borderId="2" xfId="2" applyFont="1" applyFill="1" applyBorder="1"/>
    <xf numFmtId="0" fontId="39" fillId="28" borderId="2" xfId="0" applyFont="1" applyFill="1" applyBorder="1"/>
    <xf numFmtId="14" fontId="15" fillId="28" borderId="61" xfId="1" applyNumberFormat="1" applyFont="1" applyFill="1" applyBorder="1" applyAlignment="1">
      <alignment wrapText="1"/>
    </xf>
    <xf numFmtId="14" fontId="15" fillId="28" borderId="26" xfId="1" applyNumberFormat="1" applyFont="1" applyFill="1" applyBorder="1" applyAlignment="1">
      <alignment wrapText="1"/>
    </xf>
    <xf numFmtId="14" fontId="1" fillId="0" borderId="13" xfId="0" applyNumberFormat="1" applyFont="1" applyBorder="1" applyAlignment="1">
      <alignment horizontal="left"/>
    </xf>
    <xf numFmtId="0" fontId="1" fillId="26" borderId="2" xfId="0" applyFont="1" applyFill="1" applyBorder="1" applyAlignment="1">
      <alignment vertical="center" wrapText="1"/>
    </xf>
    <xf numFmtId="14" fontId="15" fillId="36" borderId="62" xfId="1" applyNumberFormat="1" applyFont="1" applyFill="1" applyBorder="1" applyAlignment="1">
      <alignment wrapText="1"/>
    </xf>
    <xf numFmtId="17" fontId="0" fillId="0" borderId="54" xfId="0" applyNumberFormat="1" applyBorder="1"/>
    <xf numFmtId="0" fontId="0" fillId="0" borderId="28" xfId="0" applyBorder="1" applyAlignment="1">
      <alignment horizontal="right"/>
    </xf>
    <xf numFmtId="164" fontId="5" fillId="0" borderId="55" xfId="0" applyNumberFormat="1" applyFont="1" applyBorder="1"/>
    <xf numFmtId="0" fontId="0" fillId="0" borderId="56" xfId="0" applyBorder="1"/>
    <xf numFmtId="0" fontId="42" fillId="0" borderId="2" xfId="0" applyFont="1" applyBorder="1"/>
    <xf numFmtId="0" fontId="5" fillId="0" borderId="2" xfId="2" applyFont="1" applyBorder="1"/>
    <xf numFmtId="0" fontId="17" fillId="0" borderId="2" xfId="0" applyFont="1" applyBorder="1"/>
    <xf numFmtId="0" fontId="15" fillId="20" borderId="26" xfId="1" applyFont="1" applyFill="1" applyBorder="1" applyAlignment="1">
      <alignment wrapText="1"/>
    </xf>
    <xf numFmtId="0" fontId="20" fillId="20" borderId="26" xfId="1" applyFont="1" applyFill="1" applyBorder="1" applyAlignment="1">
      <alignment wrapText="1"/>
    </xf>
    <xf numFmtId="14" fontId="15" fillId="20" borderId="26" xfId="1" applyNumberFormat="1" applyFont="1" applyFill="1" applyBorder="1" applyAlignment="1">
      <alignment wrapText="1"/>
    </xf>
    <xf numFmtId="0" fontId="14" fillId="20" borderId="26" xfId="1" applyFont="1" applyFill="1" applyBorder="1" applyAlignment="1">
      <alignment wrapText="1"/>
    </xf>
    <xf numFmtId="0" fontId="15" fillId="40" borderId="26" xfId="1" applyFont="1" applyFill="1" applyBorder="1" applyAlignment="1">
      <alignment wrapText="1"/>
    </xf>
    <xf numFmtId="165" fontId="15" fillId="40" borderId="26" xfId="1" applyNumberFormat="1" applyFont="1" applyFill="1" applyBorder="1" applyAlignment="1">
      <alignment wrapText="1"/>
    </xf>
    <xf numFmtId="0" fontId="22" fillId="20" borderId="26" xfId="1" applyFont="1" applyFill="1" applyBorder="1" applyAlignment="1">
      <alignment wrapText="1"/>
    </xf>
    <xf numFmtId="0" fontId="1" fillId="20" borderId="26" xfId="1" applyFont="1" applyFill="1" applyBorder="1" applyAlignment="1">
      <alignment wrapText="1"/>
    </xf>
    <xf numFmtId="0" fontId="0" fillId="36" borderId="20" xfId="0" applyFill="1" applyBorder="1"/>
    <xf numFmtId="14" fontId="15" fillId="0" borderId="26" xfId="1" applyNumberFormat="1" applyFont="1" applyBorder="1" applyAlignment="1">
      <alignment horizontal="right" wrapText="1"/>
    </xf>
    <xf numFmtId="0" fontId="43" fillId="0" borderId="2" xfId="0" applyFont="1" applyBorder="1"/>
    <xf numFmtId="0" fontId="30" fillId="0" borderId="2" xfId="0" applyFont="1" applyBorder="1"/>
    <xf numFmtId="0" fontId="30" fillId="0" borderId="0" xfId="0" applyFont="1"/>
    <xf numFmtId="0" fontId="20" fillId="41" borderId="26" xfId="1" applyFont="1" applyFill="1" applyBorder="1" applyAlignment="1">
      <alignment wrapText="1"/>
    </xf>
    <xf numFmtId="0" fontId="15" fillId="42" borderId="26" xfId="1" applyFont="1" applyFill="1" applyBorder="1" applyAlignment="1">
      <alignment wrapText="1"/>
    </xf>
    <xf numFmtId="0" fontId="14" fillId="42" borderId="26" xfId="1" applyFont="1" applyFill="1" applyBorder="1" applyAlignment="1">
      <alignment wrapText="1"/>
    </xf>
    <xf numFmtId="0" fontId="15" fillId="43" borderId="26" xfId="1" applyFont="1" applyFill="1" applyBorder="1" applyAlignment="1">
      <alignment wrapText="1"/>
    </xf>
    <xf numFmtId="165" fontId="15" fillId="43" borderId="26" xfId="1" applyNumberFormat="1" applyFont="1" applyFill="1" applyBorder="1" applyAlignment="1">
      <alignment wrapText="1"/>
    </xf>
    <xf numFmtId="0" fontId="1" fillId="42" borderId="26" xfId="1" applyFont="1" applyFill="1" applyBorder="1" applyAlignment="1">
      <alignment wrapText="1"/>
    </xf>
    <xf numFmtId="17" fontId="0" fillId="19" borderId="54" xfId="0" applyNumberFormat="1" applyFill="1" applyBorder="1"/>
    <xf numFmtId="0" fontId="0" fillId="19" borderId="66" xfId="0" applyFill="1" applyBorder="1"/>
    <xf numFmtId="17" fontId="0" fillId="19" borderId="54" xfId="0" applyNumberFormat="1" applyFill="1" applyBorder="1" applyAlignment="1">
      <alignment horizontal="left"/>
    </xf>
    <xf numFmtId="0" fontId="41" fillId="0" borderId="28" xfId="0" applyFont="1" applyBorder="1"/>
    <xf numFmtId="0" fontId="30" fillId="0" borderId="28" xfId="0" applyFont="1" applyBorder="1"/>
    <xf numFmtId="0" fontId="1" fillId="0" borderId="2" xfId="0" applyFont="1" applyBorder="1" applyAlignment="1">
      <alignment vertical="center" wrapText="1"/>
    </xf>
    <xf numFmtId="0" fontId="0" fillId="19" borderId="13" xfId="0" applyFill="1" applyBorder="1" applyAlignment="1">
      <alignment horizontal="right"/>
    </xf>
    <xf numFmtId="0" fontId="1" fillId="36" borderId="2" xfId="1" applyFont="1" applyFill="1" applyBorder="1" applyAlignment="1">
      <alignment vertical="center" wrapText="1"/>
    </xf>
    <xf numFmtId="0" fontId="20" fillId="44" borderId="26" xfId="1" applyFont="1" applyFill="1" applyBorder="1" applyAlignment="1">
      <alignment wrapText="1"/>
    </xf>
    <xf numFmtId="14" fontId="15" fillId="0" borderId="53" xfId="1" applyNumberFormat="1" applyFont="1" applyBorder="1" applyAlignment="1">
      <alignment wrapText="1"/>
    </xf>
    <xf numFmtId="0" fontId="1" fillId="19" borderId="2" xfId="2" applyFont="1" applyFill="1" applyBorder="1"/>
    <xf numFmtId="0" fontId="1" fillId="0" borderId="62" xfId="0" applyFont="1" applyBorder="1"/>
    <xf numFmtId="14" fontId="14" fillId="10" borderId="2" xfId="1" applyNumberFormat="1" applyFont="1" applyFill="1" applyBorder="1" applyAlignment="1">
      <alignment wrapText="1"/>
    </xf>
    <xf numFmtId="0" fontId="0" fillId="36" borderId="28" xfId="0" applyFill="1" applyBorder="1"/>
    <xf numFmtId="0" fontId="0" fillId="36" borderId="28" xfId="0" applyFill="1" applyBorder="1" applyAlignment="1">
      <alignment horizontal="right"/>
    </xf>
    <xf numFmtId="0" fontId="0" fillId="36" borderId="0" xfId="0" applyFill="1"/>
    <xf numFmtId="0" fontId="0" fillId="36" borderId="1" xfId="0" applyFill="1" applyBorder="1"/>
    <xf numFmtId="0" fontId="1" fillId="2" borderId="32" xfId="2" applyFont="1" applyFill="1" applyBorder="1"/>
    <xf numFmtId="16" fontId="1" fillId="0" borderId="3" xfId="2" applyNumberFormat="1" applyFont="1" applyBorder="1"/>
    <xf numFmtId="0" fontId="30" fillId="0" borderId="1" xfId="0" applyFont="1" applyBorder="1"/>
    <xf numFmtId="0" fontId="44" fillId="0" borderId="2" xfId="0" applyFont="1" applyBorder="1"/>
    <xf numFmtId="0" fontId="19" fillId="0" borderId="0" xfId="0" applyFont="1"/>
    <xf numFmtId="0" fontId="45" fillId="0" borderId="2" xfId="0" applyFont="1" applyBorder="1"/>
    <xf numFmtId="0" fontId="46" fillId="0" borderId="2" xfId="0" applyFont="1" applyBorder="1"/>
    <xf numFmtId="167" fontId="15" fillId="0" borderId="25" xfId="1" applyNumberFormat="1" applyFont="1" applyBorder="1" applyAlignment="1">
      <alignment wrapText="1"/>
    </xf>
    <xf numFmtId="0" fontId="1" fillId="0" borderId="28" xfId="2" applyFont="1" applyBorder="1" applyAlignment="1">
      <alignment horizontal="left"/>
    </xf>
    <xf numFmtId="0" fontId="19" fillId="0" borderId="28" xfId="0" applyFont="1" applyBorder="1"/>
    <xf numFmtId="0" fontId="1" fillId="0" borderId="26" xfId="2" applyFont="1" applyBorder="1" applyAlignment="1">
      <alignment horizontal="left"/>
    </xf>
    <xf numFmtId="0" fontId="19" fillId="0" borderId="26" xfId="0" applyFont="1" applyBorder="1"/>
    <xf numFmtId="167" fontId="15" fillId="0" borderId="61" xfId="1" applyNumberFormat="1" applyFont="1" applyBorder="1" applyAlignment="1">
      <alignment horizontal="right" wrapText="1"/>
    </xf>
    <xf numFmtId="167" fontId="15" fillId="0" borderId="62" xfId="1" applyNumberFormat="1" applyFont="1" applyBorder="1" applyAlignment="1">
      <alignment horizontal="right" wrapText="1"/>
    </xf>
    <xf numFmtId="167" fontId="15" fillId="0" borderId="2" xfId="1" applyNumberFormat="1" applyFont="1" applyBorder="1" applyAlignment="1">
      <alignment horizontal="right" wrapText="1"/>
    </xf>
    <xf numFmtId="167" fontId="15" fillId="0" borderId="26" xfId="1" applyNumberFormat="1" applyFont="1" applyBorder="1" applyAlignment="1">
      <alignment horizontal="right" wrapText="1"/>
    </xf>
    <xf numFmtId="0" fontId="47" fillId="0" borderId="2" xfId="0" applyFont="1" applyBorder="1"/>
    <xf numFmtId="14" fontId="0" fillId="36" borderId="13" xfId="0" applyNumberFormat="1" applyFill="1" applyBorder="1"/>
    <xf numFmtId="0" fontId="15" fillId="32" borderId="62" xfId="0" applyFont="1" applyFill="1" applyBorder="1"/>
    <xf numFmtId="0" fontId="48" fillId="0" borderId="2" xfId="0" applyFont="1" applyBorder="1"/>
    <xf numFmtId="0" fontId="30" fillId="0" borderId="2" xfId="0" applyFont="1" applyBorder="1" applyAlignment="1">
      <alignment wrapText="1"/>
    </xf>
    <xf numFmtId="0" fontId="15" fillId="0" borderId="47" xfId="1" applyFont="1" applyBorder="1" applyAlignment="1">
      <alignment horizontal="center" wrapText="1"/>
    </xf>
    <xf numFmtId="0" fontId="15" fillId="0" borderId="47" xfId="1" applyFont="1" applyBorder="1" applyAlignment="1">
      <alignment wrapText="1"/>
    </xf>
    <xf numFmtId="0" fontId="19" fillId="0" borderId="2" xfId="0" applyFont="1" applyBorder="1" applyAlignment="1">
      <alignment wrapText="1"/>
    </xf>
    <xf numFmtId="0" fontId="19" fillId="19" borderId="2" xfId="0" applyFont="1" applyFill="1" applyBorder="1"/>
    <xf numFmtId="14" fontId="1" fillId="19" borderId="13" xfId="0" applyNumberFormat="1" applyFont="1" applyFill="1" applyBorder="1" applyAlignment="1">
      <alignment horizontal="left"/>
    </xf>
    <xf numFmtId="0" fontId="1" fillId="0" borderId="20" xfId="0" applyFont="1" applyBorder="1"/>
    <xf numFmtId="164" fontId="1" fillId="19" borderId="50" xfId="0" applyNumberFormat="1" applyFont="1" applyFill="1" applyBorder="1" applyAlignment="1">
      <alignment horizontal="right" wrapText="1"/>
    </xf>
    <xf numFmtId="8" fontId="5" fillId="19" borderId="14" xfId="0" applyNumberFormat="1" applyFont="1" applyFill="1" applyBorder="1"/>
    <xf numFmtId="0" fontId="19" fillId="0" borderId="0" xfId="0" applyFont="1" applyAlignment="1">
      <alignment wrapText="1"/>
    </xf>
    <xf numFmtId="14" fontId="15" fillId="0" borderId="62" xfId="1" applyNumberFormat="1" applyFont="1" applyBorder="1" applyAlignment="1">
      <alignment horizontal="right" wrapText="1"/>
    </xf>
    <xf numFmtId="0" fontId="48" fillId="0" borderId="0" xfId="0" applyFont="1"/>
    <xf numFmtId="0" fontId="49" fillId="0" borderId="0" xfId="0" applyFont="1"/>
    <xf numFmtId="0" fontId="1" fillId="7" borderId="2" xfId="2" applyFont="1" applyFill="1" applyBorder="1"/>
    <xf numFmtId="0" fontId="24" fillId="7" borderId="2" xfId="0" applyFont="1" applyFill="1" applyBorder="1"/>
    <xf numFmtId="14" fontId="15" fillId="7" borderId="2" xfId="1" applyNumberFormat="1" applyFont="1" applyFill="1" applyBorder="1" applyAlignment="1">
      <alignment wrapText="1"/>
    </xf>
    <xf numFmtId="0" fontId="14" fillId="7" borderId="25" xfId="1" applyFont="1" applyFill="1" applyBorder="1" applyAlignment="1">
      <alignment wrapText="1"/>
    </xf>
    <xf numFmtId="0" fontId="47" fillId="0" borderId="0" xfId="0" applyFont="1"/>
    <xf numFmtId="0" fontId="20" fillId="45" borderId="26" xfId="1" applyFont="1" applyFill="1" applyBorder="1" applyAlignment="1">
      <alignment wrapText="1"/>
    </xf>
    <xf numFmtId="0" fontId="15" fillId="45" borderId="26" xfId="1" applyFont="1" applyFill="1" applyBorder="1" applyAlignment="1">
      <alignment wrapText="1"/>
    </xf>
    <xf numFmtId="0" fontId="14" fillId="45" borderId="26" xfId="1" applyFont="1" applyFill="1" applyBorder="1" applyAlignment="1">
      <alignment wrapText="1"/>
    </xf>
    <xf numFmtId="165" fontId="15" fillId="45" borderId="26" xfId="1" applyNumberFormat="1" applyFont="1" applyFill="1" applyBorder="1" applyAlignment="1">
      <alignment wrapText="1"/>
    </xf>
    <xf numFmtId="14" fontId="15" fillId="45" borderId="26" xfId="1" applyNumberFormat="1" applyFont="1" applyFill="1" applyBorder="1" applyAlignment="1">
      <alignment wrapText="1"/>
    </xf>
    <xf numFmtId="0" fontId="1" fillId="45" borderId="26" xfId="1" applyFont="1" applyFill="1" applyBorder="1" applyAlignment="1">
      <alignment wrapText="1"/>
    </xf>
    <xf numFmtId="0" fontId="13" fillId="21" borderId="2" xfId="1" applyFill="1" applyBorder="1"/>
    <xf numFmtId="0" fontId="14" fillId="22" borderId="2" xfId="1" applyFont="1" applyFill="1" applyBorder="1" applyAlignment="1">
      <alignment wrapText="1"/>
    </xf>
    <xf numFmtId="0" fontId="20" fillId="46" borderId="26" xfId="1" applyFont="1" applyFill="1" applyBorder="1" applyAlignment="1">
      <alignment wrapText="1"/>
    </xf>
    <xf numFmtId="0" fontId="15" fillId="46" borderId="26" xfId="1" applyFont="1" applyFill="1" applyBorder="1" applyAlignment="1">
      <alignment wrapText="1"/>
    </xf>
    <xf numFmtId="165" fontId="15" fillId="46" borderId="26" xfId="1" applyNumberFormat="1" applyFont="1" applyFill="1" applyBorder="1" applyAlignment="1">
      <alignment wrapText="1"/>
    </xf>
    <xf numFmtId="0" fontId="1" fillId="46" borderId="26" xfId="1" applyFont="1" applyFill="1" applyBorder="1" applyAlignment="1">
      <alignment wrapText="1"/>
    </xf>
    <xf numFmtId="0" fontId="15" fillId="26" borderId="27" xfId="1" applyFont="1" applyFill="1" applyBorder="1" applyAlignment="1">
      <alignment wrapText="1"/>
    </xf>
    <xf numFmtId="0" fontId="20" fillId="47" borderId="26" xfId="1" applyFont="1" applyFill="1" applyBorder="1" applyAlignment="1">
      <alignment wrapText="1"/>
    </xf>
    <xf numFmtId="0" fontId="15" fillId="47" borderId="26" xfId="1" applyFont="1" applyFill="1" applyBorder="1" applyAlignment="1">
      <alignment wrapText="1"/>
    </xf>
    <xf numFmtId="165" fontId="15" fillId="47" borderId="26" xfId="1" applyNumberFormat="1" applyFont="1" applyFill="1" applyBorder="1" applyAlignment="1">
      <alignment wrapText="1"/>
    </xf>
    <xf numFmtId="0" fontId="1" fillId="47" borderId="26" xfId="1" applyFont="1" applyFill="1" applyBorder="1" applyAlignment="1">
      <alignment wrapText="1"/>
    </xf>
    <xf numFmtId="0" fontId="13" fillId="36" borderId="2" xfId="1" applyFill="1" applyBorder="1"/>
    <xf numFmtId="0" fontId="50" fillId="0" borderId="0" xfId="0" applyFont="1"/>
    <xf numFmtId="0" fontId="51" fillId="0" borderId="0" xfId="0" applyFont="1"/>
    <xf numFmtId="0" fontId="52" fillId="0" borderId="0" xfId="2" applyFont="1"/>
    <xf numFmtId="0" fontId="20" fillId="26" borderId="27" xfId="1" applyFont="1" applyFill="1" applyBorder="1" applyAlignment="1">
      <alignment wrapText="1"/>
    </xf>
    <xf numFmtId="0" fontId="53" fillId="0" borderId="0" xfId="0" applyFont="1"/>
    <xf numFmtId="8" fontId="0" fillId="4" borderId="1" xfId="0" applyNumberFormat="1" applyFill="1" applyBorder="1" applyAlignment="1">
      <alignment vertical="center"/>
    </xf>
    <xf numFmtId="0" fontId="33" fillId="0" borderId="54" xfId="0" applyFont="1" applyBorder="1"/>
    <xf numFmtId="0" fontId="33" fillId="0" borderId="15" xfId="0" applyFont="1" applyBorder="1"/>
    <xf numFmtId="0" fontId="33" fillId="0" borderId="16" xfId="0" applyFont="1" applyBorder="1" applyAlignment="1">
      <alignment wrapText="1"/>
    </xf>
    <xf numFmtId="14" fontId="33" fillId="0" borderId="16" xfId="0" applyNumberFormat="1" applyFont="1" applyBorder="1"/>
    <xf numFmtId="14" fontId="33" fillId="5" borderId="16" xfId="0" applyNumberFormat="1" applyFont="1" applyFill="1" applyBorder="1"/>
    <xf numFmtId="164" fontId="0" fillId="4" borderId="1" xfId="0" applyNumberFormat="1" applyFill="1" applyBorder="1"/>
    <xf numFmtId="164" fontId="5" fillId="19" borderId="1" xfId="0" applyNumberFormat="1" applyFont="1" applyFill="1" applyBorder="1"/>
    <xf numFmtId="164" fontId="5" fillId="0" borderId="1" xfId="0" applyNumberFormat="1" applyFont="1" applyBorder="1"/>
    <xf numFmtId="0" fontId="4" fillId="0" borderId="50" xfId="0" applyFont="1" applyBorder="1" applyAlignment="1">
      <alignment horizontal="center" wrapText="1"/>
    </xf>
    <xf numFmtId="0" fontId="0" fillId="19" borderId="2" xfId="0" applyFill="1" applyBorder="1" applyAlignment="1">
      <alignment horizontal="left"/>
    </xf>
    <xf numFmtId="14" fontId="0" fillId="19" borderId="2" xfId="0" applyNumberFormat="1" applyFill="1" applyBorder="1" applyAlignment="1">
      <alignment horizontal="left" wrapText="1"/>
    </xf>
    <xf numFmtId="0" fontId="1" fillId="19" borderId="2" xfId="0" applyFont="1" applyFill="1" applyBorder="1" applyAlignment="1">
      <alignment horizontal="center" wrapText="1"/>
    </xf>
    <xf numFmtId="0" fontId="1" fillId="19" borderId="2" xfId="0" applyFont="1" applyFill="1" applyBorder="1" applyAlignment="1">
      <alignment horizontal="right" wrapText="1"/>
    </xf>
    <xf numFmtId="164" fontId="1" fillId="19" borderId="2" xfId="0" applyNumberFormat="1" applyFont="1" applyFill="1" applyBorder="1" applyAlignment="1">
      <alignment horizontal="right" wrapText="1"/>
    </xf>
    <xf numFmtId="8" fontId="1" fillId="19" borderId="2" xfId="0" applyNumberFormat="1" applyFont="1" applyFill="1" applyBorder="1"/>
    <xf numFmtId="0" fontId="33" fillId="19" borderId="2" xfId="0" applyFont="1" applyFill="1" applyBorder="1" applyAlignment="1">
      <alignment horizontal="left"/>
    </xf>
    <xf numFmtId="14" fontId="33" fillId="19" borderId="2" xfId="0" applyNumberFormat="1" applyFont="1" applyFill="1" applyBorder="1" applyAlignment="1">
      <alignment horizontal="left" wrapText="1"/>
    </xf>
    <xf numFmtId="0" fontId="33" fillId="19" borderId="2" xfId="0" applyFont="1" applyFill="1" applyBorder="1" applyAlignment="1">
      <alignment horizontal="center" wrapText="1"/>
    </xf>
    <xf numFmtId="0" fontId="33" fillId="19" borderId="2" xfId="0" applyFont="1" applyFill="1" applyBorder="1" applyAlignment="1">
      <alignment horizontal="right" wrapText="1"/>
    </xf>
    <xf numFmtId="164" fontId="33" fillId="19" borderId="2" xfId="0" applyNumberFormat="1" applyFont="1" applyFill="1" applyBorder="1" applyAlignment="1">
      <alignment horizontal="right" wrapText="1"/>
    </xf>
    <xf numFmtId="8" fontId="33" fillId="19" borderId="2" xfId="0" applyNumberFormat="1" applyFont="1" applyFill="1" applyBorder="1"/>
    <xf numFmtId="0" fontId="1" fillId="19" borderId="20" xfId="0" applyFont="1" applyFill="1" applyBorder="1"/>
    <xf numFmtId="0" fontId="1" fillId="19" borderId="2" xfId="0" applyFont="1" applyFill="1" applyBorder="1" applyAlignment="1">
      <alignment wrapText="1"/>
    </xf>
    <xf numFmtId="8" fontId="0" fillId="19" borderId="2" xfId="0" applyNumberFormat="1" applyFill="1" applyBorder="1"/>
    <xf numFmtId="0" fontId="1" fillId="19" borderId="53" xfId="0" applyFont="1" applyFill="1" applyBorder="1"/>
    <xf numFmtId="14" fontId="0" fillId="19" borderId="28" xfId="0" applyNumberFormat="1" applyFill="1" applyBorder="1"/>
    <xf numFmtId="14" fontId="1" fillId="19" borderId="28" xfId="0" applyNumberFormat="1" applyFont="1" applyFill="1" applyBorder="1"/>
    <xf numFmtId="8" fontId="0" fillId="19" borderId="28" xfId="0" applyNumberFormat="1" applyFill="1" applyBorder="1"/>
    <xf numFmtId="8" fontId="0" fillId="19" borderId="1" xfId="0" applyNumberFormat="1" applyFill="1" applyBorder="1"/>
    <xf numFmtId="0" fontId="1" fillId="4" borderId="13" xfId="0" applyFont="1" applyFill="1" applyBorder="1"/>
    <xf numFmtId="0" fontId="1" fillId="4" borderId="2" xfId="0" applyFont="1" applyFill="1" applyBorder="1" applyAlignment="1">
      <alignment wrapText="1"/>
    </xf>
    <xf numFmtId="14" fontId="1" fillId="4" borderId="2" xfId="0" applyNumberFormat="1" applyFont="1" applyFill="1" applyBorder="1"/>
    <xf numFmtId="8" fontId="1" fillId="4" borderId="2" xfId="0" applyNumberFormat="1" applyFont="1" applyFill="1" applyBorder="1"/>
    <xf numFmtId="8" fontId="1" fillId="4" borderId="28" xfId="0" applyNumberFormat="1" applyFont="1" applyFill="1" applyBorder="1"/>
    <xf numFmtId="8" fontId="0" fillId="4" borderId="2" xfId="0" applyNumberFormat="1" applyFill="1" applyBorder="1"/>
    <xf numFmtId="0" fontId="1" fillId="19" borderId="0" xfId="0" applyFont="1" applyFill="1"/>
    <xf numFmtId="0" fontId="4" fillId="36" borderId="50" xfId="0" applyFont="1" applyFill="1" applyBorder="1" applyAlignment="1">
      <alignment horizontal="center" wrapText="1"/>
    </xf>
    <xf numFmtId="0" fontId="5" fillId="36" borderId="0" xfId="0" applyFont="1" applyFill="1"/>
    <xf numFmtId="164" fontId="54" fillId="36" borderId="3" xfId="0" applyNumberFormat="1" applyFont="1" applyFill="1" applyBorder="1"/>
    <xf numFmtId="164" fontId="54" fillId="36" borderId="2" xfId="0" applyNumberFormat="1" applyFont="1" applyFill="1" applyBorder="1"/>
    <xf numFmtId="0" fontId="33" fillId="36" borderId="2" xfId="0" applyFont="1" applyFill="1" applyBorder="1"/>
    <xf numFmtId="0" fontId="55" fillId="0" borderId="0" xfId="0" applyFont="1"/>
    <xf numFmtId="14" fontId="15" fillId="0" borderId="25" xfId="1" applyNumberFormat="1" applyFont="1" applyBorder="1" applyAlignment="1">
      <alignment horizontal="right" wrapText="1"/>
    </xf>
    <xf numFmtId="14" fontId="15" fillId="0" borderId="30" xfId="1" applyNumberFormat="1" applyFont="1" applyBorder="1" applyAlignment="1">
      <alignment horizontal="right" wrapText="1"/>
    </xf>
    <xf numFmtId="14" fontId="15" fillId="0" borderId="61" xfId="1" applyNumberFormat="1" applyFont="1" applyBorder="1" applyAlignment="1">
      <alignment horizontal="right" wrapText="1"/>
    </xf>
    <xf numFmtId="0" fontId="1" fillId="32" borderId="2" xfId="2" applyFont="1" applyFill="1" applyBorder="1"/>
    <xf numFmtId="49" fontId="15" fillId="32" borderId="60" xfId="1" applyNumberFormat="1" applyFont="1" applyFill="1" applyBorder="1" applyAlignment="1">
      <alignment wrapText="1"/>
    </xf>
    <xf numFmtId="0" fontId="1" fillId="0" borderId="13" xfId="0" applyFont="1" applyBorder="1" applyAlignment="1">
      <alignment horizontal="left" wrapText="1"/>
    </xf>
    <xf numFmtId="0" fontId="40" fillId="0" borderId="2" xfId="2" applyFont="1" applyBorder="1" applyAlignment="1">
      <alignment horizontal="left"/>
    </xf>
    <xf numFmtId="0" fontId="15" fillId="32" borderId="24" xfId="1" applyFont="1" applyFill="1" applyBorder="1" applyAlignment="1">
      <alignment wrapText="1"/>
    </xf>
    <xf numFmtId="0" fontId="15" fillId="32" borderId="0" xfId="0" applyFont="1" applyFill="1"/>
    <xf numFmtId="0" fontId="22" fillId="32" borderId="26" xfId="1" applyFont="1" applyFill="1" applyBorder="1" applyAlignment="1">
      <alignment wrapText="1"/>
    </xf>
    <xf numFmtId="0" fontId="1" fillId="0" borderId="1" xfId="0" applyFont="1" applyBorder="1" applyAlignment="1">
      <alignment wrapText="1"/>
    </xf>
    <xf numFmtId="14" fontId="1" fillId="0" borderId="1" xfId="0" applyNumberFormat="1" applyFont="1" applyBorder="1"/>
    <xf numFmtId="14" fontId="1" fillId="5" borderId="1" xfId="0" applyNumberFormat="1" applyFont="1" applyFill="1" applyBorder="1"/>
    <xf numFmtId="8" fontId="1" fillId="0" borderId="1" xfId="0" applyNumberFormat="1" applyFont="1" applyBorder="1"/>
    <xf numFmtId="8" fontId="1" fillId="5" borderId="1" xfId="0" applyNumberFormat="1" applyFont="1" applyFill="1" applyBorder="1"/>
    <xf numFmtId="164" fontId="1" fillId="5" borderId="1" xfId="0" applyNumberFormat="1" applyFont="1" applyFill="1" applyBorder="1" applyAlignment="1">
      <alignment horizontal="right" wrapText="1"/>
    </xf>
    <xf numFmtId="0" fontId="1" fillId="32" borderId="47" xfId="2" applyFont="1" applyFill="1" applyBorder="1" applyAlignment="1">
      <alignment horizontal="left"/>
    </xf>
    <xf numFmtId="14" fontId="15" fillId="32" borderId="67" xfId="1" applyNumberFormat="1" applyFont="1" applyFill="1" applyBorder="1" applyAlignment="1">
      <alignment wrapText="1"/>
    </xf>
    <xf numFmtId="17" fontId="1" fillId="19" borderId="54" xfId="0" applyNumberFormat="1" applyFont="1" applyFill="1" applyBorder="1" applyAlignment="1">
      <alignment horizontal="left"/>
    </xf>
    <xf numFmtId="164" fontId="5" fillId="19" borderId="55" xfId="0" applyNumberFormat="1" applyFont="1" applyFill="1" applyBorder="1" applyAlignment="1">
      <alignment horizontal="right"/>
    </xf>
    <xf numFmtId="0" fontId="1" fillId="19" borderId="56" xfId="0" applyFont="1" applyFill="1" applyBorder="1"/>
    <xf numFmtId="0" fontId="14" fillId="0" borderId="28" xfId="1" applyFont="1" applyBorder="1" applyAlignment="1">
      <alignment horizontal="center" vertical="center" wrapText="1"/>
    </xf>
    <xf numFmtId="165" fontId="15" fillId="11" borderId="45" xfId="1" applyNumberFormat="1" applyFont="1" applyFill="1" applyBorder="1" applyAlignment="1">
      <alignment wrapText="1"/>
    </xf>
    <xf numFmtId="14" fontId="15" fillId="0" borderId="27" xfId="1" applyNumberFormat="1" applyFont="1" applyBorder="1" applyAlignment="1">
      <alignment wrapText="1"/>
    </xf>
    <xf numFmtId="0" fontId="15" fillId="36" borderId="27" xfId="1" applyFont="1" applyFill="1" applyBorder="1" applyAlignment="1">
      <alignment wrapText="1"/>
    </xf>
    <xf numFmtId="0" fontId="15" fillId="36" borderId="24" xfId="1" applyFont="1" applyFill="1" applyBorder="1" applyAlignment="1">
      <alignment wrapText="1"/>
    </xf>
    <xf numFmtId="0" fontId="1" fillId="36" borderId="2" xfId="2" applyFont="1" applyFill="1" applyBorder="1" applyAlignment="1">
      <alignment horizontal="left"/>
    </xf>
    <xf numFmtId="0" fontId="1" fillId="36" borderId="2" xfId="0" applyFont="1" applyFill="1" applyBorder="1"/>
    <xf numFmtId="0" fontId="1" fillId="36" borderId="2" xfId="0" applyFont="1" applyFill="1" applyBorder="1" applyAlignment="1">
      <alignment horizontal="right"/>
    </xf>
    <xf numFmtId="164" fontId="5" fillId="36" borderId="1" xfId="0" applyNumberFormat="1" applyFont="1" applyFill="1" applyBorder="1"/>
    <xf numFmtId="164" fontId="6" fillId="36" borderId="1" xfId="0" applyNumberFormat="1" applyFont="1" applyFill="1" applyBorder="1"/>
    <xf numFmtId="0" fontId="0" fillId="36" borderId="13" xfId="0" applyFill="1" applyBorder="1"/>
    <xf numFmtId="15" fontId="0" fillId="36" borderId="13" xfId="0" applyNumberFormat="1" applyFill="1" applyBorder="1"/>
    <xf numFmtId="164" fontId="0" fillId="36" borderId="1" xfId="0" applyNumberFormat="1" applyFill="1" applyBorder="1"/>
    <xf numFmtId="0" fontId="1" fillId="36" borderId="28" xfId="0" applyFont="1" applyFill="1" applyBorder="1"/>
    <xf numFmtId="0" fontId="15" fillId="45" borderId="1" xfId="1" applyFont="1" applyFill="1" applyAlignment="1">
      <alignment wrapText="1"/>
    </xf>
    <xf numFmtId="0" fontId="15" fillId="7" borderId="45" xfId="1" applyFont="1" applyFill="1" applyBorder="1" applyAlignment="1">
      <alignment wrapText="1"/>
    </xf>
    <xf numFmtId="0" fontId="15" fillId="7" borderId="2" xfId="0" applyFont="1" applyFill="1" applyBorder="1"/>
    <xf numFmtId="14" fontId="15" fillId="7" borderId="25" xfId="1" applyNumberFormat="1" applyFont="1" applyFill="1" applyBorder="1" applyAlignment="1">
      <alignment wrapText="1"/>
    </xf>
    <xf numFmtId="0" fontId="1" fillId="21" borderId="2" xfId="2" applyFont="1" applyFill="1" applyBorder="1"/>
    <xf numFmtId="0" fontId="20" fillId="21" borderId="2" xfId="0" applyFont="1" applyFill="1" applyBorder="1"/>
    <xf numFmtId="14" fontId="15" fillId="21" borderId="25" xfId="1" applyNumberFormat="1" applyFont="1" applyFill="1" applyBorder="1" applyAlignment="1">
      <alignment wrapText="1"/>
    </xf>
    <xf numFmtId="0" fontId="56" fillId="0" borderId="2" xfId="2" applyFont="1" applyBorder="1" applyAlignment="1">
      <alignment horizontal="left"/>
    </xf>
    <xf numFmtId="0" fontId="56" fillId="0" borderId="2" xfId="0" applyFont="1" applyBorder="1"/>
    <xf numFmtId="14" fontId="56" fillId="36" borderId="62" xfId="1" applyNumberFormat="1" applyFont="1" applyFill="1" applyBorder="1" applyAlignment="1">
      <alignment wrapText="1"/>
    </xf>
    <xf numFmtId="0" fontId="57" fillId="36" borderId="25" xfId="1" applyFont="1" applyFill="1" applyBorder="1" applyAlignment="1">
      <alignment wrapText="1"/>
    </xf>
    <xf numFmtId="0" fontId="56" fillId="36" borderId="26" xfId="1" applyFont="1" applyFill="1" applyBorder="1" applyAlignment="1">
      <alignment wrapText="1"/>
    </xf>
    <xf numFmtId="0" fontId="56" fillId="11" borderId="26" xfId="1" applyFont="1" applyFill="1" applyBorder="1" applyAlignment="1">
      <alignment wrapText="1"/>
    </xf>
    <xf numFmtId="165" fontId="56" fillId="11" borderId="26" xfId="1" applyNumberFormat="1" applyFont="1" applyFill="1" applyBorder="1" applyAlignment="1">
      <alignment wrapText="1"/>
    </xf>
    <xf numFmtId="14" fontId="56" fillId="36" borderId="26" xfId="1" applyNumberFormat="1" applyFont="1" applyFill="1" applyBorder="1" applyAlignment="1">
      <alignment wrapText="1"/>
    </xf>
    <xf numFmtId="0" fontId="56" fillId="0" borderId="26" xfId="1" applyFont="1" applyBorder="1" applyAlignment="1">
      <alignment wrapText="1"/>
    </xf>
    <xf numFmtId="0" fontId="33" fillId="36" borderId="26" xfId="1" applyFont="1" applyFill="1" applyBorder="1" applyAlignment="1">
      <alignment wrapText="1"/>
    </xf>
    <xf numFmtId="0" fontId="37" fillId="0" borderId="2" xfId="0" applyFont="1" applyBorder="1"/>
    <xf numFmtId="0" fontId="20" fillId="7" borderId="2" xfId="0" applyFont="1" applyFill="1" applyBorder="1"/>
    <xf numFmtId="0" fontId="20" fillId="48" borderId="26" xfId="1" applyFont="1" applyFill="1" applyBorder="1" applyAlignment="1">
      <alignment wrapText="1"/>
    </xf>
    <xf numFmtId="0" fontId="14" fillId="49" borderId="2" xfId="1" applyFont="1" applyFill="1" applyBorder="1" applyAlignment="1">
      <alignment wrapText="1"/>
    </xf>
    <xf numFmtId="0" fontId="13" fillId="7" borderId="2" xfId="1" applyFill="1" applyBorder="1"/>
    <xf numFmtId="14" fontId="1" fillId="36" borderId="54" xfId="0" applyNumberFormat="1" applyFont="1" applyFill="1" applyBorder="1" applyAlignment="1">
      <alignment horizontal="left"/>
    </xf>
    <xf numFmtId="0" fontId="1" fillId="36" borderId="28" xfId="0" applyFont="1" applyFill="1" applyBorder="1" applyAlignment="1">
      <alignment wrapText="1"/>
    </xf>
    <xf numFmtId="14" fontId="1" fillId="36" borderId="28" xfId="0" applyNumberFormat="1" applyFont="1" applyFill="1" applyBorder="1"/>
    <xf numFmtId="8" fontId="1" fillId="36" borderId="28" xfId="0" applyNumberFormat="1" applyFont="1" applyFill="1" applyBorder="1"/>
    <xf numFmtId="8" fontId="0" fillId="36" borderId="2" xfId="0" applyNumberFormat="1" applyFill="1" applyBorder="1"/>
    <xf numFmtId="0" fontId="1" fillId="19" borderId="1" xfId="0" applyFont="1" applyFill="1" applyBorder="1"/>
    <xf numFmtId="8" fontId="0" fillId="4" borderId="0" xfId="0" applyNumberFormat="1" applyFill="1"/>
    <xf numFmtId="8" fontId="1" fillId="5" borderId="55" xfId="0" applyNumberFormat="1" applyFont="1" applyFill="1" applyBorder="1"/>
    <xf numFmtId="17" fontId="0" fillId="36" borderId="2" xfId="0" applyNumberFormat="1" applyFill="1" applyBorder="1"/>
    <xf numFmtId="0" fontId="19" fillId="0" borderId="2" xfId="0" applyFont="1" applyBorder="1" applyAlignment="1">
      <alignment horizontal="left"/>
    </xf>
    <xf numFmtId="0" fontId="1" fillId="26" borderId="2" xfId="2" applyFont="1" applyFill="1" applyBorder="1"/>
    <xf numFmtId="0" fontId="19" fillId="26" borderId="2" xfId="0" applyFont="1" applyFill="1" applyBorder="1"/>
    <xf numFmtId="14" fontId="56" fillId="0" borderId="25" xfId="1" applyNumberFormat="1" applyFont="1" applyBorder="1" applyAlignment="1">
      <alignment wrapText="1"/>
    </xf>
    <xf numFmtId="0" fontId="57" fillId="0" borderId="26" xfId="1" applyFont="1" applyBorder="1" applyAlignment="1">
      <alignment wrapText="1"/>
    </xf>
    <xf numFmtId="14" fontId="56" fillId="0" borderId="26" xfId="1" applyNumberFormat="1" applyFont="1" applyBorder="1" applyAlignment="1">
      <alignment wrapText="1"/>
    </xf>
    <xf numFmtId="0" fontId="33" fillId="0" borderId="26" xfId="1" applyFont="1" applyBorder="1" applyAlignment="1">
      <alignment wrapText="1"/>
    </xf>
    <xf numFmtId="0" fontId="7" fillId="0" borderId="1" xfId="1" applyFont="1" applyAlignment="1">
      <alignment horizontal="center"/>
    </xf>
    <xf numFmtId="0" fontId="1" fillId="0" borderId="1" xfId="1" applyFont="1"/>
    <xf numFmtId="0" fontId="20" fillId="14" borderId="2" xfId="1" applyFont="1" applyFill="1" applyBorder="1" applyAlignment="1">
      <alignment wrapText="1"/>
    </xf>
    <xf numFmtId="0" fontId="15" fillId="0" borderId="0" xfId="0" applyFont="1" applyAlignment="1">
      <alignment wrapText="1"/>
    </xf>
    <xf numFmtId="0" fontId="61" fillId="0" borderId="2" xfId="0" applyFont="1" applyBorder="1"/>
    <xf numFmtId="0" fontId="1" fillId="36" borderId="1" xfId="1" applyFont="1" applyFill="1"/>
    <xf numFmtId="0" fontId="1" fillId="0" borderId="2" xfId="1" applyFont="1" applyBorder="1"/>
    <xf numFmtId="0" fontId="22" fillId="0" borderId="2" xfId="0" applyFont="1" applyBorder="1"/>
    <xf numFmtId="0" fontId="15" fillId="0" borderId="26" xfId="0" applyFont="1" applyBorder="1"/>
    <xf numFmtId="0" fontId="15" fillId="0" borderId="2" xfId="0" applyFont="1" applyBorder="1" applyAlignment="1">
      <alignment wrapText="1"/>
    </xf>
    <xf numFmtId="0" fontId="52" fillId="0" borderId="0" xfId="2" applyFont="1" applyAlignment="1">
      <alignment horizontal="left"/>
    </xf>
    <xf numFmtId="0" fontId="52" fillId="0" borderId="2" xfId="2" applyFont="1" applyBorder="1" applyAlignment="1">
      <alignment horizontal="left"/>
    </xf>
    <xf numFmtId="0" fontId="42" fillId="0" borderId="26" xfId="1" applyFont="1" applyBorder="1" applyAlignment="1">
      <alignment wrapText="1"/>
    </xf>
    <xf numFmtId="14" fontId="1" fillId="0" borderId="2" xfId="1" applyNumberFormat="1" applyFont="1" applyBorder="1"/>
    <xf numFmtId="0" fontId="19" fillId="32" borderId="2" xfId="0" applyFont="1" applyFill="1" applyBorder="1"/>
    <xf numFmtId="0" fontId="14" fillId="32" borderId="26" xfId="1" applyFont="1" applyFill="1" applyBorder="1" applyAlignment="1">
      <alignment horizontal="right" wrapText="1"/>
    </xf>
    <xf numFmtId="0" fontId="19" fillId="0" borderId="1" xfId="0" applyFont="1" applyBorder="1"/>
    <xf numFmtId="0" fontId="1" fillId="0" borderId="3" xfId="2" applyFont="1" applyBorder="1" applyAlignment="1">
      <alignment horizontal="left"/>
    </xf>
    <xf numFmtId="14" fontId="15" fillId="0" borderId="63" xfId="1" applyNumberFormat="1" applyFont="1" applyBorder="1" applyAlignment="1">
      <alignment wrapText="1"/>
    </xf>
    <xf numFmtId="0" fontId="1" fillId="26" borderId="0" xfId="2" applyFont="1" applyFill="1"/>
    <xf numFmtId="0" fontId="19" fillId="26" borderId="0" xfId="0" applyFont="1" applyFill="1"/>
    <xf numFmtId="14" fontId="15" fillId="26" borderId="61" xfId="1" applyNumberFormat="1" applyFont="1" applyFill="1" applyBorder="1" applyAlignment="1">
      <alignment wrapText="1"/>
    </xf>
    <xf numFmtId="0" fontId="1" fillId="26" borderId="45" xfId="1" applyFont="1" applyFill="1" applyBorder="1" applyAlignment="1">
      <alignment wrapText="1"/>
    </xf>
    <xf numFmtId="0" fontId="1" fillId="26" borderId="2" xfId="1" applyFont="1" applyFill="1" applyBorder="1" applyAlignment="1">
      <alignment vertical="center" wrapText="1"/>
    </xf>
    <xf numFmtId="0" fontId="15" fillId="26" borderId="25" xfId="1" applyFont="1" applyFill="1" applyBorder="1" applyAlignment="1">
      <alignment wrapText="1"/>
    </xf>
    <xf numFmtId="0" fontId="1" fillId="11" borderId="26" xfId="1" applyFont="1" applyFill="1" applyBorder="1" applyAlignment="1">
      <alignment wrapText="1"/>
    </xf>
    <xf numFmtId="165" fontId="1" fillId="11" borderId="26" xfId="1" applyNumberFormat="1" applyFont="1" applyFill="1" applyBorder="1" applyAlignment="1">
      <alignment wrapText="1"/>
    </xf>
    <xf numFmtId="0" fontId="5" fillId="0" borderId="26" xfId="1" applyFont="1" applyBorder="1" applyAlignment="1">
      <alignment wrapText="1"/>
    </xf>
    <xf numFmtId="0" fontId="1" fillId="0" borderId="26" xfId="1" applyFont="1" applyBorder="1"/>
    <xf numFmtId="0" fontId="58" fillId="0" borderId="2" xfId="0" applyFont="1" applyBorder="1"/>
    <xf numFmtId="0" fontId="59" fillId="0" borderId="2" xfId="0" applyFont="1" applyBorder="1"/>
    <xf numFmtId="0" fontId="56" fillId="0" borderId="2" xfId="2" applyFont="1" applyBorder="1"/>
    <xf numFmtId="0" fontId="60" fillId="0" borderId="2" xfId="0" applyFont="1" applyBorder="1"/>
    <xf numFmtId="0" fontId="37" fillId="0" borderId="2" xfId="2" applyFont="1" applyBorder="1" applyAlignment="1">
      <alignment horizontal="left"/>
    </xf>
    <xf numFmtId="14" fontId="1" fillId="0" borderId="63" xfId="1" applyNumberFormat="1" applyFont="1" applyBorder="1" applyAlignment="1">
      <alignment wrapText="1"/>
    </xf>
    <xf numFmtId="0" fontId="38" fillId="0" borderId="62" xfId="0" applyFont="1" applyBorder="1"/>
    <xf numFmtId="0" fontId="1" fillId="0" borderId="47" xfId="2" applyFont="1" applyBorder="1"/>
    <xf numFmtId="0" fontId="15" fillId="0" borderId="47" xfId="0" applyFont="1" applyBorder="1"/>
    <xf numFmtId="14" fontId="15" fillId="36" borderId="2" xfId="1" applyNumberFormat="1" applyFont="1" applyFill="1" applyBorder="1" applyAlignment="1">
      <alignment wrapText="1"/>
    </xf>
    <xf numFmtId="17" fontId="0" fillId="19" borderId="13" xfId="0" applyNumberFormat="1" applyFill="1" applyBorder="1" applyAlignment="1">
      <alignment horizontal="right"/>
    </xf>
    <xf numFmtId="0" fontId="19" fillId="0" borderId="47" xfId="0" applyFont="1" applyBorder="1"/>
    <xf numFmtId="8" fontId="0" fillId="3" borderId="4" xfId="0" applyNumberFormat="1" applyFill="1" applyBorder="1" applyAlignment="1">
      <alignment horizontal="right"/>
    </xf>
    <xf numFmtId="164" fontId="5" fillId="36" borderId="55" xfId="0" applyNumberFormat="1" applyFont="1" applyFill="1" applyBorder="1"/>
    <xf numFmtId="0" fontId="0" fillId="36" borderId="56" xfId="0" applyFill="1" applyBorder="1"/>
    <xf numFmtId="0" fontId="62" fillId="0" borderId="2" xfId="0" applyFont="1" applyBorder="1"/>
    <xf numFmtId="17" fontId="1" fillId="36" borderId="13" xfId="0" applyNumberFormat="1" applyFont="1" applyFill="1" applyBorder="1"/>
    <xf numFmtId="17" fontId="1" fillId="36" borderId="2" xfId="0" applyNumberFormat="1" applyFont="1" applyFill="1" applyBorder="1" applyAlignment="1">
      <alignment horizontal="right"/>
    </xf>
    <xf numFmtId="17" fontId="0" fillId="0" borderId="2" xfId="0" applyNumberFormat="1" applyBorder="1"/>
    <xf numFmtId="17" fontId="0" fillId="36" borderId="1" xfId="0" applyNumberFormat="1" applyFill="1" applyBorder="1" applyAlignment="1">
      <alignment horizontal="left"/>
    </xf>
    <xf numFmtId="14" fontId="1" fillId="0" borderId="47" xfId="0" applyNumberFormat="1" applyFont="1" applyBorder="1"/>
    <xf numFmtId="14" fontId="1" fillId="5" borderId="47" xfId="0" applyNumberFormat="1" applyFont="1" applyFill="1" applyBorder="1"/>
    <xf numFmtId="8" fontId="1" fillId="0" borderId="47" xfId="0" applyNumberFormat="1" applyFont="1" applyBorder="1"/>
    <xf numFmtId="0" fontId="1" fillId="0" borderId="10" xfId="0" applyFont="1" applyBorder="1" applyAlignment="1">
      <alignment wrapText="1"/>
    </xf>
    <xf numFmtId="14" fontId="1" fillId="0" borderId="11" xfId="0" applyNumberFormat="1" applyFont="1" applyBorder="1"/>
    <xf numFmtId="14" fontId="1" fillId="5" borderId="11" xfId="0" applyNumberFormat="1" applyFont="1" applyFill="1" applyBorder="1"/>
    <xf numFmtId="8" fontId="1" fillId="0" borderId="11" xfId="0" applyNumberFormat="1" applyFont="1" applyBorder="1"/>
    <xf numFmtId="8" fontId="1" fillId="5" borderId="11" xfId="0" applyNumberFormat="1" applyFont="1" applyFill="1" applyBorder="1"/>
    <xf numFmtId="8" fontId="1" fillId="5" borderId="12" xfId="0" applyNumberFormat="1" applyFont="1" applyFill="1" applyBorder="1"/>
    <xf numFmtId="0" fontId="33" fillId="0" borderId="15" xfId="0" applyFont="1" applyBorder="1" applyAlignment="1">
      <alignment wrapText="1"/>
    </xf>
    <xf numFmtId="17" fontId="0" fillId="36" borderId="71" xfId="0" applyNumberFormat="1" applyFill="1" applyBorder="1" applyAlignment="1">
      <alignment horizontal="left"/>
    </xf>
    <xf numFmtId="0" fontId="1" fillId="20" borderId="2" xfId="2" applyFont="1" applyFill="1" applyBorder="1"/>
    <xf numFmtId="0" fontId="44" fillId="20" borderId="2" xfId="0" applyFont="1" applyFill="1" applyBorder="1"/>
    <xf numFmtId="14" fontId="15" fillId="20" borderId="25" xfId="1" applyNumberFormat="1" applyFont="1" applyFill="1" applyBorder="1" applyAlignment="1">
      <alignment wrapText="1"/>
    </xf>
    <xf numFmtId="0" fontId="15" fillId="20" borderId="0" xfId="0" applyFont="1" applyFill="1"/>
    <xf numFmtId="14" fontId="15" fillId="20" borderId="30" xfId="1" applyNumberFormat="1" applyFont="1" applyFill="1" applyBorder="1" applyAlignment="1">
      <alignment wrapText="1"/>
    </xf>
    <xf numFmtId="8" fontId="1" fillId="5" borderId="72" xfId="0" applyNumberFormat="1" applyFont="1" applyFill="1" applyBorder="1"/>
    <xf numFmtId="164" fontId="1" fillId="5" borderId="65" xfId="0" applyNumberFormat="1" applyFont="1" applyFill="1" applyBorder="1" applyAlignment="1">
      <alignment horizontal="right" wrapText="1"/>
    </xf>
    <xf numFmtId="8" fontId="1" fillId="0" borderId="72" xfId="0" applyNumberFormat="1" applyFont="1" applyBorder="1"/>
    <xf numFmtId="164" fontId="1" fillId="5" borderId="2" xfId="0" applyNumberFormat="1" applyFont="1" applyFill="1" applyBorder="1" applyAlignment="1">
      <alignment horizontal="right" wrapText="1"/>
    </xf>
    <xf numFmtId="0" fontId="63" fillId="0" borderId="26" xfId="1" applyFont="1" applyBorder="1" applyAlignment="1">
      <alignment wrapText="1"/>
    </xf>
    <xf numFmtId="14" fontId="1" fillId="19" borderId="2" xfId="0" applyNumberFormat="1" applyFont="1" applyFill="1" applyBorder="1" applyAlignment="1">
      <alignment horizontal="right"/>
    </xf>
    <xf numFmtId="14" fontId="0" fillId="19" borderId="2" xfId="0" applyNumberFormat="1" applyFill="1" applyBorder="1" applyAlignment="1">
      <alignment horizontal="right"/>
    </xf>
    <xf numFmtId="14" fontId="0" fillId="0" borderId="2" xfId="0" applyNumberFormat="1" applyBorder="1" applyAlignment="1">
      <alignment horizontal="right"/>
    </xf>
    <xf numFmtId="0" fontId="0" fillId="0" borderId="15" xfId="0" applyBorder="1" applyAlignment="1">
      <alignment horizontal="right"/>
    </xf>
    <xf numFmtId="0" fontId="1" fillId="50" borderId="2" xfId="0" applyFont="1" applyFill="1" applyBorder="1"/>
    <xf numFmtId="0" fontId="1" fillId="50" borderId="2" xfId="0" applyFont="1" applyFill="1" applyBorder="1" applyAlignment="1">
      <alignment horizontal="right"/>
    </xf>
    <xf numFmtId="0" fontId="0" fillId="50" borderId="2" xfId="0" applyFill="1" applyBorder="1" applyAlignment="1">
      <alignment horizontal="right"/>
    </xf>
    <xf numFmtId="164" fontId="5" fillId="50" borderId="2" xfId="0" applyNumberFormat="1" applyFont="1" applyFill="1" applyBorder="1"/>
    <xf numFmtId="17" fontId="0" fillId="50" borderId="13" xfId="0" applyNumberFormat="1" applyFill="1" applyBorder="1"/>
    <xf numFmtId="0" fontId="0" fillId="50" borderId="2" xfId="0" applyFill="1" applyBorder="1"/>
    <xf numFmtId="164" fontId="5" fillId="50" borderId="3" xfId="0" applyNumberFormat="1" applyFont="1" applyFill="1" applyBorder="1"/>
    <xf numFmtId="17" fontId="0" fillId="50" borderId="54" xfId="0" applyNumberFormat="1" applyFill="1" applyBorder="1"/>
    <xf numFmtId="0" fontId="0" fillId="50" borderId="28" xfId="0" applyFill="1" applyBorder="1"/>
    <xf numFmtId="0" fontId="0" fillId="50" borderId="28" xfId="0" applyFill="1" applyBorder="1" applyAlignment="1">
      <alignment horizontal="right"/>
    </xf>
    <xf numFmtId="164" fontId="5" fillId="50" borderId="55" xfId="0" applyNumberFormat="1" applyFont="1" applyFill="1" applyBorder="1"/>
    <xf numFmtId="0" fontId="0" fillId="50" borderId="56" xfId="0" applyFill="1" applyBorder="1"/>
    <xf numFmtId="0" fontId="0" fillId="50" borderId="20" xfId="0" applyFill="1" applyBorder="1"/>
    <xf numFmtId="17" fontId="0" fillId="50" borderId="2" xfId="0" applyNumberFormat="1" applyFill="1" applyBorder="1"/>
    <xf numFmtId="17" fontId="0" fillId="50" borderId="54" xfId="0" applyNumberFormat="1" applyFill="1" applyBorder="1" applyAlignment="1">
      <alignment horizontal="left"/>
    </xf>
    <xf numFmtId="164" fontId="5" fillId="50" borderId="21" xfId="0" applyNumberFormat="1" applyFont="1" applyFill="1" applyBorder="1"/>
    <xf numFmtId="0" fontId="0" fillId="50" borderId="22" xfId="0" applyFill="1" applyBorder="1"/>
    <xf numFmtId="0" fontId="1" fillId="50" borderId="28" xfId="0" applyFont="1" applyFill="1" applyBorder="1"/>
    <xf numFmtId="0" fontId="1" fillId="50" borderId="28" xfId="0" applyFont="1" applyFill="1" applyBorder="1" applyAlignment="1">
      <alignment horizontal="right"/>
    </xf>
    <xf numFmtId="0" fontId="0" fillId="50" borderId="16" xfId="0" applyFill="1" applyBorder="1" applyAlignment="1">
      <alignment horizontal="right"/>
    </xf>
    <xf numFmtId="17" fontId="0" fillId="36" borderId="54" xfId="0" applyNumberFormat="1" applyFill="1" applyBorder="1"/>
    <xf numFmtId="0" fontId="1" fillId="36" borderId="28" xfId="0" applyFont="1" applyFill="1" applyBorder="1" applyAlignment="1">
      <alignment horizontal="right"/>
    </xf>
    <xf numFmtId="0" fontId="0" fillId="36" borderId="16" xfId="0" applyFill="1" applyBorder="1" applyAlignment="1">
      <alignment horizontal="right"/>
    </xf>
    <xf numFmtId="0" fontId="0" fillId="36" borderId="15" xfId="0" applyFill="1" applyBorder="1"/>
    <xf numFmtId="0" fontId="0" fillId="36" borderId="16" xfId="0" applyFill="1" applyBorder="1"/>
    <xf numFmtId="164" fontId="5" fillId="36" borderId="21" xfId="0" applyNumberFormat="1" applyFont="1" applyFill="1" applyBorder="1"/>
    <xf numFmtId="17" fontId="0" fillId="50" borderId="13" xfId="0" applyNumberFormat="1" applyFill="1" applyBorder="1" applyAlignment="1">
      <alignment horizontal="right"/>
    </xf>
    <xf numFmtId="17" fontId="0" fillId="50" borderId="54" xfId="0" applyNumberFormat="1" applyFill="1" applyBorder="1" applyAlignment="1">
      <alignment horizontal="right"/>
    </xf>
    <xf numFmtId="0" fontId="37" fillId="50" borderId="0" xfId="0" applyFont="1" applyFill="1"/>
    <xf numFmtId="164" fontId="54" fillId="50" borderId="2" xfId="0" applyNumberFormat="1" applyFont="1" applyFill="1" applyBorder="1"/>
    <xf numFmtId="14" fontId="0" fillId="50" borderId="13" xfId="0" applyNumberFormat="1" applyFill="1" applyBorder="1"/>
    <xf numFmtId="8" fontId="1" fillId="5" borderId="66" xfId="0" applyNumberFormat="1" applyFont="1" applyFill="1" applyBorder="1"/>
    <xf numFmtId="14" fontId="1" fillId="0" borderId="6" xfId="0" applyNumberFormat="1" applyFont="1" applyBorder="1"/>
    <xf numFmtId="14" fontId="1" fillId="5" borderId="6" xfId="0" applyNumberFormat="1" applyFont="1" applyFill="1" applyBorder="1"/>
    <xf numFmtId="8" fontId="1" fillId="0" borderId="6" xfId="0" applyNumberFormat="1" applyFont="1" applyBorder="1"/>
    <xf numFmtId="8" fontId="1" fillId="5" borderId="6" xfId="0" applyNumberFormat="1" applyFont="1" applyFill="1" applyBorder="1"/>
    <xf numFmtId="8" fontId="1" fillId="5" borderId="7" xfId="0" applyNumberFormat="1" applyFont="1" applyFill="1" applyBorder="1"/>
    <xf numFmtId="0" fontId="1" fillId="0" borderId="73" xfId="0" applyFont="1" applyBorder="1"/>
    <xf numFmtId="0" fontId="1" fillId="0" borderId="31" xfId="0" applyFont="1" applyBorder="1"/>
    <xf numFmtId="0" fontId="33" fillId="0" borderId="74" xfId="0" applyFont="1" applyBorder="1"/>
    <xf numFmtId="15" fontId="0" fillId="50" borderId="13" xfId="0" applyNumberFormat="1" applyFill="1" applyBorder="1" applyAlignment="1">
      <alignment horizontal="left"/>
    </xf>
    <xf numFmtId="0" fontId="0" fillId="50" borderId="13" xfId="0" applyFill="1" applyBorder="1" applyAlignment="1">
      <alignment horizontal="left"/>
    </xf>
    <xf numFmtId="17" fontId="0" fillId="50" borderId="13" xfId="0" applyNumberFormat="1" applyFill="1" applyBorder="1" applyAlignment="1">
      <alignment horizontal="left"/>
    </xf>
    <xf numFmtId="17" fontId="1" fillId="50" borderId="54" xfId="0" applyNumberFormat="1" applyFont="1" applyFill="1" applyBorder="1" applyAlignment="1">
      <alignment horizontal="right"/>
    </xf>
    <xf numFmtId="0" fontId="0" fillId="50" borderId="76" xfId="0" applyFill="1" applyBorder="1"/>
    <xf numFmtId="0" fontId="0" fillId="36" borderId="76" xfId="0" applyFill="1" applyBorder="1"/>
    <xf numFmtId="0" fontId="5" fillId="50" borderId="9" xfId="0" applyFont="1" applyFill="1" applyBorder="1"/>
    <xf numFmtId="0" fontId="0" fillId="51" borderId="2" xfId="0" applyFill="1" applyBorder="1" applyAlignment="1">
      <alignment horizontal="right"/>
    </xf>
    <xf numFmtId="0" fontId="5" fillId="36" borderId="4" xfId="0" applyFont="1" applyFill="1" applyBorder="1" applyAlignment="1">
      <alignment vertical="center"/>
    </xf>
    <xf numFmtId="14" fontId="0" fillId="51" borderId="2" xfId="0" applyNumberFormat="1" applyFill="1" applyBorder="1" applyAlignment="1">
      <alignment horizontal="right"/>
    </xf>
    <xf numFmtId="0" fontId="1" fillId="51" borderId="2" xfId="0" applyFont="1" applyFill="1" applyBorder="1"/>
    <xf numFmtId="0" fontId="1" fillId="51" borderId="2" xfId="0" applyFont="1" applyFill="1" applyBorder="1" applyAlignment="1">
      <alignment horizontal="right"/>
    </xf>
    <xf numFmtId="164" fontId="5" fillId="51" borderId="2" xfId="0" applyNumberFormat="1" applyFont="1" applyFill="1" applyBorder="1"/>
    <xf numFmtId="0" fontId="1" fillId="51" borderId="2" xfId="0" applyFont="1" applyFill="1" applyBorder="1" applyAlignment="1">
      <alignment horizontal="left" wrapText="1"/>
    </xf>
    <xf numFmtId="0" fontId="0" fillId="51" borderId="3" xfId="0" applyFill="1" applyBorder="1"/>
    <xf numFmtId="0" fontId="0" fillId="0" borderId="3" xfId="0" applyBorder="1"/>
    <xf numFmtId="0" fontId="5" fillId="51" borderId="4" xfId="0" applyFont="1" applyFill="1" applyBorder="1"/>
    <xf numFmtId="0" fontId="0" fillId="50" borderId="3" xfId="0" applyFill="1" applyBorder="1"/>
    <xf numFmtId="17" fontId="0" fillId="36" borderId="2" xfId="0" applyNumberFormat="1" applyFill="1" applyBorder="1" applyAlignment="1">
      <alignment horizontal="right"/>
    </xf>
    <xf numFmtId="0" fontId="0" fillId="36" borderId="3" xfId="0" applyFill="1" applyBorder="1"/>
    <xf numFmtId="0" fontId="5" fillId="50" borderId="4" xfId="0" applyFont="1" applyFill="1" applyBorder="1"/>
    <xf numFmtId="0" fontId="0" fillId="36" borderId="55" xfId="0" applyFill="1" applyBorder="1"/>
    <xf numFmtId="0" fontId="1" fillId="36" borderId="55" xfId="0" applyFont="1" applyFill="1" applyBorder="1"/>
    <xf numFmtId="0" fontId="5" fillId="36" borderId="4" xfId="0" applyFont="1" applyFill="1" applyBorder="1"/>
    <xf numFmtId="0" fontId="4" fillId="5" borderId="1" xfId="0" applyFont="1" applyFill="1" applyBorder="1" applyAlignment="1">
      <alignment horizontal="center" wrapText="1"/>
    </xf>
    <xf numFmtId="0" fontId="4" fillId="0" borderId="1" xfId="0" applyFont="1" applyBorder="1" applyAlignment="1">
      <alignment horizontal="center" wrapText="1"/>
    </xf>
    <xf numFmtId="0" fontId="1" fillId="0" borderId="62" xfId="0" applyFont="1" applyBorder="1" applyAlignment="1">
      <alignment wrapText="1"/>
    </xf>
    <xf numFmtId="164" fontId="5" fillId="36" borderId="28" xfId="0" applyNumberFormat="1" applyFont="1" applyFill="1" applyBorder="1"/>
    <xf numFmtId="164" fontId="5" fillId="19" borderId="28" xfId="0" applyNumberFormat="1" applyFont="1" applyFill="1" applyBorder="1"/>
    <xf numFmtId="17" fontId="0" fillId="50" borderId="73" xfId="0" applyNumberFormat="1" applyFill="1" applyBorder="1"/>
    <xf numFmtId="0" fontId="0" fillId="50" borderId="52" xfId="0" applyFill="1" applyBorder="1"/>
    <xf numFmtId="0" fontId="0" fillId="50" borderId="47" xfId="0" applyFill="1" applyBorder="1" applyAlignment="1">
      <alignment horizontal="right"/>
    </xf>
    <xf numFmtId="0" fontId="0" fillId="50" borderId="52" xfId="0" applyFill="1" applyBorder="1" applyAlignment="1">
      <alignment horizontal="right"/>
    </xf>
    <xf numFmtId="164" fontId="5" fillId="50" borderId="47" xfId="0" applyNumberFormat="1" applyFont="1" applyFill="1" applyBorder="1"/>
    <xf numFmtId="0" fontId="0" fillId="50" borderId="50" xfId="0" applyFill="1" applyBorder="1"/>
    <xf numFmtId="164" fontId="54" fillId="36" borderId="11" xfId="0" applyNumberFormat="1" applyFont="1" applyFill="1" applyBorder="1" applyAlignment="1">
      <alignment vertical="center"/>
    </xf>
    <xf numFmtId="164" fontId="5" fillId="36" borderId="11" xfId="0" applyNumberFormat="1" applyFont="1" applyFill="1" applyBorder="1" applyAlignment="1">
      <alignment vertical="center"/>
    </xf>
    <xf numFmtId="164" fontId="5" fillId="36" borderId="16" xfId="0" applyNumberFormat="1" applyFont="1" applyFill="1" applyBorder="1" applyAlignment="1">
      <alignment vertical="center"/>
    </xf>
    <xf numFmtId="17" fontId="5" fillId="36" borderId="78" xfId="0" applyNumberFormat="1" applyFont="1" applyFill="1" applyBorder="1" applyAlignment="1">
      <alignment vertical="center"/>
    </xf>
    <xf numFmtId="0" fontId="5" fillId="36" borderId="79" xfId="0" applyFont="1" applyFill="1" applyBorder="1" applyAlignment="1">
      <alignment vertical="center"/>
    </xf>
    <xf numFmtId="0" fontId="5" fillId="36" borderId="11" xfId="0" applyFont="1" applyFill="1" applyBorder="1" applyAlignment="1">
      <alignment horizontal="right" vertical="center"/>
    </xf>
    <xf numFmtId="0" fontId="5" fillId="36" borderId="79" xfId="0" applyFont="1" applyFill="1" applyBorder="1" applyAlignment="1">
      <alignment horizontal="right" vertical="center"/>
    </xf>
    <xf numFmtId="0" fontId="5" fillId="36" borderId="11" xfId="0" applyFont="1" applyFill="1" applyBorder="1" applyAlignment="1">
      <alignment vertical="center"/>
    </xf>
    <xf numFmtId="17" fontId="5" fillId="36" borderId="15" xfId="0" applyNumberFormat="1" applyFont="1" applyFill="1" applyBorder="1" applyAlignment="1">
      <alignment vertical="center"/>
    </xf>
    <xf numFmtId="0" fontId="5" fillId="36" borderId="16" xfId="0" applyFont="1" applyFill="1" applyBorder="1" applyAlignment="1">
      <alignment vertical="center"/>
    </xf>
    <xf numFmtId="0" fontId="5" fillId="36" borderId="16" xfId="0" applyFont="1" applyFill="1" applyBorder="1" applyAlignment="1">
      <alignment horizontal="right" vertical="center"/>
    </xf>
    <xf numFmtId="0" fontId="0" fillId="19" borderId="3" xfId="0" applyFill="1" applyBorder="1"/>
    <xf numFmtId="0" fontId="0" fillId="19" borderId="55" xfId="0" applyFill="1" applyBorder="1"/>
    <xf numFmtId="14" fontId="0" fillId="36" borderId="54" xfId="0" applyNumberFormat="1" applyFill="1" applyBorder="1"/>
    <xf numFmtId="6" fontId="0" fillId="4" borderId="1" xfId="0" applyNumberFormat="1" applyFill="1" applyBorder="1" applyAlignment="1">
      <alignment horizontal="right"/>
    </xf>
    <xf numFmtId="0" fontId="0" fillId="0" borderId="1" xfId="0" applyBorder="1"/>
    <xf numFmtId="0" fontId="0" fillId="50" borderId="77" xfId="0" applyFill="1" applyBorder="1"/>
    <xf numFmtId="14" fontId="0" fillId="50" borderId="2" xfId="0" applyNumberFormat="1" applyFill="1" applyBorder="1" applyAlignment="1">
      <alignment horizontal="left"/>
    </xf>
    <xf numFmtId="0" fontId="64" fillId="0" borderId="2" xfId="0" applyFont="1" applyBorder="1"/>
    <xf numFmtId="0" fontId="0" fillId="3" borderId="2" xfId="0" applyFill="1" applyBorder="1"/>
    <xf numFmtId="0" fontId="0" fillId="3" borderId="2" xfId="0" applyFill="1" applyBorder="1" applyAlignment="1">
      <alignment horizontal="right"/>
    </xf>
    <xf numFmtId="164" fontId="5" fillId="3" borderId="2" xfId="0" applyNumberFormat="1" applyFont="1" applyFill="1" applyBorder="1"/>
    <xf numFmtId="164" fontId="5" fillId="3" borderId="21" xfId="0" applyNumberFormat="1" applyFont="1" applyFill="1" applyBorder="1"/>
    <xf numFmtId="0" fontId="0" fillId="3" borderId="22" xfId="0" applyFill="1" applyBorder="1"/>
    <xf numFmtId="17" fontId="0" fillId="3" borderId="2" xfId="0" applyNumberFormat="1" applyFill="1" applyBorder="1"/>
    <xf numFmtId="0" fontId="0" fillId="19" borderId="54" xfId="0" applyFill="1" applyBorder="1" applyAlignment="1">
      <alignment horizontal="right"/>
    </xf>
    <xf numFmtId="17" fontId="0" fillId="36" borderId="10" xfId="0" applyNumberFormat="1" applyFill="1" applyBorder="1"/>
    <xf numFmtId="0" fontId="0" fillId="36" borderId="11" xfId="0" applyFill="1" applyBorder="1"/>
    <xf numFmtId="0" fontId="0" fillId="36" borderId="11" xfId="0" applyFill="1" applyBorder="1" applyAlignment="1">
      <alignment horizontal="right"/>
    </xf>
    <xf numFmtId="164" fontId="5" fillId="36" borderId="18" xfId="0" applyNumberFormat="1" applyFont="1" applyFill="1" applyBorder="1"/>
    <xf numFmtId="0" fontId="0" fillId="36" borderId="19" xfId="0" applyFill="1" applyBorder="1"/>
    <xf numFmtId="17" fontId="0" fillId="36" borderId="15" xfId="0" applyNumberFormat="1" applyFill="1" applyBorder="1"/>
    <xf numFmtId="0" fontId="0" fillId="36" borderId="22" xfId="0" applyFill="1" applyBorder="1"/>
    <xf numFmtId="17" fontId="0" fillId="51" borderId="5" xfId="0" applyNumberFormat="1" applyFill="1" applyBorder="1"/>
    <xf numFmtId="0" fontId="0" fillId="51" borderId="6" xfId="0" applyFill="1" applyBorder="1"/>
    <xf numFmtId="0" fontId="0" fillId="51" borderId="6" xfId="0" applyFill="1" applyBorder="1" applyAlignment="1">
      <alignment horizontal="right"/>
    </xf>
    <xf numFmtId="164" fontId="5" fillId="51" borderId="59" xfId="0" applyNumberFormat="1" applyFont="1" applyFill="1" applyBorder="1"/>
    <xf numFmtId="0" fontId="0" fillId="51" borderId="70" xfId="0" applyFill="1" applyBorder="1"/>
    <xf numFmtId="17" fontId="0" fillId="19" borderId="10" xfId="0" applyNumberFormat="1" applyFill="1" applyBorder="1"/>
    <xf numFmtId="0" fontId="0" fillId="19" borderId="11" xfId="0" applyFill="1" applyBorder="1"/>
    <xf numFmtId="0" fontId="0" fillId="19" borderId="11" xfId="0" applyFill="1" applyBorder="1" applyAlignment="1">
      <alignment horizontal="right"/>
    </xf>
    <xf numFmtId="164" fontId="5" fillId="19" borderId="18" xfId="0" applyNumberFormat="1" applyFont="1" applyFill="1" applyBorder="1"/>
    <xf numFmtId="0" fontId="0" fillId="19" borderId="19" xfId="0" applyFill="1" applyBorder="1"/>
    <xf numFmtId="0" fontId="0" fillId="0" borderId="62" xfId="0" applyBorder="1"/>
    <xf numFmtId="17" fontId="0" fillId="36" borderId="28" xfId="0" applyNumberFormat="1" applyFill="1" applyBorder="1"/>
    <xf numFmtId="17" fontId="0" fillId="50" borderId="10" xfId="0" applyNumberFormat="1" applyFill="1" applyBorder="1"/>
    <xf numFmtId="0" fontId="0" fillId="50" borderId="11" xfId="0" applyFill="1" applyBorder="1"/>
    <xf numFmtId="0" fontId="0" fillId="50" borderId="11" xfId="0" applyFill="1" applyBorder="1" applyAlignment="1">
      <alignment horizontal="right"/>
    </xf>
    <xf numFmtId="164" fontId="5" fillId="50" borderId="11" xfId="0" applyNumberFormat="1" applyFont="1" applyFill="1" applyBorder="1"/>
    <xf numFmtId="0" fontId="0" fillId="50" borderId="12" xfId="0" applyFill="1" applyBorder="1"/>
    <xf numFmtId="0" fontId="0" fillId="50" borderId="14" xfId="0" applyFill="1" applyBorder="1"/>
    <xf numFmtId="17" fontId="1" fillId="50" borderId="13" xfId="0" applyNumberFormat="1" applyFont="1" applyFill="1" applyBorder="1" applyAlignment="1">
      <alignment horizontal="right"/>
    </xf>
    <xf numFmtId="0" fontId="0" fillId="50" borderId="65" xfId="0" applyFill="1" applyBorder="1"/>
    <xf numFmtId="17" fontId="1" fillId="50" borderId="15" xfId="0" applyNumberFormat="1" applyFont="1" applyFill="1" applyBorder="1" applyAlignment="1">
      <alignment horizontal="right"/>
    </xf>
    <xf numFmtId="0" fontId="1" fillId="50" borderId="16" xfId="0" applyFont="1" applyFill="1" applyBorder="1"/>
    <xf numFmtId="0" fontId="0" fillId="50" borderId="16" xfId="0" applyFill="1" applyBorder="1"/>
    <xf numFmtId="0" fontId="1" fillId="50" borderId="16" xfId="0" applyFont="1" applyFill="1" applyBorder="1" applyAlignment="1">
      <alignment horizontal="right"/>
    </xf>
    <xf numFmtId="164" fontId="5" fillId="50" borderId="16" xfId="0" applyNumberFormat="1" applyFont="1" applyFill="1" applyBorder="1"/>
    <xf numFmtId="0" fontId="0" fillId="50" borderId="36" xfId="0" applyFill="1" applyBorder="1"/>
    <xf numFmtId="0" fontId="5" fillId="50" borderId="9" xfId="0" applyFont="1" applyFill="1" applyBorder="1" applyAlignment="1">
      <alignment textRotation="180"/>
    </xf>
    <xf numFmtId="17" fontId="1" fillId="50" borderId="54" xfId="0" applyNumberFormat="1" applyFont="1" applyFill="1" applyBorder="1"/>
    <xf numFmtId="17" fontId="0" fillId="36" borderId="73" xfId="0" applyNumberFormat="1" applyFill="1" applyBorder="1"/>
    <xf numFmtId="0" fontId="1" fillId="36" borderId="52" xfId="0" applyFont="1" applyFill="1" applyBorder="1"/>
    <xf numFmtId="0" fontId="0" fillId="36" borderId="52" xfId="0" applyFill="1" applyBorder="1" applyAlignment="1">
      <alignment horizontal="right"/>
    </xf>
    <xf numFmtId="0" fontId="1" fillId="36" borderId="52" xfId="0" applyFont="1" applyFill="1" applyBorder="1" applyAlignment="1">
      <alignment horizontal="right"/>
    </xf>
    <xf numFmtId="0" fontId="1" fillId="36" borderId="47" xfId="0" applyFont="1" applyFill="1" applyBorder="1" applyAlignment="1">
      <alignment horizontal="right"/>
    </xf>
    <xf numFmtId="164" fontId="5" fillId="36" borderId="72" xfId="0" applyNumberFormat="1" applyFont="1" applyFill="1" applyBorder="1"/>
    <xf numFmtId="0" fontId="0" fillId="36" borderId="65" xfId="0" applyFill="1" applyBorder="1"/>
    <xf numFmtId="17" fontId="0" fillId="50" borderId="78" xfId="0" applyNumberFormat="1" applyFill="1" applyBorder="1"/>
    <xf numFmtId="0" fontId="1" fillId="50" borderId="79" xfId="0" applyFont="1" applyFill="1" applyBorder="1"/>
    <xf numFmtId="0" fontId="1" fillId="50" borderId="79" xfId="0" applyFont="1" applyFill="1" applyBorder="1" applyAlignment="1">
      <alignment horizontal="right"/>
    </xf>
    <xf numFmtId="164" fontId="5" fillId="50" borderId="82" xfId="0" applyNumberFormat="1" applyFont="1" applyFill="1" applyBorder="1"/>
    <xf numFmtId="0" fontId="0" fillId="50" borderId="33" xfId="0" applyFill="1" applyBorder="1"/>
    <xf numFmtId="17" fontId="0" fillId="50" borderId="15" xfId="0" applyNumberFormat="1" applyFill="1" applyBorder="1"/>
    <xf numFmtId="0" fontId="0" fillId="36" borderId="62" xfId="0" applyFill="1" applyBorder="1"/>
    <xf numFmtId="14" fontId="0" fillId="50" borderId="13" xfId="0" applyNumberFormat="1" applyFill="1" applyBorder="1" applyAlignment="1">
      <alignment horizontal="right"/>
    </xf>
    <xf numFmtId="49" fontId="1" fillId="0" borderId="2" xfId="2" applyNumberFormat="1" applyFont="1" applyBorder="1" applyAlignment="1">
      <alignment horizontal="left"/>
    </xf>
    <xf numFmtId="49" fontId="1" fillId="36" borderId="2" xfId="2" applyNumberFormat="1" applyFont="1" applyFill="1" applyBorder="1" applyAlignment="1">
      <alignment horizontal="left"/>
    </xf>
    <xf numFmtId="49" fontId="1" fillId="0" borderId="2" xfId="2" applyNumberFormat="1" applyFont="1" applyBorder="1"/>
    <xf numFmtId="49" fontId="1" fillId="0" borderId="62" xfId="2" applyNumberFormat="1" applyFont="1" applyBorder="1" applyAlignment="1">
      <alignment horizontal="left"/>
    </xf>
    <xf numFmtId="49" fontId="1" fillId="0" borderId="3" xfId="2" applyNumberFormat="1" applyFont="1" applyBorder="1" applyAlignment="1">
      <alignment horizontal="left"/>
    </xf>
    <xf numFmtId="49" fontId="1" fillId="0" borderId="28" xfId="2" applyNumberFormat="1" applyFont="1" applyBorder="1" applyAlignment="1">
      <alignment horizontal="left"/>
    </xf>
    <xf numFmtId="49" fontId="1" fillId="0" borderId="0" xfId="2" applyNumberFormat="1" applyFont="1"/>
    <xf numFmtId="49" fontId="1" fillId="0" borderId="2" xfId="1" applyNumberFormat="1" applyFont="1" applyBorder="1"/>
    <xf numFmtId="49" fontId="1" fillId="0" borderId="47" xfId="2" applyNumberFormat="1" applyFont="1" applyBorder="1"/>
    <xf numFmtId="49" fontId="1" fillId="0" borderId="26" xfId="2" applyNumberFormat="1" applyFont="1" applyBorder="1" applyAlignment="1">
      <alignment horizontal="left"/>
    </xf>
    <xf numFmtId="49" fontId="1" fillId="0" borderId="47" xfId="2" applyNumberFormat="1" applyFont="1" applyBorder="1" applyAlignment="1">
      <alignment horizontal="left"/>
    </xf>
    <xf numFmtId="49" fontId="15" fillId="0" borderId="23" xfId="1" applyNumberFormat="1" applyFont="1" applyBorder="1" applyAlignment="1">
      <alignment wrapText="1"/>
    </xf>
    <xf numFmtId="49" fontId="1" fillId="0" borderId="3" xfId="2" applyNumberFormat="1" applyFont="1" applyBorder="1"/>
    <xf numFmtId="49" fontId="1" fillId="0" borderId="1" xfId="2" applyNumberFormat="1" applyFont="1" applyBorder="1"/>
    <xf numFmtId="49" fontId="15" fillId="36" borderId="26" xfId="1" applyNumberFormat="1" applyFont="1" applyFill="1" applyBorder="1" applyAlignment="1">
      <alignment wrapText="1"/>
    </xf>
    <xf numFmtId="49" fontId="15" fillId="0" borderId="45" xfId="1" applyNumberFormat="1" applyFont="1" applyBorder="1" applyAlignment="1">
      <alignment horizontal="left" wrapText="1"/>
    </xf>
    <xf numFmtId="49" fontId="15" fillId="0" borderId="26" xfId="1" applyNumberFormat="1" applyFont="1" applyBorder="1" applyAlignment="1">
      <alignment wrapText="1"/>
    </xf>
    <xf numFmtId="17" fontId="0" fillId="0" borderId="15" xfId="0" applyNumberFormat="1" applyBorder="1"/>
    <xf numFmtId="17" fontId="0" fillId="7" borderId="2" xfId="0" applyNumberFormat="1" applyFill="1" applyBorder="1"/>
    <xf numFmtId="0" fontId="0" fillId="7" borderId="2" xfId="0" applyFill="1" applyBorder="1"/>
    <xf numFmtId="0" fontId="0" fillId="7" borderId="2" xfId="0" applyFill="1" applyBorder="1" applyAlignment="1">
      <alignment horizontal="right"/>
    </xf>
    <xf numFmtId="164" fontId="5" fillId="7" borderId="2" xfId="0" applyNumberFormat="1" applyFont="1" applyFill="1" applyBorder="1"/>
    <xf numFmtId="164" fontId="5" fillId="7" borderId="21" xfId="0" applyNumberFormat="1" applyFont="1" applyFill="1" applyBorder="1"/>
    <xf numFmtId="0" fontId="0" fillId="7" borderId="22" xfId="0" applyFill="1" applyBorder="1"/>
    <xf numFmtId="0" fontId="4" fillId="0" borderId="18" xfId="0" applyFont="1" applyBorder="1" applyAlignment="1">
      <alignment horizontal="center" wrapText="1"/>
    </xf>
    <xf numFmtId="0" fontId="4" fillId="0" borderId="19" xfId="0" applyFont="1" applyBorder="1" applyAlignment="1">
      <alignment horizontal="center" wrapText="1"/>
    </xf>
    <xf numFmtId="0" fontId="15" fillId="11" borderId="1" xfId="1" applyFont="1" applyFill="1" applyAlignment="1">
      <alignment horizontal="left" vertical="top" wrapText="1"/>
    </xf>
    <xf numFmtId="0" fontId="13" fillId="0" borderId="1" xfId="1"/>
    <xf numFmtId="0" fontId="20" fillId="18" borderId="35" xfId="1" applyFont="1" applyFill="1" applyBorder="1"/>
    <xf numFmtId="0" fontId="13" fillId="2" borderId="35" xfId="1" applyFill="1" applyBorder="1"/>
    <xf numFmtId="0" fontId="13" fillId="2" borderId="36" xfId="1" applyFill="1" applyBorder="1"/>
    <xf numFmtId="0" fontId="19" fillId="11" borderId="1" xfId="1" applyFont="1" applyFill="1" applyAlignment="1">
      <alignment horizontal="left" vertical="top" wrapText="1"/>
    </xf>
    <xf numFmtId="0" fontId="1" fillId="3" borderId="1" xfId="1" applyFont="1" applyFill="1" applyAlignment="1">
      <alignment horizontal="center" vertical="center" wrapText="1"/>
    </xf>
    <xf numFmtId="0" fontId="14" fillId="0" borderId="68" xfId="1" applyFont="1" applyBorder="1" applyAlignment="1">
      <alignment horizontal="center" wrapText="1"/>
    </xf>
    <xf numFmtId="0" fontId="14" fillId="0" borderId="69" xfId="1" applyFont="1" applyBorder="1" applyAlignment="1">
      <alignment horizontal="center" wrapText="1"/>
    </xf>
    <xf numFmtId="0" fontId="14" fillId="0" borderId="70" xfId="1" applyFont="1" applyBorder="1" applyAlignment="1">
      <alignment horizontal="center" wrapText="1"/>
    </xf>
    <xf numFmtId="0" fontId="15" fillId="0" borderId="2" xfId="1" applyFont="1" applyBorder="1" applyAlignment="1">
      <alignment horizontal="center" wrapText="1"/>
    </xf>
    <xf numFmtId="0" fontId="1" fillId="0" borderId="47" xfId="1" applyFont="1" applyBorder="1"/>
    <xf numFmtId="0" fontId="13" fillId="0" borderId="47" xfId="1" applyBorder="1"/>
    <xf numFmtId="0" fontId="13" fillId="0" borderId="2" xfId="1" applyBorder="1"/>
    <xf numFmtId="0" fontId="1" fillId="36" borderId="28" xfId="1" applyFont="1" applyFill="1" applyBorder="1" applyAlignment="1">
      <alignment horizontal="center" vertical="center" wrapText="1"/>
    </xf>
    <xf numFmtId="0" fontId="1" fillId="36" borderId="47" xfId="1" applyFont="1" applyFill="1" applyBorder="1" applyAlignment="1">
      <alignment horizontal="center" vertical="center" wrapText="1"/>
    </xf>
    <xf numFmtId="0" fontId="5" fillId="36" borderId="8" xfId="0" applyFont="1" applyFill="1" applyBorder="1" applyAlignment="1">
      <alignment horizontal="center" vertical="center"/>
    </xf>
    <xf numFmtId="0" fontId="5" fillId="36" borderId="9" xfId="0" applyFont="1" applyFill="1" applyBorder="1" applyAlignment="1">
      <alignment horizontal="center" vertical="center"/>
    </xf>
    <xf numFmtId="0" fontId="5" fillId="50" borderId="8" xfId="0" applyFont="1" applyFill="1" applyBorder="1" applyAlignment="1">
      <alignment horizontal="center" vertical="center"/>
    </xf>
    <xf numFmtId="0" fontId="5" fillId="50" borderId="75" xfId="0" applyFont="1" applyFill="1" applyBorder="1" applyAlignment="1">
      <alignment horizontal="center" vertical="center"/>
    </xf>
    <xf numFmtId="0" fontId="5" fillId="50" borderId="9" xfId="0" applyFont="1" applyFill="1" applyBorder="1" applyAlignment="1">
      <alignment horizontal="center" vertical="center"/>
    </xf>
    <xf numFmtId="0" fontId="5" fillId="36" borderId="75" xfId="0" applyFont="1" applyFill="1" applyBorder="1" applyAlignment="1">
      <alignment horizontal="center" vertical="center"/>
    </xf>
    <xf numFmtId="0" fontId="1" fillId="19" borderId="3" xfId="0" applyFont="1" applyFill="1" applyBorder="1" applyAlignment="1">
      <alignment horizontal="left" wrapText="1"/>
    </xf>
    <xf numFmtId="0" fontId="1" fillId="19" borderId="20" xfId="0" applyFont="1" applyFill="1" applyBorder="1" applyAlignment="1">
      <alignment horizontal="left" wrapText="1"/>
    </xf>
    <xf numFmtId="0" fontId="4" fillId="50" borderId="8" xfId="0" applyFont="1" applyFill="1" applyBorder="1" applyAlignment="1">
      <alignment horizontal="center" vertical="center" textRotation="180"/>
    </xf>
    <xf numFmtId="0" fontId="4" fillId="50" borderId="75" xfId="0" applyFont="1" applyFill="1" applyBorder="1" applyAlignment="1">
      <alignment horizontal="center" vertical="center" textRotation="180"/>
    </xf>
    <xf numFmtId="0" fontId="4" fillId="50" borderId="9" xfId="0" applyFont="1" applyFill="1" applyBorder="1" applyAlignment="1">
      <alignment horizontal="center" vertical="center" textRotation="180"/>
    </xf>
    <xf numFmtId="0" fontId="5" fillId="36" borderId="8" xfId="0" applyFont="1" applyFill="1" applyBorder="1" applyAlignment="1">
      <alignment horizontal="center" vertical="center" textRotation="180"/>
    </xf>
    <xf numFmtId="0" fontId="5" fillId="36" borderId="75" xfId="0" applyFont="1" applyFill="1" applyBorder="1" applyAlignment="1">
      <alignment horizontal="center" vertical="center" textRotation="180"/>
    </xf>
    <xf numFmtId="0" fontId="5" fillId="36" borderId="9" xfId="0" applyFont="1" applyFill="1" applyBorder="1" applyAlignment="1">
      <alignment horizontal="center" vertical="center" textRotation="180"/>
    </xf>
    <xf numFmtId="0" fontId="5" fillId="50" borderId="8" xfId="0" applyFont="1" applyFill="1" applyBorder="1" applyAlignment="1">
      <alignment horizontal="center" textRotation="135"/>
    </xf>
    <xf numFmtId="0" fontId="5" fillId="50" borderId="9" xfId="0" applyFont="1" applyFill="1" applyBorder="1" applyAlignment="1">
      <alignment horizontal="center" textRotation="135"/>
    </xf>
    <xf numFmtId="0" fontId="5" fillId="36" borderId="8" xfId="0" applyFont="1" applyFill="1" applyBorder="1" applyAlignment="1">
      <alignment horizontal="center" vertical="center" textRotation="180" wrapText="1"/>
    </xf>
    <xf numFmtId="0" fontId="5" fillId="36" borderId="75" xfId="0" applyFont="1" applyFill="1" applyBorder="1" applyAlignment="1">
      <alignment horizontal="center" vertical="center" textRotation="180" wrapText="1"/>
    </xf>
    <xf numFmtId="0" fontId="5" fillId="36" borderId="9" xfId="0" applyFont="1" applyFill="1" applyBorder="1" applyAlignment="1">
      <alignment horizontal="center" vertical="center" textRotation="180" wrapText="1"/>
    </xf>
    <xf numFmtId="0" fontId="5" fillId="50" borderId="8" xfId="0" applyFont="1" applyFill="1" applyBorder="1" applyAlignment="1">
      <alignment horizontal="center" vertical="center" textRotation="180"/>
    </xf>
    <xf numFmtId="0" fontId="5" fillId="50" borderId="75" xfId="0" applyFont="1" applyFill="1" applyBorder="1" applyAlignment="1">
      <alignment horizontal="center" vertical="center" textRotation="180"/>
    </xf>
    <xf numFmtId="0" fontId="5" fillId="50" borderId="9" xfId="0" applyFont="1" applyFill="1" applyBorder="1" applyAlignment="1">
      <alignment horizontal="center" vertical="center" textRotation="180"/>
    </xf>
    <xf numFmtId="0" fontId="5" fillId="51" borderId="8" xfId="0" applyFont="1" applyFill="1" applyBorder="1" applyAlignment="1">
      <alignment horizontal="center" vertical="center"/>
    </xf>
    <xf numFmtId="0" fontId="5" fillId="51" borderId="75" xfId="0" applyFont="1" applyFill="1" applyBorder="1" applyAlignment="1">
      <alignment horizontal="center" vertical="center"/>
    </xf>
    <xf numFmtId="0" fontId="5" fillId="51" borderId="9"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75" xfId="0" applyFont="1" applyFill="1" applyBorder="1" applyAlignment="1">
      <alignment horizontal="center" vertical="center"/>
    </xf>
    <xf numFmtId="0" fontId="5" fillId="4" borderId="9" xfId="0" applyFont="1" applyFill="1" applyBorder="1" applyAlignment="1">
      <alignment horizontal="center" vertical="center"/>
    </xf>
    <xf numFmtId="0" fontId="5" fillId="36" borderId="8" xfId="0" applyFont="1" applyFill="1" applyBorder="1" applyAlignment="1">
      <alignment horizontal="center"/>
    </xf>
    <xf numFmtId="0" fontId="5" fillId="36" borderId="75" xfId="0" applyFont="1" applyFill="1" applyBorder="1" applyAlignment="1">
      <alignment horizontal="center"/>
    </xf>
    <xf numFmtId="0" fontId="5" fillId="36" borderId="9" xfId="0" applyFont="1" applyFill="1" applyBorder="1" applyAlignment="1">
      <alignment horizontal="center"/>
    </xf>
    <xf numFmtId="0" fontId="0" fillId="4" borderId="0" xfId="0" applyFill="1" applyAlignment="1">
      <alignment horizontal="center"/>
    </xf>
    <xf numFmtId="0" fontId="5" fillId="36" borderId="80" xfId="0" applyFont="1" applyFill="1" applyBorder="1" applyAlignment="1">
      <alignment horizontal="center" vertical="center"/>
    </xf>
    <xf numFmtId="0" fontId="5" fillId="36" borderId="81" xfId="0" applyFont="1" applyFill="1" applyBorder="1" applyAlignment="1">
      <alignment horizontal="center" vertical="center"/>
    </xf>
    <xf numFmtId="0" fontId="5" fillId="19" borderId="8" xfId="0" applyFont="1" applyFill="1" applyBorder="1" applyAlignment="1">
      <alignment horizontal="center"/>
    </xf>
    <xf numFmtId="0" fontId="5" fillId="19" borderId="9" xfId="0" applyFont="1" applyFill="1" applyBorder="1" applyAlignment="1">
      <alignment horizontal="center"/>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Medium4"/>
  <colors>
    <mruColors>
      <color rgb="FF00CC66"/>
      <color rgb="FF21692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ustomXml" Target="../ink/ink1.xml"/><Relationship Id="rId1" Type="http://schemas.openxmlformats.org/officeDocument/2006/relationships/image" Target="../media/image1.png"/><Relationship Id="rId4" Type="http://schemas.openxmlformats.org/officeDocument/2006/relationships/customXml" Target="../ink/ink2.xml"/></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customXml" Target="../ink/ink4.xml"/><Relationship Id="rId7" Type="http://schemas.openxmlformats.org/officeDocument/2006/relationships/customXml" Target="../ink/ink6.xml"/><Relationship Id="rId2" Type="http://schemas.openxmlformats.org/officeDocument/2006/relationships/image" Target="../media/image2.png"/><Relationship Id="rId1" Type="http://schemas.openxmlformats.org/officeDocument/2006/relationships/customXml" Target="../ink/ink3.xml"/><Relationship Id="rId6" Type="http://schemas.openxmlformats.org/officeDocument/2006/relationships/image" Target="../media/image4.png"/><Relationship Id="rId5" Type="http://schemas.openxmlformats.org/officeDocument/2006/relationships/customXml" Target="../ink/ink5.xml"/><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customXml" Target="../ink/ink8.xml"/><Relationship Id="rId7" Type="http://schemas.openxmlformats.org/officeDocument/2006/relationships/customXml" Target="../ink/ink10.xml"/><Relationship Id="rId2" Type="http://schemas.openxmlformats.org/officeDocument/2006/relationships/image" Target="../media/image2.png"/><Relationship Id="rId1" Type="http://schemas.openxmlformats.org/officeDocument/2006/relationships/customXml" Target="../ink/ink7.xml"/><Relationship Id="rId6" Type="http://schemas.openxmlformats.org/officeDocument/2006/relationships/image" Target="../media/image4.png"/><Relationship Id="rId5" Type="http://schemas.openxmlformats.org/officeDocument/2006/relationships/customXml" Target="../ink/ink9.xml"/><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customXml" Target="../ink/ink12.xml"/><Relationship Id="rId7" Type="http://schemas.openxmlformats.org/officeDocument/2006/relationships/customXml" Target="../ink/ink14.xml"/><Relationship Id="rId2" Type="http://schemas.openxmlformats.org/officeDocument/2006/relationships/image" Target="../media/image2.png"/><Relationship Id="rId1" Type="http://schemas.openxmlformats.org/officeDocument/2006/relationships/customXml" Target="../ink/ink11.xml"/><Relationship Id="rId6" Type="http://schemas.openxmlformats.org/officeDocument/2006/relationships/image" Target="../media/image4.png"/><Relationship Id="rId5" Type="http://schemas.openxmlformats.org/officeDocument/2006/relationships/customXml" Target="../ink/ink13.xm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absoluteAnchor>
    <xdr:pos x="4953000" y="7353300"/>
    <xdr:ext cx="1743075" cy="1504950"/>
    <xdr:pic>
      <xdr:nvPicPr>
        <xdr:cNvPr id="2" name="image00.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4953000" y="7353300"/>
          <a:ext cx="1743075" cy="1504950"/>
        </a:xfrm>
        <a:prstGeom prst="rect">
          <a:avLst/>
        </a:prstGeom>
        <a:noFill/>
      </xdr:spPr>
    </xdr:pic>
    <xdr:clientData fLocksWithSheet="0"/>
  </xdr:absoluteAnchor>
  <xdr:twoCellAnchor editAs="oneCell">
    <xdr:from>
      <xdr:col>2</xdr:col>
      <xdr:colOff>616320</xdr:colOff>
      <xdr:row>3</xdr:row>
      <xdr:rowOff>37445</xdr:rowOff>
    </xdr:from>
    <xdr:to>
      <xdr:col>2</xdr:col>
      <xdr:colOff>638002</xdr:colOff>
      <xdr:row>3</xdr:row>
      <xdr:rowOff>59127</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Ink 2">
              <a:extLst>
                <a:ext uri="{FF2B5EF4-FFF2-40B4-BE49-F238E27FC236}">
                  <a16:creationId xmlns:a16="http://schemas.microsoft.com/office/drawing/2014/main" id="{DA5E7B18-3770-4B4B-BC93-0E8ED08C0D96}"/>
                </a:ext>
              </a:extLst>
            </xdr14:cNvPr>
            <xdr14:cNvContentPartPr/>
          </xdr14:nvContentPartPr>
          <xdr14:nvPr macro=""/>
          <xdr14:xfrm>
            <a:off x="616320" y="6188040"/>
            <a:ext cx="16920" cy="16920"/>
          </xdr14:xfrm>
        </xdr:contentPart>
      </mc:Choice>
      <mc:Fallback xmlns="">
        <xdr:pic>
          <xdr:nvPicPr>
            <xdr:cNvPr id="3" name="Ink 2">
              <a:extLst>
                <a:ext uri="{FF2B5EF4-FFF2-40B4-BE49-F238E27FC236}">
                  <a16:creationId xmlns:a16="http://schemas.microsoft.com/office/drawing/2014/main" id="{DA5E7B18-3770-4B4B-BC93-0E8ED08C0D96}"/>
                </a:ext>
              </a:extLst>
            </xdr:cNvPr>
            <xdr:cNvPicPr/>
          </xdr:nvPicPr>
          <xdr:blipFill>
            <a:blip xmlns:r="http://schemas.openxmlformats.org/officeDocument/2006/relationships" r:embed="rId3"/>
            <a:stretch>
              <a:fillRect/>
            </a:stretch>
          </xdr:blipFill>
          <xdr:spPr>
            <a:xfrm>
              <a:off x="607680" y="6179400"/>
              <a:ext cx="34560" cy="34560"/>
            </a:xfrm>
            <a:prstGeom prst="rect">
              <a:avLst/>
            </a:prstGeom>
          </xdr:spPr>
        </xdr:pic>
      </mc:Fallback>
    </mc:AlternateContent>
    <xdr:clientData/>
  </xdr:twoCellAnchor>
  <xdr:oneCellAnchor>
    <xdr:from>
      <xdr:col>2</xdr:col>
      <xdr:colOff>616320</xdr:colOff>
      <xdr:row>3</xdr:row>
      <xdr:rowOff>37445</xdr:rowOff>
    </xdr:from>
    <xdr:ext cx="16920" cy="1692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5" name="Ink 4">
              <a:extLst>
                <a:ext uri="{FF2B5EF4-FFF2-40B4-BE49-F238E27FC236}">
                  <a16:creationId xmlns:a16="http://schemas.microsoft.com/office/drawing/2014/main" id="{C750920F-B9EE-4AE1-9CA1-CACF2F1918B2}"/>
                </a:ext>
              </a:extLst>
            </xdr14:cNvPr>
            <xdr14:cNvContentPartPr/>
          </xdr14:nvContentPartPr>
          <xdr14:nvPr macro=""/>
          <xdr14:xfrm>
            <a:off x="616320" y="6188040"/>
            <a:ext cx="16920" cy="16920"/>
          </xdr14:xfrm>
        </xdr:contentPart>
      </mc:Choice>
      <mc:Fallback xmlns="">
        <xdr:pic>
          <xdr:nvPicPr>
            <xdr:cNvPr id="3" name="Ink 2">
              <a:extLst>
                <a:ext uri="{FF2B5EF4-FFF2-40B4-BE49-F238E27FC236}">
                  <a16:creationId xmlns:a16="http://schemas.microsoft.com/office/drawing/2014/main" id="{DA5E7B18-3770-4B4B-BC93-0E8ED08C0D96}"/>
                </a:ext>
              </a:extLst>
            </xdr:cNvPr>
            <xdr:cNvPicPr/>
          </xdr:nvPicPr>
          <xdr:blipFill>
            <a:blip xmlns:r="http://schemas.openxmlformats.org/officeDocument/2006/relationships" r:embed="rId3"/>
            <a:stretch>
              <a:fillRect/>
            </a:stretch>
          </xdr:blipFill>
          <xdr:spPr>
            <a:xfrm>
              <a:off x="607680" y="6179400"/>
              <a:ext cx="34560" cy="34560"/>
            </a:xfrm>
            <a:prstGeom prst="rect">
              <a:avLst/>
            </a:prstGeom>
          </xdr:spPr>
        </xdr:pic>
      </mc:Fallback>
    </mc:AlternateContent>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616320</xdr:colOff>
      <xdr:row>23</xdr:row>
      <xdr:rowOff>37445</xdr:rowOff>
    </xdr:from>
    <xdr:to>
      <xdr:col>0</xdr:col>
      <xdr:colOff>638002</xdr:colOff>
      <xdr:row>23</xdr:row>
      <xdr:rowOff>59127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D3928E68-7A81-4F1D-9547-1668C500EBA2}"/>
                </a:ext>
              </a:extLst>
            </xdr14:cNvPr>
            <xdr14:cNvContentPartPr/>
          </xdr14:nvContentPartPr>
          <xdr14:nvPr macro=""/>
          <xdr14:xfrm>
            <a:off x="616320" y="6188040"/>
            <a:ext cx="16920" cy="16920"/>
          </xdr14:xfrm>
        </xdr:contentPart>
      </mc:Choice>
      <mc:Fallback xmlns="">
        <xdr:pic>
          <xdr:nvPicPr>
            <xdr:cNvPr id="8" name="Ink 7">
              <a:extLst>
                <a:ext uri="{FF2B5EF4-FFF2-40B4-BE49-F238E27FC236}">
                  <a16:creationId xmlns:a16="http://schemas.microsoft.com/office/drawing/2014/main" id="{F20DFD0B-CB73-4F72-9FC5-00FA3584F9E5}"/>
                </a:ext>
              </a:extLst>
            </xdr:cNvPr>
            <xdr:cNvPicPr/>
          </xdr:nvPicPr>
          <xdr:blipFill>
            <a:blip xmlns:r="http://schemas.openxmlformats.org/officeDocument/2006/relationships" r:embed="rId2"/>
            <a:stretch>
              <a:fillRect/>
            </a:stretch>
          </xdr:blipFill>
          <xdr:spPr>
            <a:xfrm>
              <a:off x="607680" y="6179400"/>
              <a:ext cx="34560" cy="34560"/>
            </a:xfrm>
            <a:prstGeom prst="rect">
              <a:avLst/>
            </a:prstGeom>
          </xdr:spPr>
        </xdr:pic>
      </mc:Fallback>
    </mc:AlternateContent>
    <xdr:clientData/>
  </xdr:twoCellAnchor>
  <xdr:twoCellAnchor editAs="oneCell">
    <xdr:from>
      <xdr:col>0</xdr:col>
      <xdr:colOff>874440</xdr:colOff>
      <xdr:row>23</xdr:row>
      <xdr:rowOff>65885</xdr:rowOff>
    </xdr:from>
    <xdr:to>
      <xdr:col>1</xdr:col>
      <xdr:colOff>285369</xdr:colOff>
      <xdr:row>25</xdr:row>
      <xdr:rowOff>7152</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F7FA5F94-F1DF-4329-A43B-01D69742CD46}"/>
                </a:ext>
              </a:extLst>
            </xdr14:cNvPr>
            <xdr14:cNvContentPartPr/>
          </xdr14:nvContentPartPr>
          <xdr14:nvPr macro=""/>
          <xdr14:xfrm>
            <a:off x="874440" y="6216480"/>
            <a:ext cx="79920" cy="157320"/>
          </xdr14:xfrm>
        </xdr:contentPart>
      </mc:Choice>
      <mc:Fallback xmlns="">
        <xdr:pic>
          <xdr:nvPicPr>
            <xdr:cNvPr id="9" name="Ink 8">
              <a:extLst>
                <a:ext uri="{FF2B5EF4-FFF2-40B4-BE49-F238E27FC236}">
                  <a16:creationId xmlns:a16="http://schemas.microsoft.com/office/drawing/2014/main" id="{A344F6D6-FB9D-46D8-B521-7CC5BCC3E95B}"/>
                </a:ext>
              </a:extLst>
            </xdr:cNvPr>
            <xdr:cNvPicPr/>
          </xdr:nvPicPr>
          <xdr:blipFill>
            <a:blip xmlns:r="http://schemas.openxmlformats.org/officeDocument/2006/relationships" r:embed="rId4"/>
            <a:stretch>
              <a:fillRect/>
            </a:stretch>
          </xdr:blipFill>
          <xdr:spPr>
            <a:xfrm>
              <a:off x="865800" y="6207501"/>
              <a:ext cx="97560" cy="174920"/>
            </a:xfrm>
            <a:prstGeom prst="rect">
              <a:avLst/>
            </a:prstGeom>
          </xdr:spPr>
        </xdr:pic>
      </mc:Fallback>
    </mc:AlternateContent>
    <xdr:clientData/>
  </xdr:twoCellAnchor>
  <xdr:twoCellAnchor editAs="oneCell">
    <xdr:from>
      <xdr:col>1</xdr:col>
      <xdr:colOff>539491</xdr:colOff>
      <xdr:row>23</xdr:row>
      <xdr:rowOff>114125</xdr:rowOff>
    </xdr:from>
    <xdr:to>
      <xdr:col>1</xdr:col>
      <xdr:colOff>569731</xdr:colOff>
      <xdr:row>23</xdr:row>
      <xdr:rowOff>144447</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Ink 3">
              <a:extLst>
                <a:ext uri="{FF2B5EF4-FFF2-40B4-BE49-F238E27FC236}">
                  <a16:creationId xmlns:a16="http://schemas.microsoft.com/office/drawing/2014/main" id="{A416F78B-8FBF-47D1-9C91-5FC2AA4335EB}"/>
                </a:ext>
              </a:extLst>
            </xdr14:cNvPr>
            <xdr14:cNvContentPartPr/>
          </xdr14:nvContentPartPr>
          <xdr14:nvPr macro=""/>
          <xdr14:xfrm>
            <a:off x="2084400" y="6264720"/>
            <a:ext cx="30240" cy="25560"/>
          </xdr14:xfrm>
        </xdr:contentPart>
      </mc:Choice>
      <mc:Fallback xmlns="">
        <xdr:pic>
          <xdr:nvPicPr>
            <xdr:cNvPr id="10" name="Ink 9">
              <a:extLst>
                <a:ext uri="{FF2B5EF4-FFF2-40B4-BE49-F238E27FC236}">
                  <a16:creationId xmlns:a16="http://schemas.microsoft.com/office/drawing/2014/main" id="{53D3E9EB-B843-4E96-93B4-52FFFBC8F93E}"/>
                </a:ext>
              </a:extLst>
            </xdr:cNvPr>
            <xdr:cNvPicPr/>
          </xdr:nvPicPr>
          <xdr:blipFill>
            <a:blip xmlns:r="http://schemas.openxmlformats.org/officeDocument/2006/relationships" r:embed="rId6"/>
            <a:stretch>
              <a:fillRect/>
            </a:stretch>
          </xdr:blipFill>
          <xdr:spPr>
            <a:xfrm>
              <a:off x="2075400" y="6255720"/>
              <a:ext cx="47880" cy="43200"/>
            </a:xfrm>
            <a:prstGeom prst="rect">
              <a:avLst/>
            </a:prstGeom>
          </xdr:spPr>
        </xdr:pic>
      </mc:Fallback>
    </mc:AlternateContent>
    <xdr:clientData/>
  </xdr:twoCellAnchor>
  <xdr:twoCellAnchor editAs="oneCell">
    <xdr:from>
      <xdr:col>1</xdr:col>
      <xdr:colOff>592771</xdr:colOff>
      <xdr:row>23</xdr:row>
      <xdr:rowOff>51125</xdr:rowOff>
    </xdr:from>
    <xdr:to>
      <xdr:col>1</xdr:col>
      <xdr:colOff>597893</xdr:colOff>
      <xdr:row>23</xdr:row>
      <xdr:rowOff>56247</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5" name="Ink 4">
              <a:extLst>
                <a:ext uri="{FF2B5EF4-FFF2-40B4-BE49-F238E27FC236}">
                  <a16:creationId xmlns:a16="http://schemas.microsoft.com/office/drawing/2014/main" id="{26127AE0-CD46-42C0-9D6D-A0381C912F1A}"/>
                </a:ext>
              </a:extLst>
            </xdr14:cNvPr>
            <xdr14:cNvContentPartPr/>
          </xdr14:nvContentPartPr>
          <xdr14:nvPr macro=""/>
          <xdr14:xfrm>
            <a:off x="2137680" y="6201720"/>
            <a:ext cx="360" cy="360"/>
          </xdr14:xfrm>
        </xdr:contentPart>
      </mc:Choice>
      <mc:Fallback xmlns="">
        <xdr:pic>
          <xdr:nvPicPr>
            <xdr:cNvPr id="11" name="Ink 10">
              <a:extLst>
                <a:ext uri="{FF2B5EF4-FFF2-40B4-BE49-F238E27FC236}">
                  <a16:creationId xmlns:a16="http://schemas.microsoft.com/office/drawing/2014/main" id="{51E46990-EB72-4AD0-AC96-848FECC6BDAF}"/>
                </a:ext>
              </a:extLst>
            </xdr:cNvPr>
            <xdr:cNvPicPr/>
          </xdr:nvPicPr>
          <xdr:blipFill>
            <a:blip xmlns:r="http://schemas.openxmlformats.org/officeDocument/2006/relationships" r:embed="rId8"/>
            <a:stretch>
              <a:fillRect/>
            </a:stretch>
          </xdr:blipFill>
          <xdr:spPr>
            <a:xfrm>
              <a:off x="2128680" y="6192720"/>
              <a:ext cx="18000" cy="18000"/>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616320</xdr:colOff>
      <xdr:row>23</xdr:row>
      <xdr:rowOff>37445</xdr:rowOff>
    </xdr:from>
    <xdr:to>
      <xdr:col>0</xdr:col>
      <xdr:colOff>633240</xdr:colOff>
      <xdr:row>23</xdr:row>
      <xdr:rowOff>54365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A4024587-44F0-47CB-82CD-38D9A25E23C5}"/>
                </a:ext>
              </a:extLst>
            </xdr14:cNvPr>
            <xdr14:cNvContentPartPr/>
          </xdr14:nvContentPartPr>
          <xdr14:nvPr macro=""/>
          <xdr14:xfrm>
            <a:off x="616320" y="6188040"/>
            <a:ext cx="16920" cy="16920"/>
          </xdr14:xfrm>
        </xdr:contentPart>
      </mc:Choice>
      <mc:Fallback xmlns="">
        <xdr:pic>
          <xdr:nvPicPr>
            <xdr:cNvPr id="8" name="Ink 7">
              <a:extLst>
                <a:ext uri="{FF2B5EF4-FFF2-40B4-BE49-F238E27FC236}">
                  <a16:creationId xmlns:a16="http://schemas.microsoft.com/office/drawing/2014/main" id="{F20DFD0B-CB73-4F72-9FC5-00FA3584F9E5}"/>
                </a:ext>
              </a:extLst>
            </xdr:cNvPr>
            <xdr:cNvPicPr/>
          </xdr:nvPicPr>
          <xdr:blipFill>
            <a:blip xmlns:r="http://schemas.openxmlformats.org/officeDocument/2006/relationships" r:embed="rId2"/>
            <a:stretch>
              <a:fillRect/>
            </a:stretch>
          </xdr:blipFill>
          <xdr:spPr>
            <a:xfrm>
              <a:off x="607680" y="6179400"/>
              <a:ext cx="34560" cy="34560"/>
            </a:xfrm>
            <a:prstGeom prst="rect">
              <a:avLst/>
            </a:prstGeom>
          </xdr:spPr>
        </xdr:pic>
      </mc:Fallback>
    </mc:AlternateContent>
    <xdr:clientData/>
  </xdr:twoCellAnchor>
  <xdr:twoCellAnchor editAs="oneCell">
    <xdr:from>
      <xdr:col>0</xdr:col>
      <xdr:colOff>874440</xdr:colOff>
      <xdr:row>23</xdr:row>
      <xdr:rowOff>65885</xdr:rowOff>
    </xdr:from>
    <xdr:to>
      <xdr:col>0</xdr:col>
      <xdr:colOff>1311548</xdr:colOff>
      <xdr:row>24</xdr:row>
      <xdr:rowOff>53935</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2F1C16A4-93B4-45F6-BE5A-B4A3FBB3EE68}"/>
                </a:ext>
              </a:extLst>
            </xdr14:cNvPr>
            <xdr14:cNvContentPartPr/>
          </xdr14:nvContentPartPr>
          <xdr14:nvPr macro=""/>
          <xdr14:xfrm>
            <a:off x="874440" y="6216480"/>
            <a:ext cx="79920" cy="157320"/>
          </xdr14:xfrm>
        </xdr:contentPart>
      </mc:Choice>
      <mc:Fallback xmlns="">
        <xdr:pic>
          <xdr:nvPicPr>
            <xdr:cNvPr id="9" name="Ink 8">
              <a:extLst>
                <a:ext uri="{FF2B5EF4-FFF2-40B4-BE49-F238E27FC236}">
                  <a16:creationId xmlns:a16="http://schemas.microsoft.com/office/drawing/2014/main" id="{A344F6D6-FB9D-46D8-B521-7CC5BCC3E95B}"/>
                </a:ext>
              </a:extLst>
            </xdr:cNvPr>
            <xdr:cNvPicPr/>
          </xdr:nvPicPr>
          <xdr:blipFill>
            <a:blip xmlns:r="http://schemas.openxmlformats.org/officeDocument/2006/relationships" r:embed="rId4"/>
            <a:stretch>
              <a:fillRect/>
            </a:stretch>
          </xdr:blipFill>
          <xdr:spPr>
            <a:xfrm>
              <a:off x="865800" y="6207501"/>
              <a:ext cx="97560" cy="174920"/>
            </a:xfrm>
            <a:prstGeom prst="rect">
              <a:avLst/>
            </a:prstGeom>
          </xdr:spPr>
        </xdr:pic>
      </mc:Fallback>
    </mc:AlternateContent>
    <xdr:clientData/>
  </xdr:twoCellAnchor>
  <xdr:twoCellAnchor editAs="oneCell">
    <xdr:from>
      <xdr:col>1</xdr:col>
      <xdr:colOff>539491</xdr:colOff>
      <xdr:row>23</xdr:row>
      <xdr:rowOff>114125</xdr:rowOff>
    </xdr:from>
    <xdr:to>
      <xdr:col>1</xdr:col>
      <xdr:colOff>569731</xdr:colOff>
      <xdr:row>23</xdr:row>
      <xdr:rowOff>139685</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Ink 3">
              <a:extLst>
                <a:ext uri="{FF2B5EF4-FFF2-40B4-BE49-F238E27FC236}">
                  <a16:creationId xmlns:a16="http://schemas.microsoft.com/office/drawing/2014/main" id="{59FD0C35-D3B0-4FCA-870E-71F5785C1E78}"/>
                </a:ext>
              </a:extLst>
            </xdr14:cNvPr>
            <xdr14:cNvContentPartPr/>
          </xdr14:nvContentPartPr>
          <xdr14:nvPr macro=""/>
          <xdr14:xfrm>
            <a:off x="2084400" y="6264720"/>
            <a:ext cx="30240" cy="25560"/>
          </xdr14:xfrm>
        </xdr:contentPart>
      </mc:Choice>
      <mc:Fallback xmlns="">
        <xdr:pic>
          <xdr:nvPicPr>
            <xdr:cNvPr id="10" name="Ink 9">
              <a:extLst>
                <a:ext uri="{FF2B5EF4-FFF2-40B4-BE49-F238E27FC236}">
                  <a16:creationId xmlns:a16="http://schemas.microsoft.com/office/drawing/2014/main" id="{53D3E9EB-B843-4E96-93B4-52FFFBC8F93E}"/>
                </a:ext>
              </a:extLst>
            </xdr:cNvPr>
            <xdr:cNvPicPr/>
          </xdr:nvPicPr>
          <xdr:blipFill>
            <a:blip xmlns:r="http://schemas.openxmlformats.org/officeDocument/2006/relationships" r:embed="rId6"/>
            <a:stretch>
              <a:fillRect/>
            </a:stretch>
          </xdr:blipFill>
          <xdr:spPr>
            <a:xfrm>
              <a:off x="2075400" y="6255720"/>
              <a:ext cx="47880" cy="43200"/>
            </a:xfrm>
            <a:prstGeom prst="rect">
              <a:avLst/>
            </a:prstGeom>
          </xdr:spPr>
        </xdr:pic>
      </mc:Fallback>
    </mc:AlternateContent>
    <xdr:clientData/>
  </xdr:twoCellAnchor>
  <xdr:twoCellAnchor editAs="oneCell">
    <xdr:from>
      <xdr:col>1</xdr:col>
      <xdr:colOff>592771</xdr:colOff>
      <xdr:row>23</xdr:row>
      <xdr:rowOff>51125</xdr:rowOff>
    </xdr:from>
    <xdr:to>
      <xdr:col>1</xdr:col>
      <xdr:colOff>593131</xdr:colOff>
      <xdr:row>23</xdr:row>
      <xdr:rowOff>51485</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5" name="Ink 4">
              <a:extLst>
                <a:ext uri="{FF2B5EF4-FFF2-40B4-BE49-F238E27FC236}">
                  <a16:creationId xmlns:a16="http://schemas.microsoft.com/office/drawing/2014/main" id="{DD2565F2-5C1B-4B5E-BD53-8D69437BD2E3}"/>
                </a:ext>
              </a:extLst>
            </xdr14:cNvPr>
            <xdr14:cNvContentPartPr/>
          </xdr14:nvContentPartPr>
          <xdr14:nvPr macro=""/>
          <xdr14:xfrm>
            <a:off x="2137680" y="6201720"/>
            <a:ext cx="360" cy="360"/>
          </xdr14:xfrm>
        </xdr:contentPart>
      </mc:Choice>
      <mc:Fallback xmlns="">
        <xdr:pic>
          <xdr:nvPicPr>
            <xdr:cNvPr id="11" name="Ink 10">
              <a:extLst>
                <a:ext uri="{FF2B5EF4-FFF2-40B4-BE49-F238E27FC236}">
                  <a16:creationId xmlns:a16="http://schemas.microsoft.com/office/drawing/2014/main" id="{51E46990-EB72-4AD0-AC96-848FECC6BDAF}"/>
                </a:ext>
              </a:extLst>
            </xdr:cNvPr>
            <xdr:cNvPicPr/>
          </xdr:nvPicPr>
          <xdr:blipFill>
            <a:blip xmlns:r="http://schemas.openxmlformats.org/officeDocument/2006/relationships" r:embed="rId8"/>
            <a:stretch>
              <a:fillRect/>
            </a:stretch>
          </xdr:blipFill>
          <xdr:spPr>
            <a:xfrm>
              <a:off x="2128680" y="619272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616320</xdr:colOff>
      <xdr:row>23</xdr:row>
      <xdr:rowOff>37445</xdr:rowOff>
    </xdr:from>
    <xdr:to>
      <xdr:col>0</xdr:col>
      <xdr:colOff>633240</xdr:colOff>
      <xdr:row>23</xdr:row>
      <xdr:rowOff>54365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8" name="Ink 7">
              <a:extLst>
                <a:ext uri="{FF2B5EF4-FFF2-40B4-BE49-F238E27FC236}">
                  <a16:creationId xmlns:a16="http://schemas.microsoft.com/office/drawing/2014/main" id="{F20DFD0B-CB73-4F72-9FC5-00FA3584F9E5}"/>
                </a:ext>
              </a:extLst>
            </xdr14:cNvPr>
            <xdr14:cNvContentPartPr/>
          </xdr14:nvContentPartPr>
          <xdr14:nvPr macro=""/>
          <xdr14:xfrm>
            <a:off x="616320" y="6188040"/>
            <a:ext cx="16920" cy="16920"/>
          </xdr14:xfrm>
        </xdr:contentPart>
      </mc:Choice>
      <mc:Fallback xmlns="">
        <xdr:pic>
          <xdr:nvPicPr>
            <xdr:cNvPr id="8" name="Ink 7">
              <a:extLst>
                <a:ext uri="{FF2B5EF4-FFF2-40B4-BE49-F238E27FC236}">
                  <a16:creationId xmlns:a16="http://schemas.microsoft.com/office/drawing/2014/main" id="{F20DFD0B-CB73-4F72-9FC5-00FA3584F9E5}"/>
                </a:ext>
              </a:extLst>
            </xdr:cNvPr>
            <xdr:cNvPicPr/>
          </xdr:nvPicPr>
          <xdr:blipFill>
            <a:blip xmlns:r="http://schemas.openxmlformats.org/officeDocument/2006/relationships" r:embed="rId2"/>
            <a:stretch>
              <a:fillRect/>
            </a:stretch>
          </xdr:blipFill>
          <xdr:spPr>
            <a:xfrm>
              <a:off x="607680" y="6179400"/>
              <a:ext cx="34560" cy="34560"/>
            </a:xfrm>
            <a:prstGeom prst="rect">
              <a:avLst/>
            </a:prstGeom>
          </xdr:spPr>
        </xdr:pic>
      </mc:Fallback>
    </mc:AlternateContent>
    <xdr:clientData/>
  </xdr:twoCellAnchor>
  <xdr:twoCellAnchor editAs="oneCell">
    <xdr:from>
      <xdr:col>0</xdr:col>
      <xdr:colOff>874440</xdr:colOff>
      <xdr:row>23</xdr:row>
      <xdr:rowOff>65885</xdr:rowOff>
    </xdr:from>
    <xdr:to>
      <xdr:col>0</xdr:col>
      <xdr:colOff>954360</xdr:colOff>
      <xdr:row>24</xdr:row>
      <xdr:rowOff>54775</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9" name="Ink 8">
              <a:extLst>
                <a:ext uri="{FF2B5EF4-FFF2-40B4-BE49-F238E27FC236}">
                  <a16:creationId xmlns:a16="http://schemas.microsoft.com/office/drawing/2014/main" id="{A344F6D6-FB9D-46D8-B521-7CC5BCC3E95B}"/>
                </a:ext>
              </a:extLst>
            </xdr14:cNvPr>
            <xdr14:cNvContentPartPr/>
          </xdr14:nvContentPartPr>
          <xdr14:nvPr macro=""/>
          <xdr14:xfrm>
            <a:off x="874440" y="6216480"/>
            <a:ext cx="79920" cy="157320"/>
          </xdr14:xfrm>
        </xdr:contentPart>
      </mc:Choice>
      <mc:Fallback xmlns="">
        <xdr:pic>
          <xdr:nvPicPr>
            <xdr:cNvPr id="9" name="Ink 8">
              <a:extLst>
                <a:ext uri="{FF2B5EF4-FFF2-40B4-BE49-F238E27FC236}">
                  <a16:creationId xmlns:a16="http://schemas.microsoft.com/office/drawing/2014/main" id="{A344F6D6-FB9D-46D8-B521-7CC5BCC3E95B}"/>
                </a:ext>
              </a:extLst>
            </xdr:cNvPr>
            <xdr:cNvPicPr/>
          </xdr:nvPicPr>
          <xdr:blipFill>
            <a:blip xmlns:r="http://schemas.openxmlformats.org/officeDocument/2006/relationships" r:embed="rId4"/>
            <a:stretch>
              <a:fillRect/>
            </a:stretch>
          </xdr:blipFill>
          <xdr:spPr>
            <a:xfrm>
              <a:off x="865800" y="6207501"/>
              <a:ext cx="97560" cy="174920"/>
            </a:xfrm>
            <a:prstGeom prst="rect">
              <a:avLst/>
            </a:prstGeom>
          </xdr:spPr>
        </xdr:pic>
      </mc:Fallback>
    </mc:AlternateContent>
    <xdr:clientData/>
  </xdr:twoCellAnchor>
  <xdr:twoCellAnchor editAs="oneCell">
    <xdr:from>
      <xdr:col>1</xdr:col>
      <xdr:colOff>539491</xdr:colOff>
      <xdr:row>23</xdr:row>
      <xdr:rowOff>114125</xdr:rowOff>
    </xdr:from>
    <xdr:to>
      <xdr:col>1</xdr:col>
      <xdr:colOff>569731</xdr:colOff>
      <xdr:row>23</xdr:row>
      <xdr:rowOff>139685</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0" name="Ink 9">
              <a:extLst>
                <a:ext uri="{FF2B5EF4-FFF2-40B4-BE49-F238E27FC236}">
                  <a16:creationId xmlns:a16="http://schemas.microsoft.com/office/drawing/2014/main" id="{53D3E9EB-B843-4E96-93B4-52FFFBC8F93E}"/>
                </a:ext>
              </a:extLst>
            </xdr14:cNvPr>
            <xdr14:cNvContentPartPr/>
          </xdr14:nvContentPartPr>
          <xdr14:nvPr macro=""/>
          <xdr14:xfrm>
            <a:off x="2084400" y="6264720"/>
            <a:ext cx="30240" cy="25560"/>
          </xdr14:xfrm>
        </xdr:contentPart>
      </mc:Choice>
      <mc:Fallback xmlns="">
        <xdr:pic>
          <xdr:nvPicPr>
            <xdr:cNvPr id="10" name="Ink 9">
              <a:extLst>
                <a:ext uri="{FF2B5EF4-FFF2-40B4-BE49-F238E27FC236}">
                  <a16:creationId xmlns:a16="http://schemas.microsoft.com/office/drawing/2014/main" id="{53D3E9EB-B843-4E96-93B4-52FFFBC8F93E}"/>
                </a:ext>
              </a:extLst>
            </xdr:cNvPr>
            <xdr:cNvPicPr/>
          </xdr:nvPicPr>
          <xdr:blipFill>
            <a:blip xmlns:r="http://schemas.openxmlformats.org/officeDocument/2006/relationships" r:embed="rId6"/>
            <a:stretch>
              <a:fillRect/>
            </a:stretch>
          </xdr:blipFill>
          <xdr:spPr>
            <a:xfrm>
              <a:off x="2075400" y="6255720"/>
              <a:ext cx="47880" cy="43200"/>
            </a:xfrm>
            <a:prstGeom prst="rect">
              <a:avLst/>
            </a:prstGeom>
          </xdr:spPr>
        </xdr:pic>
      </mc:Fallback>
    </mc:AlternateContent>
    <xdr:clientData/>
  </xdr:twoCellAnchor>
  <xdr:twoCellAnchor editAs="oneCell">
    <xdr:from>
      <xdr:col>1</xdr:col>
      <xdr:colOff>592771</xdr:colOff>
      <xdr:row>23</xdr:row>
      <xdr:rowOff>51125</xdr:rowOff>
    </xdr:from>
    <xdr:to>
      <xdr:col>1</xdr:col>
      <xdr:colOff>593131</xdr:colOff>
      <xdr:row>23</xdr:row>
      <xdr:rowOff>51485</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11" name="Ink 10">
              <a:extLst>
                <a:ext uri="{FF2B5EF4-FFF2-40B4-BE49-F238E27FC236}">
                  <a16:creationId xmlns:a16="http://schemas.microsoft.com/office/drawing/2014/main" id="{51E46990-EB72-4AD0-AC96-848FECC6BDAF}"/>
                </a:ext>
              </a:extLst>
            </xdr14:cNvPr>
            <xdr14:cNvContentPartPr/>
          </xdr14:nvContentPartPr>
          <xdr14:nvPr macro=""/>
          <xdr14:xfrm>
            <a:off x="2137680" y="6201720"/>
            <a:ext cx="360" cy="360"/>
          </xdr14:xfrm>
        </xdr:contentPart>
      </mc:Choice>
      <mc:Fallback xmlns="">
        <xdr:pic>
          <xdr:nvPicPr>
            <xdr:cNvPr id="11" name="Ink 10">
              <a:extLst>
                <a:ext uri="{FF2B5EF4-FFF2-40B4-BE49-F238E27FC236}">
                  <a16:creationId xmlns:a16="http://schemas.microsoft.com/office/drawing/2014/main" id="{51E46990-EB72-4AD0-AC96-848FECC6BDAF}"/>
                </a:ext>
              </a:extLst>
            </xdr:cNvPr>
            <xdr:cNvPicPr/>
          </xdr:nvPicPr>
          <xdr:blipFill>
            <a:blip xmlns:r="http://schemas.openxmlformats.org/officeDocument/2006/relationships" r:embed="rId8"/>
            <a:stretch>
              <a:fillRect/>
            </a:stretch>
          </xdr:blipFill>
          <xdr:spPr>
            <a:xfrm>
              <a:off x="2128680" y="6192720"/>
              <a:ext cx="18000" cy="18000"/>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Rob\Downloads\Section_106_spreadsheet___14_OCTOBER_2015___password_protec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106 spreadsheet"/>
    </sheetNames>
    <sheetDataSet>
      <sheetData sheetId="0" refreshError="1">
        <row r="1">
          <cell r="B1" t="str">
            <v>Application number</v>
          </cell>
          <cell r="C1" t="str">
            <v>Description of Development</v>
          </cell>
          <cell r="D1" t="str">
            <v>Planning decision date</v>
          </cell>
          <cell r="E1" t="str">
            <v>Development address</v>
          </cell>
          <cell r="F1" t="str">
            <v>Description of contribution/requirement</v>
          </cell>
          <cell r="G1" t="str">
            <v>Trigger</v>
          </cell>
          <cell r="H1" t="str">
            <v>Conditions</v>
          </cell>
          <cell r="I1" t="str">
            <v>Code</v>
          </cell>
          <cell r="J1" t="str">
            <v>Paid/Delivered</v>
          </cell>
          <cell r="K1" t="str">
            <v>Amount invoiced and received</v>
          </cell>
          <cell r="L1" t="str">
            <v>Status</v>
          </cell>
        </row>
        <row r="2">
          <cell r="B2" t="str">
            <v>W/00/0464</v>
          </cell>
          <cell r="C2" t="str">
            <v>Commercial development use class B1</v>
          </cell>
          <cell r="D2">
            <v>38856</v>
          </cell>
          <cell r="E2" t="str">
            <v>Land at Gog Brook Farm</v>
          </cell>
          <cell r="F2" t="str">
            <v>Contribution towards various highway improvements</v>
          </cell>
          <cell r="G2" t="str">
            <v>On commencement of the development.</v>
          </cell>
          <cell r="I2" t="str">
            <v>Traffic - other schemes</v>
          </cell>
          <cell r="L2" t="str">
            <v>See W/02/0461</v>
          </cell>
        </row>
        <row r="3">
          <cell r="B3" t="str">
            <v>W/00/0464</v>
          </cell>
          <cell r="C3" t="str">
            <v>Commercial development use class B1</v>
          </cell>
          <cell r="D3">
            <v>38856</v>
          </cell>
          <cell r="E3" t="str">
            <v>Land at Gog Brook Farm</v>
          </cell>
          <cell r="F3" t="str">
            <v>Contribution towards provision of bus services</v>
          </cell>
          <cell r="G3" t="str">
            <v>On the grant of planning permission.</v>
          </cell>
          <cell r="I3" t="str">
            <v>Public Transport</v>
          </cell>
          <cell r="L3" t="str">
            <v>See W/02/0461</v>
          </cell>
        </row>
        <row r="4">
          <cell r="B4" t="str">
            <v>W/00/0465</v>
          </cell>
          <cell r="C4" t="str">
            <v>Residential development</v>
          </cell>
          <cell r="D4">
            <v>38856</v>
          </cell>
          <cell r="E4" t="str">
            <v>Gog Brook Farm, Hampton Road, Warwick</v>
          </cell>
          <cell r="F4" t="str">
            <v>Provision of play area</v>
          </cell>
          <cell r="G4" t="str">
            <v>By the occupation of 50 dwellings</v>
          </cell>
          <cell r="I4" t="str">
            <v>Play Area</v>
          </cell>
          <cell r="L4" t="str">
            <v>Play Area Provided.</v>
          </cell>
        </row>
        <row r="5">
          <cell r="B5" t="str">
            <v>W/00/0465</v>
          </cell>
          <cell r="C5" t="str">
            <v>Residential development</v>
          </cell>
          <cell r="D5">
            <v>38856</v>
          </cell>
          <cell r="E5" t="str">
            <v>Gog Brook Farm, Hampton Road, Warwick</v>
          </cell>
          <cell r="F5" t="str">
            <v>Play equipment contribution</v>
          </cell>
          <cell r="G5" t="str">
            <v>By the occupation of 50 dwellings.</v>
          </cell>
          <cell r="I5" t="str">
            <v>Play Area</v>
          </cell>
          <cell r="L5" t="str">
            <v>Received and spent on play area.</v>
          </cell>
        </row>
        <row r="6">
          <cell r="B6" t="str">
            <v>W/00/0465</v>
          </cell>
          <cell r="C6" t="str">
            <v>Residential development</v>
          </cell>
          <cell r="D6">
            <v>38856</v>
          </cell>
          <cell r="E6" t="str">
            <v>Gog Brook Farm, Hampton Road, Warwick</v>
          </cell>
          <cell r="F6" t="str">
            <v>Play area commuted sum</v>
          </cell>
          <cell r="G6" t="str">
            <v>Upon completion of the transfer of the play area.</v>
          </cell>
          <cell r="I6" t="str">
            <v>Play Area</v>
          </cell>
          <cell r="L6" t="str">
            <v>Commutes sum received and being on the maintenance of the play area.</v>
          </cell>
        </row>
        <row r="7">
          <cell r="B7" t="str">
            <v>W/00/0465</v>
          </cell>
          <cell r="C7" t="str">
            <v>Residential development</v>
          </cell>
          <cell r="D7">
            <v>38856</v>
          </cell>
          <cell r="E7" t="str">
            <v>Gog Brook Farm, Hampton Road, Warwick</v>
          </cell>
          <cell r="F7" t="str">
            <v>Transfer of play area</v>
          </cell>
          <cell r="G7" t="str">
            <v>By the time the immediately adjacent properties are occupied.</v>
          </cell>
          <cell r="I7" t="str">
            <v>Play Area</v>
          </cell>
          <cell r="L7" t="str">
            <v>Play Area transferred.</v>
          </cell>
        </row>
        <row r="8">
          <cell r="B8" t="str">
            <v>W/00/0465</v>
          </cell>
          <cell r="C8" t="str">
            <v>Residential development</v>
          </cell>
          <cell r="D8">
            <v>38856</v>
          </cell>
          <cell r="E8" t="str">
            <v>Gog Brook Farm, Hampton Road, Warwick</v>
          </cell>
          <cell r="F8" t="str">
            <v>30% affordable housing</v>
          </cell>
          <cell r="G8" t="str">
            <v>50% prior to completion of 50% of the development. 100% prior to completion of 95% of the development.</v>
          </cell>
          <cell r="I8" t="str">
            <v>Affordable Housing</v>
          </cell>
          <cell r="L8" t="str">
            <v>The final three phases of SW Warwick are currently under construction with policy compliant affordable homes provision</v>
          </cell>
        </row>
        <row r="9">
          <cell r="B9" t="str">
            <v>W/00/0465</v>
          </cell>
          <cell r="C9" t="str">
            <v>Residential development</v>
          </cell>
          <cell r="D9">
            <v>38856</v>
          </cell>
          <cell r="E9" t="str">
            <v>Gog Brook Farm, Hampton Road, Warwick</v>
          </cell>
          <cell r="F9" t="str">
            <v>Primary education contribution of £50,237 and £3,323 for every unit exceeding 84</v>
          </cell>
          <cell r="G9" t="str">
            <v>£25,000 on the 2nd anniversary of the commencement of the development; the balance on the 3rd anniversary.   £3323 to be paid per additional dwelling by the occupation of each dwelling.</v>
          </cell>
          <cell r="I9" t="str">
            <v>Primary Education</v>
          </cell>
          <cell r="L9" t="str">
            <v>Received and spent: expansion of Newborough Primary School</v>
          </cell>
        </row>
        <row r="10">
          <cell r="B10" t="str">
            <v>W/00/0465</v>
          </cell>
          <cell r="C10" t="str">
            <v>Residential development</v>
          </cell>
          <cell r="D10">
            <v>38856</v>
          </cell>
          <cell r="E10" t="str">
            <v>Gog Brook Farm, Hampton Road, Warwick</v>
          </cell>
          <cell r="F10" t="str">
            <v>Secondary education contribution of £97,518</v>
          </cell>
          <cell r="G10" t="str">
            <v>100% within 12 months of commencement.</v>
          </cell>
          <cell r="I10" t="str">
            <v>Secondary Education</v>
          </cell>
          <cell r="L10" t="str">
            <v>Received and spent on enhanced facilities at Aylesford school</v>
          </cell>
        </row>
        <row r="11">
          <cell r="B11" t="str">
            <v>W/00/0465</v>
          </cell>
          <cell r="C11" t="str">
            <v>Residential development</v>
          </cell>
          <cell r="D11">
            <v>38856</v>
          </cell>
          <cell r="E11" t="str">
            <v>Gog Brook Farm, Hampton Road, Warwick</v>
          </cell>
          <cell r="F11" t="str">
            <v>Public transport contribution of £54,512</v>
          </cell>
          <cell r="G11" t="str">
            <v>£18,17 1.00 fifteen working days after the commencement of development; £18,17 1.00 twelve months after the due date for payment of the first instalment and the balance two years after the due date for payment of the first instalment.</v>
          </cell>
          <cell r="H11" t="str">
            <v>Towards the provision of bus services between the development site; Warwick Town Centre and Warwick Parkway station.</v>
          </cell>
          <cell r="I11" t="str">
            <v>Public transport</v>
          </cell>
          <cell r="L11" t="str">
            <v>Received and spent on provision of bus services</v>
          </cell>
        </row>
        <row r="12">
          <cell r="B12" t="str">
            <v>W/00/0465</v>
          </cell>
          <cell r="C12" t="str">
            <v>Residential development</v>
          </cell>
          <cell r="D12">
            <v>38856</v>
          </cell>
          <cell r="E12" t="str">
            <v>Gog Brook Farm, Hampton Road, Warwick</v>
          </cell>
          <cell r="F12" t="str">
            <v>Library contribution of £4,102 and £103 for every unit exceeding 84.</v>
          </cell>
          <cell r="G12" t="str">
            <v>Within 12 months of commencement. £103 to be paid per additional dwelling by the occupation of each dwelling.</v>
          </cell>
          <cell r="I12" t="str">
            <v>Libraries</v>
          </cell>
          <cell r="L12" t="str">
            <v>Received and spent on provision of new library in Warwick</v>
          </cell>
        </row>
        <row r="13">
          <cell r="B13" t="str">
            <v>W/00/0465</v>
          </cell>
          <cell r="C13" t="str">
            <v>Residential development</v>
          </cell>
          <cell r="D13">
            <v>38856</v>
          </cell>
          <cell r="E13" t="str">
            <v>Gog Brook Farm, Hampton Road, Warwick</v>
          </cell>
          <cell r="F13" t="str">
            <v>Traffic management contribution of £335,955</v>
          </cell>
          <cell r="G13" t="str">
            <v>Paid in instalments on the first 5 anniversaries of the Commencement  of Development as follows: - the first 4 instalments shall be the sum of £3999.47 multiplied by the total number</v>
          </cell>
          <cell r="I13" t="str">
            <v>Highways</v>
          </cell>
          <cell r="L13" t="str">
            <v>Funds collected and used in Warwick town centre.</v>
          </cell>
        </row>
        <row r="14">
          <cell r="B14" t="str">
            <v>W/01/0203</v>
          </cell>
          <cell r="C14" t="str">
            <v>Change of use of ground floor from retail to take-away</v>
          </cell>
          <cell r="D14">
            <v>38075</v>
          </cell>
          <cell r="E14" t="str">
            <v>1 The Shopping Centre, St Margarets Road, Leamington Spa</v>
          </cell>
          <cell r="F14" t="str">
            <v>Provision for unit 1 to operate as an A3 use subject to unit 2 remaining in retail use.</v>
          </cell>
          <cell r="G14" t="str">
            <v>N/A</v>
          </cell>
          <cell r="J14" t="str">
            <v>Y</v>
          </cell>
          <cell r="L14" t="str">
            <v>No further action required</v>
          </cell>
        </row>
        <row r="15">
          <cell r="B15" t="str">
            <v>W/01/0483</v>
          </cell>
          <cell r="C15" t="str">
            <v>Change of use and conversion of basement and ground level for Class A1 or A3.  Continued use of upper floors for hotel purposes.  Erection of new mixed development of 132 flats with ground floor class A1 or A3 units and basement car park for 131 vehicles</v>
          </cell>
          <cell r="D15">
            <v>37483</v>
          </cell>
          <cell r="E15" t="str">
            <v>Regent Hotel, 77 The Parade, Leamington Spa</v>
          </cell>
          <cell r="F15" t="str">
            <v>Affordable housing contribution</v>
          </cell>
          <cell r="G15" t="str">
            <v>100% prior occupation of 75th dwelling</v>
          </cell>
          <cell r="I15" t="str">
            <v>Affordable Housing</v>
          </cell>
          <cell r="J15" t="str">
            <v>Y</v>
          </cell>
          <cell r="L15" t="str">
            <v>Commuted sum paid</v>
          </cell>
        </row>
        <row r="16">
          <cell r="B16" t="str">
            <v>W/01/0813</v>
          </cell>
          <cell r="C16" t="str">
            <v>Residential development</v>
          </cell>
          <cell r="D16">
            <v>38856</v>
          </cell>
          <cell r="E16" t="str">
            <v>Aylesford School, Shelley Avenue, Warwick</v>
          </cell>
          <cell r="F16" t="str">
            <v>Provision of 30% affordable housing</v>
          </cell>
          <cell r="G16" t="str">
            <v>50% of affordable housing units to be completed prior to completion of 50% of the market housing; all of the affordable housing to be completed prior to the completion of 95% of the market housing.</v>
          </cell>
          <cell r="I16" t="str">
            <v>Affordable Housing</v>
          </cell>
          <cell r="L16" t="str">
            <v>Planning permission not implemented. New planning permission W/2011/0074 subsequently granted.</v>
          </cell>
        </row>
        <row r="17">
          <cell r="B17" t="str">
            <v>W/01/0813</v>
          </cell>
          <cell r="C17" t="str">
            <v>Residential development</v>
          </cell>
          <cell r="D17">
            <v>38856</v>
          </cell>
          <cell r="E17" t="str">
            <v>Aylesford School, Shelley Avenue, Warwick</v>
          </cell>
          <cell r="F17" t="str">
            <v>Secondary education contribution.</v>
          </cell>
          <cell r="G17" t="str">
            <v>In full, 1 year after commencement.</v>
          </cell>
          <cell r="I17" t="str">
            <v>Education Secondary</v>
          </cell>
          <cell r="L17" t="str">
            <v>Planning permission not implemented. New planning permission W/2011/0074 subsequently granted.</v>
          </cell>
        </row>
        <row r="18">
          <cell r="B18" t="str">
            <v>W/01/0813</v>
          </cell>
          <cell r="C18" t="str">
            <v>Residential development</v>
          </cell>
          <cell r="D18">
            <v>38856</v>
          </cell>
          <cell r="E18" t="str">
            <v>Aylesford School, Shelley Avenue, Warwick</v>
          </cell>
          <cell r="F18" t="str">
            <v>Primary and early years education contribution.</v>
          </cell>
          <cell r="G18" t="str">
            <v>£25,000 on the 1st anniversary of commencement; the balance on the 3rd anniversary.</v>
          </cell>
          <cell r="I18" t="str">
            <v>Education Primary</v>
          </cell>
          <cell r="L18" t="str">
            <v>Planning permission not implemented. New planning permission W/2011/0074 subsequently granted.</v>
          </cell>
        </row>
        <row r="19">
          <cell r="B19" t="str">
            <v>W/01/0813</v>
          </cell>
          <cell r="C19" t="str">
            <v>Residential development</v>
          </cell>
          <cell r="D19">
            <v>38856</v>
          </cell>
          <cell r="E19" t="str">
            <v>Aylesford School, Shelley Avenue, Warwick</v>
          </cell>
          <cell r="F19" t="str">
            <v>Further primary and secondary education contribution</v>
          </cell>
          <cell r="G19" t="str">
            <v>Quarterly in arrears following the completion of each additional dwelling</v>
          </cell>
          <cell r="H19" t="str">
            <v>For every addition dwelling constructed over 234</v>
          </cell>
          <cell r="I19" t="str">
            <v>Education</v>
          </cell>
          <cell r="L19" t="str">
            <v>Planning permission not implemented. New planning permission W/2011/0074 subsequently granted.</v>
          </cell>
        </row>
        <row r="20">
          <cell r="B20" t="str">
            <v>W/01/0813</v>
          </cell>
          <cell r="C20" t="str">
            <v>Residential development</v>
          </cell>
          <cell r="D20">
            <v>38856</v>
          </cell>
          <cell r="E20" t="str">
            <v>Aylesford School, Shelley Avenue, Warwick</v>
          </cell>
          <cell r="F20" t="str">
            <v>Public transport contribution from WCC</v>
          </cell>
          <cell r="G20" t="str">
            <v>£50,618, 15 days after the commencement of development; £50,618, 12 months after the due date for the 1st instalment; the balance 2 years after that due date.</v>
          </cell>
          <cell r="H20" t="str">
            <v>To fund bus services linking the South West Warwick development with Warwick town centre and Warwick Parkway station.</v>
          </cell>
          <cell r="I20" t="str">
            <v>Public transport</v>
          </cell>
          <cell r="L20" t="str">
            <v>Planning permission not implemented. New planning permission W/2011/0074 subsequently granted.</v>
          </cell>
        </row>
        <row r="21">
          <cell r="B21" t="str">
            <v>W/01/0813</v>
          </cell>
          <cell r="C21" t="str">
            <v>Residential development</v>
          </cell>
          <cell r="D21">
            <v>38856</v>
          </cell>
          <cell r="E21" t="str">
            <v>Aylesford School, Shelley Avenue, Warwick</v>
          </cell>
          <cell r="F21" t="str">
            <v xml:space="preserve">Traffic management contribution </v>
          </cell>
          <cell r="G21" t="str">
            <v>5 instalments due of the 1st 5 anniversaries of the commencement of development: the 1 st 4 instalments to be £3999.47 x the no. of dwellings constructed in the previous year; the final instalment being the remainder.</v>
          </cell>
          <cell r="H21" t="str">
            <v>To fund improvements to address the effects of additional traffic from the development.</v>
          </cell>
          <cell r="I21" t="str">
            <v>Traffic management</v>
          </cell>
          <cell r="K21">
            <v>0</v>
          </cell>
          <cell r="L21" t="str">
            <v>Planning permission not implemented. New planning permission W/2011/0074 subsequently granted.</v>
          </cell>
        </row>
        <row r="22">
          <cell r="B22" t="str">
            <v>W/01/0813</v>
          </cell>
          <cell r="C22" t="str">
            <v>Residential development</v>
          </cell>
          <cell r="D22">
            <v>38856</v>
          </cell>
          <cell r="E22" t="str">
            <v>Aylesford School, Shelley Avenue, Warwick</v>
          </cell>
          <cell r="F22" t="str">
            <v>Provision of  0.5 ha of open space</v>
          </cell>
          <cell r="G22" t="str">
            <v>Prior to the completion of the immediately adjacent road or 100 dwellings.</v>
          </cell>
          <cell r="I22" t="str">
            <v>Open Space</v>
          </cell>
          <cell r="L22" t="str">
            <v>Planning permission not implemented. New planning permission W/2011/0074 subsequently granted.</v>
          </cell>
        </row>
        <row r="23">
          <cell r="B23" t="str">
            <v>W/01/0813</v>
          </cell>
          <cell r="C23" t="str">
            <v>Residential development</v>
          </cell>
          <cell r="D23">
            <v>38856</v>
          </cell>
          <cell r="E23" t="str">
            <v>Aylesford School, Shelley Avenue, Warwick</v>
          </cell>
          <cell r="F23" t="str">
            <v>Open space commuted sum</v>
          </cell>
          <cell r="G23" t="str">
            <v>Prior to the completion of 100 dwellings.</v>
          </cell>
          <cell r="I23" t="str">
            <v>Open Space</v>
          </cell>
          <cell r="L23" t="str">
            <v>Planning permission not implemented. New planning permission W/2011/0074 subsequently granted.</v>
          </cell>
        </row>
        <row r="24">
          <cell r="B24" t="str">
            <v>W/01/0813</v>
          </cell>
          <cell r="C24" t="str">
            <v>Residential development</v>
          </cell>
          <cell r="D24">
            <v>38856</v>
          </cell>
          <cell r="E24" t="str">
            <v>Aylesford School, Shelley Avenue, Warwick</v>
          </cell>
          <cell r="F24" t="str">
            <v>Library contribution</v>
          </cell>
          <cell r="G24" t="str">
            <v>Within 1 year of commencement</v>
          </cell>
          <cell r="H24" t="str">
            <v>An additional £103 to be paid for every dwelling over 234.</v>
          </cell>
          <cell r="I24" t="str">
            <v>Library</v>
          </cell>
          <cell r="L24" t="str">
            <v>Planning permission not implemented. New planning permission W/2011/0074 subsequently granted.</v>
          </cell>
        </row>
        <row r="25">
          <cell r="B25" t="str">
            <v>W/02/0461</v>
          </cell>
          <cell r="C25" t="str">
            <v>Outline application for business use</v>
          </cell>
          <cell r="D25">
            <v>38856</v>
          </cell>
          <cell r="E25" t="str">
            <v>Gog Brook Farm, Hampton Road, Warwick</v>
          </cell>
          <cell r="F25" t="str">
            <v>Highways contribution.</v>
          </cell>
          <cell r="G25" t="str">
            <v>Upon commencement</v>
          </cell>
          <cell r="I25" t="str">
            <v>Highways</v>
          </cell>
          <cell r="L25" t="str">
            <v>Development not Commenced</v>
          </cell>
        </row>
        <row r="26">
          <cell r="B26" t="str">
            <v>W/02/0461</v>
          </cell>
          <cell r="C26" t="str">
            <v>Outline application for business use</v>
          </cell>
          <cell r="D26">
            <v>38856</v>
          </cell>
          <cell r="E26" t="str">
            <v>Gog Brook Farm, Hampton Road, Warwick</v>
          </cell>
          <cell r="F26" t="str">
            <v>Highways contribution.</v>
          </cell>
          <cell r="G26" t="str">
            <v>Upon commencement</v>
          </cell>
          <cell r="I26" t="str">
            <v>Public transport</v>
          </cell>
          <cell r="L26" t="str">
            <v>Development not Commenced</v>
          </cell>
        </row>
        <row r="27">
          <cell r="B27" t="str">
            <v>W/02/0474</v>
          </cell>
          <cell r="C27" t="str">
            <v>Residential development</v>
          </cell>
          <cell r="D27">
            <v>38856</v>
          </cell>
          <cell r="E27" t="str">
            <v>Land at Gog Brook Farm, Warwick</v>
          </cell>
          <cell r="F27" t="str">
            <v>Primary Education contribution</v>
          </cell>
          <cell r="G27" t="str">
            <v>100% upon completion</v>
          </cell>
          <cell r="I27" t="str">
            <v>Primary Education</v>
          </cell>
          <cell r="L27" t="str">
            <v>Received and spent ON EXPANSION OF Newborough Primary School</v>
          </cell>
        </row>
        <row r="28">
          <cell r="B28" t="str">
            <v>W/02/0474</v>
          </cell>
          <cell r="C28" t="str">
            <v>Residential development</v>
          </cell>
          <cell r="D28">
            <v>38856</v>
          </cell>
          <cell r="E28" t="str">
            <v>Land at Gog Brook Farm, Warwick</v>
          </cell>
          <cell r="F28" t="str">
            <v>Secondary education contribution</v>
          </cell>
          <cell r="G28" t="str">
            <v>100% upon completion</v>
          </cell>
          <cell r="I28" t="str">
            <v>Secondary Education</v>
          </cell>
          <cell r="L28" t="str">
            <v>Received and spent on enhanced facilities at Aylesford School</v>
          </cell>
        </row>
        <row r="29">
          <cell r="B29" t="str">
            <v>W/02/0474</v>
          </cell>
          <cell r="C29" t="str">
            <v>Residential development</v>
          </cell>
          <cell r="D29">
            <v>38856</v>
          </cell>
          <cell r="E29" t="str">
            <v>Land at Gog Brook Farm, Warwick</v>
          </cell>
          <cell r="F29" t="str">
            <v>Highways contribution</v>
          </cell>
          <cell r="G29" t="str">
            <v>100% upon completion</v>
          </cell>
          <cell r="I29" t="str">
            <v>Highways</v>
          </cell>
          <cell r="J29" t="str">
            <v>Y</v>
          </cell>
          <cell r="K29">
            <v>238755.26</v>
          </cell>
          <cell r="L29" t="str">
            <v>Received and committed.</v>
          </cell>
        </row>
        <row r="30">
          <cell r="B30" t="str">
            <v>W/02/0474</v>
          </cell>
          <cell r="C30" t="str">
            <v>Residential development</v>
          </cell>
          <cell r="D30">
            <v>38856</v>
          </cell>
          <cell r="E30" t="str">
            <v>Land at Gog Brook Farm, Warwick</v>
          </cell>
          <cell r="F30" t="str">
            <v>Libraries contribution</v>
          </cell>
          <cell r="G30" t="str">
            <v>100% upon completion</v>
          </cell>
          <cell r="I30" t="str">
            <v>Libraries</v>
          </cell>
          <cell r="L30" t="str">
            <v>Spent on new library in Warwick</v>
          </cell>
        </row>
        <row r="31">
          <cell r="B31" t="str">
            <v>W/02/0474</v>
          </cell>
          <cell r="C31" t="str">
            <v>Residential development</v>
          </cell>
          <cell r="D31">
            <v>38856</v>
          </cell>
          <cell r="E31" t="str">
            <v>Land at Gog Brook Farm, Warwick</v>
          </cell>
          <cell r="F31" t="str">
            <v>Provision of play area</v>
          </cell>
          <cell r="G31" t="str">
            <v>By the completion of 750 houses</v>
          </cell>
          <cell r="I31" t="str">
            <v>Play Area</v>
          </cell>
          <cell r="L31" t="str">
            <v>Play Area Provided.</v>
          </cell>
        </row>
        <row r="32">
          <cell r="B32" t="str">
            <v>W/02/0474</v>
          </cell>
          <cell r="C32" t="str">
            <v>Residential development</v>
          </cell>
          <cell r="D32">
            <v>38856</v>
          </cell>
          <cell r="E32" t="str">
            <v>Land at Gog Brook Farm, Warwick</v>
          </cell>
          <cell r="F32" t="str">
            <v>Traffic management contribution</v>
          </cell>
          <cell r="G32" t="str">
            <v>100% upon completion</v>
          </cell>
          <cell r="I32" t="str">
            <v>Traffic Management</v>
          </cell>
          <cell r="K32">
            <v>894936.69</v>
          </cell>
          <cell r="L32" t="str">
            <v>Received and spent on traffic management scheme.</v>
          </cell>
        </row>
        <row r="33">
          <cell r="B33" t="str">
            <v>W/02/0474</v>
          </cell>
          <cell r="C33" t="str">
            <v>Residential development</v>
          </cell>
          <cell r="D33">
            <v>38856</v>
          </cell>
          <cell r="E33" t="str">
            <v>Land at Gog Brook Farm, Warwick</v>
          </cell>
          <cell r="F33" t="str">
            <v>Provision of affordable housing</v>
          </cell>
          <cell r="G33" t="str">
            <v>To be delivered in phases</v>
          </cell>
          <cell r="I33" t="str">
            <v>Affordable Housing</v>
          </cell>
          <cell r="L33" t="str">
            <v>The final three phases of SW Warwick are currently under construction with policy compliant affordable homes provision</v>
          </cell>
        </row>
        <row r="34">
          <cell r="B34" t="str">
            <v>W/02/1091</v>
          </cell>
          <cell r="C34" t="str">
            <v xml:space="preserve">Erection of 61 two bedroom flats with associated parking, roads and sewers (Amended layout &amp; elevations). </v>
          </cell>
          <cell r="D34">
            <v>37637</v>
          </cell>
          <cell r="E34" t="str">
            <v>Whitemoor engineering site, Pipers Lane, Kenilworth</v>
          </cell>
          <cell r="F34" t="str">
            <v>Revision to terms of earlier agreement to provide plots 35 - 52 as affordable rented rather than 1/2 shared ownership.</v>
          </cell>
          <cell r="G34" t="str">
            <v>No trigger</v>
          </cell>
          <cell r="I34" t="str">
            <v>Affordable Housing</v>
          </cell>
          <cell r="J34" t="str">
            <v>Y</v>
          </cell>
          <cell r="L34" t="str">
            <v>18no. Two-bed flats acquired by Servite in 2004</v>
          </cell>
        </row>
        <row r="35">
          <cell r="B35" t="str">
            <v>W/02/1527</v>
          </cell>
          <cell r="C35" t="str">
            <v xml:space="preserve">Erection of 108 one and two bedroom apartments with basement parking. </v>
          </cell>
          <cell r="D35">
            <v>38132</v>
          </cell>
          <cell r="E35" t="str">
            <v>Cape Engineering Site, Birmingham Road, Warwick</v>
          </cell>
          <cell r="F35" t="str">
            <v>Provision of affordable housing contribution</v>
          </cell>
          <cell r="G35" t="str">
            <v>100% Prior to Commencement</v>
          </cell>
          <cell r="I35" t="str">
            <v>Affordable Housing</v>
          </cell>
          <cell r="J35" t="str">
            <v>Y</v>
          </cell>
          <cell r="L35" t="str">
            <v>Commuted sum taken in lieu</v>
          </cell>
        </row>
        <row r="36">
          <cell r="B36" t="str">
            <v>W/02/1527</v>
          </cell>
          <cell r="C36" t="str">
            <v xml:space="preserve">Erection of 108 one and two bedroom apartments with basement parking. </v>
          </cell>
          <cell r="D36">
            <v>38132</v>
          </cell>
          <cell r="E36" t="str">
            <v>Cape Engineering Site, Birmingham Road, Warwick</v>
          </cell>
          <cell r="F36" t="str">
            <v>Provision of  education contribution</v>
          </cell>
          <cell r="G36" t="str">
            <v>100% Prior to Commencement</v>
          </cell>
          <cell r="I36" t="str">
            <v>Education</v>
          </cell>
          <cell r="J36" t="str">
            <v>Y</v>
          </cell>
          <cell r="L36" t="str">
            <v>Received and spent</v>
          </cell>
        </row>
        <row r="37">
          <cell r="B37" t="str">
            <v>W/02/1533</v>
          </cell>
          <cell r="C37" t="str">
            <v xml:space="preserve">Erection of 24 dwellings (outline application). </v>
          </cell>
          <cell r="D37">
            <v>38135</v>
          </cell>
          <cell r="E37" t="str">
            <v>Castle Froma, 93 Lillington Road, Leamington Spa</v>
          </cell>
          <cell r="F37" t="str">
            <v>Education contribution</v>
          </cell>
          <cell r="G37" t="str">
            <v>Prior to occupation</v>
          </cell>
          <cell r="I37" t="str">
            <v>Education</v>
          </cell>
          <cell r="L37" t="str">
            <v>Received and spent</v>
          </cell>
        </row>
        <row r="38">
          <cell r="B38" t="str">
            <v>W/02/1533</v>
          </cell>
          <cell r="C38" t="str">
            <v xml:space="preserve">Erection of 24 dwellings (outline application). </v>
          </cell>
          <cell r="D38">
            <v>38135</v>
          </cell>
          <cell r="E38" t="str">
            <v>Castle Froma, 93 Lillington Road, Leamington Spa</v>
          </cell>
          <cell r="F38" t="str">
            <v>Library contribution</v>
          </cell>
          <cell r="G38" t="str">
            <v>3 months prior to occupation</v>
          </cell>
          <cell r="I38" t="str">
            <v>Libraries</v>
          </cell>
          <cell r="L38" t="str">
            <v>Received and spent on improvements to Leamington Library</v>
          </cell>
        </row>
        <row r="39">
          <cell r="B39" t="str">
            <v>W/02/1631</v>
          </cell>
          <cell r="C39" t="str">
            <v xml:space="preserve">Demolition of 2 storey rear outbuildings erection of replacement buildings and conversion of whole complex into 13 dwellings with parking. </v>
          </cell>
          <cell r="D39">
            <v>38827</v>
          </cell>
          <cell r="E39" t="str">
            <v>19 Church Street, Warwick</v>
          </cell>
          <cell r="F39" t="str">
            <v>Education contribution</v>
          </cell>
          <cell r="G39" t="str">
            <v>3 months after occupation</v>
          </cell>
          <cell r="I39" t="str">
            <v>Education</v>
          </cell>
          <cell r="L39" t="str">
            <v>Received and spent</v>
          </cell>
        </row>
        <row r="40">
          <cell r="B40" t="str">
            <v>W/02/1691</v>
          </cell>
          <cell r="C40" t="str">
            <v>Mixed use development: employment and residential</v>
          </cell>
          <cell r="D40">
            <v>38344</v>
          </cell>
          <cell r="E40" t="str">
            <v>Land at Cape Road, Warwick</v>
          </cell>
          <cell r="F40" t="str">
            <v>Education</v>
          </cell>
          <cell r="G40" t="str">
            <v>By 12 months after commencement</v>
          </cell>
          <cell r="I40" t="str">
            <v>Education</v>
          </cell>
          <cell r="J40" t="str">
            <v>Y</v>
          </cell>
          <cell r="L40" t="str">
            <v>All spent / Aylesford 2007 and Newburgh 2014</v>
          </cell>
        </row>
        <row r="41">
          <cell r="B41" t="str">
            <v>W/02/1691</v>
          </cell>
          <cell r="C41" t="str">
            <v>Mixed use development: employment and residential</v>
          </cell>
          <cell r="D41">
            <v>38344</v>
          </cell>
          <cell r="E41" t="str">
            <v>Land at Cape Road, Warwick</v>
          </cell>
          <cell r="F41" t="str">
            <v>Public transport</v>
          </cell>
          <cell r="G41" t="str">
            <v>Within 6 months after commencement</v>
          </cell>
          <cell r="I41" t="str">
            <v>Public transport</v>
          </cell>
          <cell r="L41" t="str">
            <v>Spent on  upgrading of public transport services.</v>
          </cell>
        </row>
        <row r="42">
          <cell r="B42" t="str">
            <v>W/02/1691</v>
          </cell>
          <cell r="C42" t="str">
            <v>Mixed use development: employment and residential</v>
          </cell>
          <cell r="D42">
            <v>38344</v>
          </cell>
          <cell r="E42" t="str">
            <v>Land at Cape Road, Warwick</v>
          </cell>
          <cell r="F42" t="str">
            <v>Highways</v>
          </cell>
          <cell r="G42" t="str">
            <v>Within 6 months after commencement</v>
          </cell>
          <cell r="I42" t="str">
            <v>Highways</v>
          </cell>
          <cell r="J42" t="str">
            <v>Y</v>
          </cell>
          <cell r="K42">
            <v>80015.94</v>
          </cell>
          <cell r="L42" t="str">
            <v>Complete</v>
          </cell>
        </row>
        <row r="43">
          <cell r="B43" t="str">
            <v>W/02/1691</v>
          </cell>
          <cell r="C43" t="str">
            <v>Mixed use development: employment and residential</v>
          </cell>
          <cell r="D43">
            <v>38344</v>
          </cell>
          <cell r="E43" t="str">
            <v>Land at Cape Road, Warwick</v>
          </cell>
          <cell r="F43" t="str">
            <v>Provision of affordable housing</v>
          </cell>
          <cell r="G43" t="str">
            <v>48% of affordable homes transferred to registered social landlord prior to completion of 50% of non affordable homes</v>
          </cell>
          <cell r="I43" t="str">
            <v>Affordable housing</v>
          </cell>
          <cell r="J43" t="str">
            <v>Y</v>
          </cell>
          <cell r="L43" t="str">
            <v>23 affordable homes delivered in total by Jephson</v>
          </cell>
        </row>
        <row r="44">
          <cell r="B44" t="str">
            <v>W/02/1691</v>
          </cell>
          <cell r="C44" t="str">
            <v>Mixed use development: employment and residential</v>
          </cell>
          <cell r="D44">
            <v>38344</v>
          </cell>
          <cell r="E44" t="str">
            <v>Land at Cape Road, Warwick</v>
          </cell>
          <cell r="F44" t="str">
            <v>Provision of affordable housing</v>
          </cell>
          <cell r="G44" t="str">
            <v>All affordable homes transferred to registered social landlord prior to completion of 90% of non-affordable homes</v>
          </cell>
          <cell r="I44" t="str">
            <v>Affordable housing</v>
          </cell>
          <cell r="J44" t="str">
            <v>Y</v>
          </cell>
          <cell r="L44" t="str">
            <v>23 affordable homes delivered in total by Jephson</v>
          </cell>
        </row>
        <row r="45">
          <cell r="B45" t="str">
            <v>W/02/1691</v>
          </cell>
          <cell r="C45" t="str">
            <v>Mixed use development: employment and residential</v>
          </cell>
          <cell r="D45">
            <v>38344</v>
          </cell>
          <cell r="E45" t="str">
            <v>Land at Cape Road, Warwick</v>
          </cell>
          <cell r="F45" t="str">
            <v>Open space</v>
          </cell>
          <cell r="G45" t="str">
            <v>Within 6 months after commencement</v>
          </cell>
          <cell r="I45" t="str">
            <v>Open Space</v>
          </cell>
          <cell r="L45" t="str">
            <v>Received and spent</v>
          </cell>
        </row>
        <row r="46">
          <cell r="B46" t="str">
            <v>W/02/1691</v>
          </cell>
          <cell r="C46" t="str">
            <v>Mixed employment and residential development</v>
          </cell>
          <cell r="D46">
            <v>38344</v>
          </cell>
          <cell r="E46" t="str">
            <v>Benfords, The Cape, Warwick</v>
          </cell>
          <cell r="F46" t="str">
            <v>Education contribution</v>
          </cell>
          <cell r="G46" t="str">
            <v>Within 12 months of commencement</v>
          </cell>
          <cell r="H46" t="str">
            <v>In accordance with the formula set out in the agreement</v>
          </cell>
          <cell r="I46" t="str">
            <v>Education</v>
          </cell>
          <cell r="L46" t="str">
            <v>All spent / Aylesford 2007 and Newburgh 2014</v>
          </cell>
        </row>
        <row r="47">
          <cell r="B47" t="str">
            <v>W/02/1691</v>
          </cell>
          <cell r="C47" t="str">
            <v>Mixed employment and residential development</v>
          </cell>
          <cell r="D47">
            <v>38344</v>
          </cell>
          <cell r="E47" t="str">
            <v>Benfords, The Cape, Warwick</v>
          </cell>
          <cell r="F47" t="str">
            <v>Public transport contribution</v>
          </cell>
          <cell r="G47" t="str">
            <v>Within 6 months of commencement</v>
          </cell>
          <cell r="H47" t="str">
            <v>Towards the provision of a bus stop outside 155 Cape Road</v>
          </cell>
          <cell r="I47" t="str">
            <v>Public Transport</v>
          </cell>
          <cell r="L47" t="str">
            <v>Work undertaken</v>
          </cell>
        </row>
        <row r="48">
          <cell r="B48" t="str">
            <v>W/02/1691</v>
          </cell>
          <cell r="C48" t="str">
            <v>Mixed employment and residential development</v>
          </cell>
          <cell r="D48">
            <v>38344</v>
          </cell>
          <cell r="E48" t="str">
            <v>Benfords, The Cape, Warwick</v>
          </cell>
          <cell r="F48" t="str">
            <v>Canal bridge upgrading contribution</v>
          </cell>
          <cell r="G48" t="str">
            <v>Within 6 months of commencement</v>
          </cell>
          <cell r="H48" t="str">
            <v>Relating to the canal bridge linking Locke Lane with Woodloes</v>
          </cell>
          <cell r="I48" t="str">
            <v>Highways</v>
          </cell>
          <cell r="L48" t="str">
            <v>Work undertaken</v>
          </cell>
        </row>
        <row r="49">
          <cell r="B49" t="str">
            <v>W/02/1691</v>
          </cell>
          <cell r="C49" t="str">
            <v>Mixed employment and residential development</v>
          </cell>
          <cell r="D49">
            <v>38344</v>
          </cell>
          <cell r="E49" t="str">
            <v>Benfords, The Cape, Warwick</v>
          </cell>
          <cell r="F49" t="str">
            <v>Provision of affordable housing</v>
          </cell>
          <cell r="G49" t="str">
            <v>Within 6 months of commencement</v>
          </cell>
          <cell r="H49" t="str">
            <v>15% of the total number of dwellings</v>
          </cell>
          <cell r="I49" t="str">
            <v>Affordable Housing</v>
          </cell>
          <cell r="L49" t="str">
            <v>23 affordable homes delivered in total by Jephson</v>
          </cell>
        </row>
        <row r="50">
          <cell r="B50" t="str">
            <v>W/02/1691</v>
          </cell>
          <cell r="C50" t="str">
            <v>Mixed employment and residential development</v>
          </cell>
          <cell r="D50">
            <v>38344</v>
          </cell>
          <cell r="E50" t="str">
            <v>Benfords, The Cape, Warwick</v>
          </cell>
          <cell r="F50" t="str">
            <v>Open space contribution</v>
          </cell>
          <cell r="G50" t="str">
            <v>Within 6 months of commencement</v>
          </cell>
          <cell r="H50" t="str">
            <v>Towards the provision of open space within Woodloes</v>
          </cell>
          <cell r="I50" t="str">
            <v>Open Space</v>
          </cell>
          <cell r="L50" t="str">
            <v>Contribution received and spent in Woodloes parks play areas</v>
          </cell>
        </row>
        <row r="51">
          <cell r="B51" t="str">
            <v>W/02/1706</v>
          </cell>
          <cell r="C51" t="str">
            <v>Extension to cinema</v>
          </cell>
          <cell r="D51">
            <v>38090</v>
          </cell>
          <cell r="E51" t="str">
            <v>Apollo Cinema, Portland Place, Leamington</v>
          </cell>
          <cell r="F51" t="str">
            <v>Car park contribution</v>
          </cell>
          <cell r="H51" t="str">
            <v>Towards improvements to St Peters car park</v>
          </cell>
          <cell r="I51" t="str">
            <v xml:space="preserve">Car parking </v>
          </cell>
          <cell r="L51" t="str">
            <v>Contribution received and spent as required</v>
          </cell>
        </row>
        <row r="52">
          <cell r="B52" t="str">
            <v>W/02/1912</v>
          </cell>
          <cell r="C52" t="str">
            <v>Erection of 106 flats</v>
          </cell>
          <cell r="D52">
            <v>38470</v>
          </cell>
          <cell r="E52" t="str">
            <v>Warwick District Council Depot, Ansell Road, Saltisford</v>
          </cell>
          <cell r="F52" t="str">
            <v>Provision of 16 units of affordable housing</v>
          </cell>
          <cell r="G52" t="str">
            <v>Prior to occupation of market homes</v>
          </cell>
          <cell r="I52" t="str">
            <v>Affordable Housing</v>
          </cell>
          <cell r="J52" t="str">
            <v>Y</v>
          </cell>
        </row>
        <row r="53">
          <cell r="B53" t="str">
            <v>W/02/1912</v>
          </cell>
          <cell r="C53" t="str">
            <v>Erection of 106 flats</v>
          </cell>
          <cell r="D53">
            <v>38470</v>
          </cell>
          <cell r="E53" t="str">
            <v>Warwick District Council Depot, Ansell Road, Saltisford</v>
          </cell>
          <cell r="F53" t="str">
            <v>Affordable housing contribution</v>
          </cell>
          <cell r="G53" t="str">
            <v>At the time of the transfer of the affordable housing to an appropriate provider.</v>
          </cell>
          <cell r="I53" t="str">
            <v>Affordable Housing</v>
          </cell>
          <cell r="J53" t="str">
            <v>Y</v>
          </cell>
          <cell r="L53" t="str">
            <v>16 homes acquired by Servite</v>
          </cell>
        </row>
        <row r="54">
          <cell r="B54" t="str">
            <v>W/02/1912</v>
          </cell>
          <cell r="C54" t="str">
            <v>Erection of 106 flats</v>
          </cell>
          <cell r="D54">
            <v>38470</v>
          </cell>
          <cell r="E54" t="str">
            <v>Warwick District Council Depot, Ansell Road, Saltisford</v>
          </cell>
          <cell r="F54" t="str">
            <v>Sustainable transport contribution</v>
          </cell>
          <cell r="G54" t="str">
            <v>100% on occupation of the 1st dwelling</v>
          </cell>
          <cell r="I54" t="str">
            <v>Sustainability Pack Contribution</v>
          </cell>
          <cell r="J54">
            <v>38785</v>
          </cell>
          <cell r="K54">
            <v>4725</v>
          </cell>
          <cell r="L54" t="str">
            <v>Complete</v>
          </cell>
        </row>
        <row r="55">
          <cell r="B55" t="str">
            <v>W/03/0281</v>
          </cell>
          <cell r="C55" t="str">
            <v>Erection of 3 storey building for office/workshop purposes</v>
          </cell>
          <cell r="D55">
            <v>38251</v>
          </cell>
          <cell r="E55" t="str">
            <v>Ricardo PLC, Southam Road, Radford Semele</v>
          </cell>
          <cell r="F55" t="str">
            <v>Highways and Public Transport Contribution</v>
          </cell>
          <cell r="G55" t="str">
            <v>Within 4 weeks of the date of the agreement</v>
          </cell>
          <cell r="H55" t="str">
            <v>Towards traffic management measures on Southan Road within 1km of the site and the provision of bus stops and 1 bus shelter</v>
          </cell>
          <cell r="I55" t="str">
            <v>Highways</v>
          </cell>
          <cell r="L55" t="str">
            <v>Funds received and obligation discharged</v>
          </cell>
        </row>
        <row r="56">
          <cell r="B56" t="str">
            <v>W/03/0281</v>
          </cell>
          <cell r="C56" t="str">
            <v>Erection of 3 storey building for office/workshop purposes</v>
          </cell>
          <cell r="D56">
            <v>38251</v>
          </cell>
          <cell r="E56" t="str">
            <v>Ricardo PLC, Southam Road, Radford Semele</v>
          </cell>
          <cell r="F56" t="str">
            <v>Green Travel Plan</v>
          </cell>
          <cell r="G56" t="str">
            <v>Within 1 month of the date of the agreement</v>
          </cell>
          <cell r="I56" t="str">
            <v>Highways</v>
          </cell>
          <cell r="L56" t="str">
            <v>GTP under review</v>
          </cell>
        </row>
        <row r="57">
          <cell r="B57" t="str">
            <v>W/03/0299</v>
          </cell>
          <cell r="C57" t="str">
            <v xml:space="preserve">Redevelopment of former Hotel to 66 No. Residential apartments. </v>
          </cell>
          <cell r="D57">
            <v>38113</v>
          </cell>
          <cell r="E57" t="str">
            <v>Manor House Hotel, Avenue Road Leamington Spa</v>
          </cell>
          <cell r="F57" t="str">
            <v>Education contribution</v>
          </cell>
          <cell r="G57" t="str">
            <v>100% prior to 50% occupation</v>
          </cell>
          <cell r="I57" t="str">
            <v>Education</v>
          </cell>
          <cell r="J57" t="str">
            <v>Y</v>
          </cell>
          <cell r="L57" t="str">
            <v xml:space="preserve">Myton School £51,000 spent 2005 </v>
          </cell>
        </row>
        <row r="58">
          <cell r="B58" t="str">
            <v>W/03/0299</v>
          </cell>
          <cell r="C58" t="str">
            <v xml:space="preserve">Redevelopment of former Hotel to 66 No. Residential apartments. </v>
          </cell>
          <cell r="D58">
            <v>38113</v>
          </cell>
          <cell r="E58" t="str">
            <v>Manor House Hotel, Avenue Road Leamington Spa</v>
          </cell>
          <cell r="F58" t="str">
            <v>Public Transport</v>
          </cell>
          <cell r="G58" t="str">
            <v>100% on occupation on 1st dwelling</v>
          </cell>
          <cell r="I58" t="str">
            <v>Public Transport</v>
          </cell>
          <cell r="L58" t="str">
            <v>Received and spent: welcome packs.</v>
          </cell>
        </row>
        <row r="59">
          <cell r="B59" t="str">
            <v>W/03/0299</v>
          </cell>
          <cell r="C59" t="str">
            <v xml:space="preserve">Redevelopment of former Hotel to 66 No. Residential apartments. </v>
          </cell>
          <cell r="D59">
            <v>38113</v>
          </cell>
          <cell r="E59" t="str">
            <v>Manor House Hotel, Avenue Road Leamington Spa</v>
          </cell>
          <cell r="F59" t="str">
            <v>Affordable housing</v>
          </cell>
          <cell r="G59" t="str">
            <v>100% on occupation on 1st dwelling</v>
          </cell>
          <cell r="I59" t="str">
            <v>Affordable Housing</v>
          </cell>
          <cell r="J59" t="str">
            <v>Y</v>
          </cell>
          <cell r="L59" t="str">
            <v>Commuted sum paid</v>
          </cell>
        </row>
        <row r="60">
          <cell r="B60" t="str">
            <v>W/03/0299</v>
          </cell>
          <cell r="C60" t="str">
            <v xml:space="preserve">Erection of 108 one and two bedroom apartments with basement parking. </v>
          </cell>
          <cell r="D60">
            <v>38132</v>
          </cell>
          <cell r="E60" t="str">
            <v>Cape Engineering, Birmingham Road, Warwick</v>
          </cell>
          <cell r="F60" t="str">
            <v>Affordable housing</v>
          </cell>
          <cell r="G60" t="str">
            <v>100% prior to commencement</v>
          </cell>
          <cell r="I60" t="str">
            <v>Affordable Housing</v>
          </cell>
          <cell r="J60" t="str">
            <v>Y</v>
          </cell>
          <cell r="L60" t="str">
            <v>Commuted sum paid</v>
          </cell>
        </row>
        <row r="61">
          <cell r="B61" t="str">
            <v>W/03/0299</v>
          </cell>
          <cell r="C61" t="str">
            <v xml:space="preserve">Erection of 108 one and two bedroom apartments with basement parking. </v>
          </cell>
          <cell r="D61">
            <v>38132</v>
          </cell>
          <cell r="E61" t="str">
            <v>Cape Engineering, Birmingham Road, Warwick</v>
          </cell>
          <cell r="F61" t="str">
            <v>Education contribution</v>
          </cell>
          <cell r="G61" t="str">
            <v>100% prior to commencement</v>
          </cell>
          <cell r="I61" t="str">
            <v>Education</v>
          </cell>
          <cell r="L61" t="str">
            <v xml:space="preserve">Received and spent: Woodloes Primary school . </v>
          </cell>
        </row>
        <row r="62">
          <cell r="B62" t="str">
            <v>W/03/0393</v>
          </cell>
          <cell r="C62" t="str">
            <v>Residential development to provide affordable housing: Amendment to W/98/0166 to increase the no. of dwellings to 49</v>
          </cell>
          <cell r="D62">
            <v>38091</v>
          </cell>
          <cell r="E62" t="str">
            <v>St Fremund Way/Chesterton Drive</v>
          </cell>
          <cell r="F62" t="str">
            <v>Provision of additional 4 dwellings</v>
          </cell>
          <cell r="G62" t="str">
            <v>No trigger</v>
          </cell>
          <cell r="I62" t="str">
            <v>Affordable Housing</v>
          </cell>
          <cell r="J62" t="str">
            <v>Y</v>
          </cell>
          <cell r="L62" t="str">
            <v>4 units acquired by Orbit</v>
          </cell>
        </row>
        <row r="63">
          <cell r="B63" t="str">
            <v>W/03/0393</v>
          </cell>
          <cell r="C63" t="str">
            <v>Residential development to provide affordable housing: Amendment to W/98/0166 to increase the no. of dwellings to 49</v>
          </cell>
          <cell r="D63">
            <v>38091</v>
          </cell>
          <cell r="E63" t="str">
            <v>St Fremund Way/Chesterton Drive</v>
          </cell>
          <cell r="F63" t="str">
            <v>Transfer of land for open space</v>
          </cell>
          <cell r="G63" t="str">
            <v>100% occupation</v>
          </cell>
          <cell r="I63" t="str">
            <v>Open Space</v>
          </cell>
          <cell r="L63" t="str">
            <v xml:space="preserve">Discussions ongoing re open space transfer. </v>
          </cell>
        </row>
        <row r="64">
          <cell r="B64" t="str">
            <v>W/03/0399</v>
          </cell>
          <cell r="C64" t="str">
            <v>Construction of parking deck</v>
          </cell>
          <cell r="D64">
            <v>39126</v>
          </cell>
          <cell r="E64" t="str">
            <v>Former Conoc Centre, Warwick Technology Park, Gallows Hill.</v>
          </cell>
          <cell r="F64" t="str">
            <v>Junction Improvement contribution.</v>
          </cell>
          <cell r="G64" t="str">
            <v>On the execution of the agreement.</v>
          </cell>
          <cell r="H64" t="str">
            <v>Junction Improvement Contribution towards the costs of providing a junction at either or both of the following locations: Heathcote Lane/Banbury Road; Europa Way/Gallows Hill Junction</v>
          </cell>
          <cell r="I64" t="str">
            <v>Highways</v>
          </cell>
          <cell r="J64" t="str">
            <v>Y</v>
          </cell>
          <cell r="K64">
            <v>125000</v>
          </cell>
          <cell r="L64" t="str">
            <v>Complete</v>
          </cell>
        </row>
        <row r="65">
          <cell r="B65" t="str">
            <v>W/03/0399</v>
          </cell>
          <cell r="C65" t="str">
            <v>Construction of parking deck</v>
          </cell>
          <cell r="D65">
            <v>39126</v>
          </cell>
          <cell r="E65" t="str">
            <v>Former Conoc Centre, Warwick Technology Park, Gallows Hill.</v>
          </cell>
          <cell r="F65" t="str">
            <v>Park and Ride contribution</v>
          </cell>
          <cell r="G65" t="str">
            <v>On the execution of the agreement.</v>
          </cell>
          <cell r="H65" t="str">
            <v>Park and Ride contribution towards the provision of the Warwick/Leamington Park and Ride Project to be provided by the County Council.</v>
          </cell>
          <cell r="I65" t="str">
            <v>Highways</v>
          </cell>
          <cell r="J65" t="str">
            <v>Y</v>
          </cell>
          <cell r="K65">
            <v>25000</v>
          </cell>
          <cell r="L65" t="str">
            <v>Complete</v>
          </cell>
        </row>
        <row r="66">
          <cell r="B66" t="str">
            <v>W/03/0399</v>
          </cell>
          <cell r="C66" t="str">
            <v>Construction of parking deck</v>
          </cell>
          <cell r="D66">
            <v>39126</v>
          </cell>
          <cell r="E66" t="str">
            <v>Former Conoc Centre, Warwick Technology Park, Gallows Hill.</v>
          </cell>
          <cell r="F66" t="str">
            <v>Pedestrian crossing contribution</v>
          </cell>
          <cell r="G66" t="str">
            <v>On the execution of the agreement.</v>
          </cell>
          <cell r="H66" t="str">
            <v>Pedestrian crossing contribution towards the costs of a Pedestrian Crossing to be provided by the County Council on Banbury Road, Warwick between its junctions with Myton Road and  Heathcote Lane.</v>
          </cell>
          <cell r="I66" t="str">
            <v>Highways</v>
          </cell>
          <cell r="J66" t="str">
            <v>Y</v>
          </cell>
          <cell r="K66">
            <v>50000</v>
          </cell>
          <cell r="L66" t="str">
            <v>Complete</v>
          </cell>
        </row>
        <row r="67">
          <cell r="B67" t="str">
            <v>W/03/0399</v>
          </cell>
          <cell r="C67" t="str">
            <v>Construction of parking deck</v>
          </cell>
          <cell r="D67">
            <v>39126</v>
          </cell>
          <cell r="E67" t="str">
            <v>Former Conoc Centre, Warwick Technology Park, Gallows Hill.</v>
          </cell>
          <cell r="F67" t="str">
            <v>Green Travel Plan</v>
          </cell>
          <cell r="G67" t="str">
            <v>Within 6 months of the execution of the agreement.</v>
          </cell>
          <cell r="I67" t="str">
            <v>Highways</v>
          </cell>
          <cell r="L67" t="str">
            <v>GTP under review</v>
          </cell>
        </row>
        <row r="68">
          <cell r="B68" t="str">
            <v>W/03/0529</v>
          </cell>
          <cell r="C68" t="str">
            <v>Erection of 80 dwellings</v>
          </cell>
          <cell r="D68">
            <v>38154</v>
          </cell>
          <cell r="E68" t="str">
            <v>Land at Bread and Meat Close, Warwick</v>
          </cell>
          <cell r="F68" t="str">
            <v>Provision of 23 affordable units</v>
          </cell>
          <cell r="G68" t="str">
            <v>No specific trigger</v>
          </cell>
          <cell r="I68" t="str">
            <v>Affordable Housing</v>
          </cell>
          <cell r="L68" t="str">
            <v>29 properties acquired by Bromford</v>
          </cell>
        </row>
        <row r="69">
          <cell r="B69" t="str">
            <v>W/03/0529</v>
          </cell>
          <cell r="C69" t="str">
            <v>Erection of 80 dwellings</v>
          </cell>
          <cell r="D69">
            <v>38154</v>
          </cell>
          <cell r="E69" t="str">
            <v>Land at Bread and Meat Close, Warwick</v>
          </cell>
          <cell r="F69" t="str">
            <v>Education contribution</v>
          </cell>
          <cell r="G69" t="str">
            <v>Prior to the occupation of 50% of the market housing</v>
          </cell>
          <cell r="I69" t="str">
            <v>Education</v>
          </cell>
          <cell r="J69" t="str">
            <v>Y</v>
          </cell>
          <cell r="L69" t="str">
            <v>Myton School, Sports Hall £105,107 spent 2004/5</v>
          </cell>
        </row>
        <row r="70">
          <cell r="B70" t="str">
            <v>W/03/0529</v>
          </cell>
          <cell r="C70" t="str">
            <v>Erection of 80 dwellings</v>
          </cell>
          <cell r="D70">
            <v>38154</v>
          </cell>
          <cell r="E70" t="str">
            <v>Land at Bread and Meat Close, Warwick</v>
          </cell>
          <cell r="F70" t="str">
            <v>Library contribution</v>
          </cell>
          <cell r="G70" t="str">
            <v>Prior to occupation of 50% of the dwellings</v>
          </cell>
          <cell r="H70" t="str">
            <v>Amount as per formula in S106</v>
          </cell>
          <cell r="I70" t="str">
            <v>Library</v>
          </cell>
          <cell r="J70" t="str">
            <v>Y</v>
          </cell>
          <cell r="L70" t="str">
            <v>Received and spent on improvements to Warwick Library</v>
          </cell>
        </row>
        <row r="71">
          <cell r="B71" t="str">
            <v>W/03/0529</v>
          </cell>
          <cell r="C71" t="str">
            <v>Erection of 80 dwellings</v>
          </cell>
          <cell r="D71">
            <v>38154</v>
          </cell>
          <cell r="E71" t="str">
            <v>Land at Bread and Meat Close, Warwick</v>
          </cell>
          <cell r="F71" t="str">
            <v>Open space commuted sum</v>
          </cell>
          <cell r="G71" t="str">
            <v>Prior to occupation of 50% of the dwellings</v>
          </cell>
          <cell r="I71" t="str">
            <v>Open Space</v>
          </cell>
          <cell r="L71" t="str">
            <v>Contribution being sought; WDC</v>
          </cell>
        </row>
        <row r="72">
          <cell r="B72" t="str">
            <v>W/03/1161</v>
          </cell>
          <cell r="C72" t="str">
            <v>Erection of two storey extension to provide for main entrance, reception and leisure facilities on ground and first floors.  Four storey extension to provide for 3 ground floor lecture rooms, 3 syndicate rooms and 42 additional bedrooms on upper floors.  Provision of office accommodation within re-structured roof space</v>
          </cell>
          <cell r="D72">
            <v>38187</v>
          </cell>
          <cell r="E72" t="str">
            <v>Woodland Grange, Old Milverton Lane, Old Milverton</v>
          </cell>
          <cell r="F72" t="str">
            <v>Amendment of planning permission from W/891437 to new valid permission in accordance with new attached plans.</v>
          </cell>
          <cell r="G72" t="str">
            <v>On commencement of the development</v>
          </cell>
          <cell r="I72" t="str">
            <v>Revocation</v>
          </cell>
          <cell r="L72" t="str">
            <v>No action required.</v>
          </cell>
        </row>
        <row r="73">
          <cell r="B73" t="str">
            <v>W/03/1235</v>
          </cell>
          <cell r="C73" t="str">
            <v>Not to implement earlier approvals for extensions under refs: W/90/0990 &amp; W/95/1051</v>
          </cell>
          <cell r="D73">
            <v>37966</v>
          </cell>
          <cell r="E73" t="str">
            <v>Broad Oak, Chessetts Wood Road, Lapworth, B94 6ES</v>
          </cell>
          <cell r="F73" t="str">
            <v>Revoke earlier/unimplemented planning permission</v>
          </cell>
          <cell r="G73" t="str">
            <v>N/A</v>
          </cell>
          <cell r="L73" t="str">
            <v>No action required.</v>
          </cell>
        </row>
        <row r="74">
          <cell r="B74" t="str">
            <v>W/03/1254</v>
          </cell>
          <cell r="C74" t="str">
            <v xml:space="preserve">Erection of 11 dwellings with associated parking &amp; landscaping.  </v>
          </cell>
          <cell r="D74">
            <v>38040</v>
          </cell>
          <cell r="E74" t="str">
            <v>Training Centre, New Road, Norton Lindsey</v>
          </cell>
          <cell r="F74" t="str">
            <v>The properties can only be sold as low cost housing and occupied by family</v>
          </cell>
          <cell r="G74" t="str">
            <v>100% on Commencement</v>
          </cell>
          <cell r="H74" t="str">
            <v>Amount as per formula in S106</v>
          </cell>
          <cell r="I74" t="str">
            <v>Affordable Housing</v>
          </cell>
          <cell r="J74" t="str">
            <v>Y</v>
          </cell>
          <cell r="L74" t="str">
            <v>3 low cost market homes sold</v>
          </cell>
        </row>
        <row r="75">
          <cell r="B75" t="str">
            <v>W/03/1254</v>
          </cell>
          <cell r="C75" t="str">
            <v xml:space="preserve">Erection of 11 dwellings with associated parking &amp; landscaping.  </v>
          </cell>
          <cell r="D75">
            <v>38040</v>
          </cell>
          <cell r="E75" t="str">
            <v>Training Centre, New Road, Norton Lindsey</v>
          </cell>
          <cell r="F75" t="str">
            <v>The properties can only be sold as low cost housing and occupied by family</v>
          </cell>
          <cell r="G75" t="str">
            <v>No trigger</v>
          </cell>
          <cell r="I75" t="str">
            <v>Occupation restriction</v>
          </cell>
          <cell r="L75" t="str">
            <v>No action required.</v>
          </cell>
        </row>
        <row r="76">
          <cell r="B76" t="str">
            <v>W/03/1813</v>
          </cell>
          <cell r="C76" t="str">
            <v>Erection of a detached 3 storey block of 12 no. apartments with associated parking for 16 no. vehicles</v>
          </cell>
          <cell r="D76">
            <v>38117</v>
          </cell>
          <cell r="E76" t="str">
            <v>South Leamington Allotment Site, Montgomery Road, Whitnash, Leamington Spa, CV31 2TG</v>
          </cell>
          <cell r="F76" t="str">
            <v>Libraries  contribution</v>
          </cell>
          <cell r="H76" t="str">
            <v>Amount as per formula in S106</v>
          </cell>
          <cell r="I76" t="str">
            <v>Libraries</v>
          </cell>
          <cell r="L76" t="str">
            <v>Received and spent on improvements to Leamington Library</v>
          </cell>
        </row>
        <row r="77">
          <cell r="B77" t="str">
            <v>W/03/1813</v>
          </cell>
          <cell r="C77" t="str">
            <v>Erection of a detached 3 storey block of 12 no. apartments with associated parking for 16 no. vehicles</v>
          </cell>
          <cell r="D77">
            <v>38117</v>
          </cell>
          <cell r="E77" t="str">
            <v>South Leamington Allotment Site, Montgomery Road, Whitnash, Leamington Spa, CV31 2TG</v>
          </cell>
          <cell r="F77" t="str">
            <v>Education contribution</v>
          </cell>
          <cell r="G77" t="str">
            <v>Prior to occupation of 50% of the dwellings</v>
          </cell>
          <cell r="I77" t="str">
            <v>Education</v>
          </cell>
          <cell r="L77" t="str">
            <v>Received and spent on Myton School Gym conversion</v>
          </cell>
        </row>
        <row r="78">
          <cell r="B78" t="str">
            <v>W/03/1881</v>
          </cell>
          <cell r="C78" t="str">
            <v>Conversion of nursing home to form 9 apartments.</v>
          </cell>
          <cell r="D78">
            <v>38062</v>
          </cell>
          <cell r="E78" t="str">
            <v>34 Kenilworth Road, Leamington Spa, CV32 6JE</v>
          </cell>
          <cell r="F78" t="str">
            <v>Variation of 2 previous permissions.</v>
          </cell>
          <cell r="G78" t="str">
            <v>No trigger</v>
          </cell>
          <cell r="L78" t="str">
            <v>No action required.</v>
          </cell>
        </row>
        <row r="79">
          <cell r="B79" t="str">
            <v>W/04/0075</v>
          </cell>
          <cell r="C79" t="str">
            <v>Conversion of offices to 14 apartments</v>
          </cell>
          <cell r="D79">
            <v>38449</v>
          </cell>
          <cell r="E79" t="str">
            <v>Clarendon House, 1-2 Clarendon Square, Leamington</v>
          </cell>
          <cell r="F79" t="str">
            <v>Education contribution</v>
          </cell>
          <cell r="G79" t="str">
            <v>On implementation.</v>
          </cell>
          <cell r="I79" t="str">
            <v>Education</v>
          </cell>
          <cell r="L79" t="str">
            <v>Received and committed.</v>
          </cell>
        </row>
        <row r="80">
          <cell r="B80" t="str">
            <v>W/04/0075</v>
          </cell>
          <cell r="C80" t="str">
            <v>Conversion of offices to 14 apartments</v>
          </cell>
          <cell r="D80">
            <v>38449</v>
          </cell>
          <cell r="E80" t="str">
            <v>Clarendon House, 1-2 Clarendon Square, Leamington</v>
          </cell>
          <cell r="F80" t="str">
            <v>Library contribution</v>
          </cell>
          <cell r="G80" t="str">
            <v>Prior to occupation</v>
          </cell>
          <cell r="I80" t="str">
            <v>Libraries</v>
          </cell>
          <cell r="L80" t="str">
            <v>Received and spent on improvements to Leamington Library</v>
          </cell>
        </row>
        <row r="81">
          <cell r="B81" t="str">
            <v>W/04/0349</v>
          </cell>
          <cell r="C81" t="str">
            <v>New office building</v>
          </cell>
          <cell r="D81">
            <v>38225</v>
          </cell>
          <cell r="E81" t="str">
            <v>NFU, Stoneleigh Park, Stoneleigh</v>
          </cell>
          <cell r="F81" t="str">
            <v xml:space="preserve">Green travel plan </v>
          </cell>
          <cell r="G81" t="str">
            <v>On occupation of the 1st dwelling</v>
          </cell>
          <cell r="I81" t="str">
            <v>Public Transport</v>
          </cell>
          <cell r="L81" t="str">
            <v>GTP under review</v>
          </cell>
        </row>
        <row r="82">
          <cell r="B82" t="str">
            <v>W/04/0505</v>
          </cell>
          <cell r="C82" t="str">
            <v>Variation of conditions 13 and 14 of planning permission W/94/1410 such that no more than 700 dwellings shall be occupied prior to the completion of the Warwick Town Centre Traffic Management Scheme and the northern link road access to the A429..</v>
          </cell>
          <cell r="D82">
            <v>38856</v>
          </cell>
          <cell r="E82" t="str">
            <v>Gog Brook Farm, Hampton Road, Warwick</v>
          </cell>
          <cell r="F82" t="str">
            <v>Highways contribution.</v>
          </cell>
          <cell r="G82" t="str">
            <v>Within 28 days of commencement</v>
          </cell>
          <cell r="I82" t="str">
            <v>Highways</v>
          </cell>
          <cell r="J82" t="str">
            <v>Y</v>
          </cell>
          <cell r="K82">
            <v>665647.30000000005</v>
          </cell>
          <cell r="L82" t="str">
            <v>Complete</v>
          </cell>
        </row>
        <row r="83">
          <cell r="B83" t="str">
            <v>W/04/0505</v>
          </cell>
          <cell r="C83" t="str">
            <v>Variation of conditions 13 and 14 of planning permission W/94/1410 such that no more than 700 dwellings shall be occupied prior to the completion of the Warwick Town Centre Traffic Management Scheme and the northern link road access to the A429..</v>
          </cell>
          <cell r="D83">
            <v>38856</v>
          </cell>
          <cell r="E83" t="str">
            <v>Gog Brook Farm, Hampton Road, Warwick</v>
          </cell>
          <cell r="F83" t="str">
            <v>Provision of play area</v>
          </cell>
          <cell r="G83" t="str">
            <v>By the completion of 750 dwellings</v>
          </cell>
          <cell r="I83" t="str">
            <v>Play</v>
          </cell>
          <cell r="L83" t="str">
            <v>Play area provided</v>
          </cell>
        </row>
        <row r="84">
          <cell r="B84" t="str">
            <v>W/04/0505</v>
          </cell>
          <cell r="C84" t="str">
            <v>Variation of conditions 13 and 14 of planning permission W/94/1410 such that no more than 700 dwellings shall be occupied prior to the completion of the Warwick Town Centre Traffic Management Scheme and the northern link road access to the A429..</v>
          </cell>
          <cell r="D84">
            <v>38856</v>
          </cell>
          <cell r="E84" t="str">
            <v>Gog Brook Farm, Hampton Road, Warwick</v>
          </cell>
          <cell r="F84" t="str">
            <v>Play area equipment contribution</v>
          </cell>
          <cell r="G84" t="str">
            <v>By the completion of 750 dwellings</v>
          </cell>
          <cell r="I84" t="str">
            <v>Play</v>
          </cell>
          <cell r="L84" t="str">
            <v>Play area contribution received and spent on play area on site.</v>
          </cell>
        </row>
        <row r="85">
          <cell r="B85" t="str">
            <v>W/04/0505</v>
          </cell>
          <cell r="C85" t="str">
            <v>Variation of conditions 13 and 14 of planning permission W/94/1410 such that no more than 700 dwellings shall be occupied prior to the completion of the Warwick Town Centre Traffic Management Scheme and the northern link road access to the A429..</v>
          </cell>
          <cell r="D85">
            <v>38856</v>
          </cell>
          <cell r="E85" t="str">
            <v>Gog Brook Farm, Hampton Road, Warwick</v>
          </cell>
          <cell r="F85" t="str">
            <v>Transfer of play area to WDC</v>
          </cell>
          <cell r="G85" t="str">
            <v>Prior to the occupation of the immediately adjacent properties</v>
          </cell>
          <cell r="I85" t="str">
            <v>Play</v>
          </cell>
          <cell r="L85" t="str">
            <v>Play area transferred to WDC in 2015</v>
          </cell>
        </row>
        <row r="86">
          <cell r="B86" t="str">
            <v>W/04/0505</v>
          </cell>
          <cell r="C86" t="str">
            <v>Variation of conditions 13 and 14 of planning permission W/94/1410 such that no more than 700 dwellings shall be occupied prior to the completion of the Warwick Town Centre Traffic Management Scheme and the northern link road access to the A429..</v>
          </cell>
          <cell r="D86">
            <v>38856</v>
          </cell>
          <cell r="E86" t="str">
            <v>Gog Brook Farm, Hampton Road, Warwick</v>
          </cell>
          <cell r="F86" t="str">
            <v>Play area commuted sum</v>
          </cell>
          <cell r="G86" t="str">
            <v>Upon the transfer of the play area</v>
          </cell>
          <cell r="I86" t="str">
            <v>Play</v>
          </cell>
          <cell r="L86" t="str">
            <v>Play Area commuted sum received</v>
          </cell>
        </row>
        <row r="87">
          <cell r="B87" t="str">
            <v>W/04/0505</v>
          </cell>
          <cell r="C87" t="str">
            <v>Variation of conditions 13 and 14 of planning permission W/94/1410 such that no more than 700 dwellings shall be occupied prior to the completion of the Warwick Town Centre Traffic Management Scheme and the northern link road access to the A429..</v>
          </cell>
          <cell r="D87">
            <v>38856</v>
          </cell>
          <cell r="E87" t="str">
            <v>Gog Brook Farm, Hampton Road, Warwick</v>
          </cell>
          <cell r="F87" t="str">
            <v>Education contribution</v>
          </cell>
          <cell r="G87" t="str">
            <v>Quarterly following the occupation of the properties in question.</v>
          </cell>
          <cell r="H87" t="str">
            <v>For every dwelling over 550</v>
          </cell>
          <cell r="I87" t="str">
            <v>Education</v>
          </cell>
          <cell r="J87" t="str">
            <v>Y</v>
          </cell>
          <cell r="L87" t="str">
            <v>Newburgh spent between 2009 and 2013. Newburgh Primary £26,303 spent 2013</v>
          </cell>
        </row>
        <row r="88">
          <cell r="B88" t="str">
            <v>W/04/0505</v>
          </cell>
          <cell r="C88" t="str">
            <v>Variation of conditions 13 and 14 of planning permission W/94/1410 such that no more than 700 dwellings shall be occupied prior to the completion of the Warwick Town Centre Traffic Management Scheme and the northern link road access to the A429..</v>
          </cell>
          <cell r="D88">
            <v>38856</v>
          </cell>
          <cell r="E88" t="str">
            <v>Gog Brook Farm, Hampton Road, Warwick</v>
          </cell>
          <cell r="F88" t="str">
            <v>Provision of 30% affordable housing</v>
          </cell>
          <cell r="G88" t="str">
            <v>20 affordable units to be provided by the completion of 200 market houses and the remainder (of the 30% affordable housing) by the completion of 375 market houses.</v>
          </cell>
          <cell r="I88" t="str">
            <v>Affordable Housing</v>
          </cell>
          <cell r="L88" t="str">
            <v>The final three phases of SW Warwick are currently under construction with policy compliant affordable homes provision</v>
          </cell>
        </row>
        <row r="89">
          <cell r="B89" t="str">
            <v>W/04/0839</v>
          </cell>
          <cell r="C89" t="str">
            <v>Extension to house</v>
          </cell>
          <cell r="D89">
            <v>38373</v>
          </cell>
          <cell r="E89" t="str">
            <v>Roman Meadow, Manor Lane, Pinley Green</v>
          </cell>
          <cell r="F89" t="str">
            <v>Revocation of earlier planning permission.W930991</v>
          </cell>
          <cell r="G89" t="str">
            <v>On occupation of the 1st dwelling</v>
          </cell>
          <cell r="L89" t="str">
            <v>No action required.</v>
          </cell>
        </row>
        <row r="90">
          <cell r="B90" t="str">
            <v>W/04/0866</v>
          </cell>
          <cell r="C90" t="str">
            <v>Erection of dwellings</v>
          </cell>
          <cell r="D90">
            <v>38307</v>
          </cell>
          <cell r="E90" t="str">
            <v>High Paddox and Little Orchard, Main Street, Norton Lindsay</v>
          </cell>
          <cell r="F90" t="str">
            <v xml:space="preserve">Demolition of existing dwellings </v>
          </cell>
          <cell r="G90" t="str">
            <v>Within 2 years of the commencement of the development</v>
          </cell>
          <cell r="L90" t="str">
            <v>No action required.</v>
          </cell>
        </row>
        <row r="91">
          <cell r="B91" t="str">
            <v>W/04/0893</v>
          </cell>
          <cell r="C91" t="str">
            <v>Proposed 3 story office development</v>
          </cell>
          <cell r="D91">
            <v>38208</v>
          </cell>
          <cell r="E91" t="str">
            <v>Proposed office development, Tachbrook Road, Leamington Spa, CV31 3HL</v>
          </cell>
          <cell r="F91" t="str">
            <v>£16,000 for public transport contribution</v>
          </cell>
          <cell r="G91" t="str">
            <v>One month prior to the date of first occupation</v>
          </cell>
          <cell r="I91" t="str">
            <v>Public transport</v>
          </cell>
          <cell r="L91" t="str">
            <v>WCC in discussion with Developer</v>
          </cell>
        </row>
        <row r="92">
          <cell r="B92" t="str">
            <v>W/04/0893</v>
          </cell>
          <cell r="C92" t="str">
            <v>Proposed 3 story office development</v>
          </cell>
          <cell r="D92">
            <v>38208</v>
          </cell>
          <cell r="E92" t="str">
            <v>Proposed office development, Tachbrook Road, Leamington Spa, CV31 3HL</v>
          </cell>
          <cell r="F92" t="str">
            <v>£84,300 towards a public transport link;</v>
          </cell>
          <cell r="G92" t="str">
            <v>One month prior to occupation</v>
          </cell>
          <cell r="I92" t="str">
            <v>Public transport</v>
          </cell>
          <cell r="L92" t="str">
            <v>WCC in discussion with Developer</v>
          </cell>
        </row>
        <row r="93">
          <cell r="B93" t="str">
            <v>W/04/0893</v>
          </cell>
          <cell r="C93" t="str">
            <v>Proposed 3 story office development</v>
          </cell>
          <cell r="D93">
            <v>38208</v>
          </cell>
          <cell r="E93" t="str">
            <v>Proposed office development, Tachbrook Road, Leamington Spa, CV31 3HL</v>
          </cell>
          <cell r="F93" t="str">
            <v>Green Travel Plan</v>
          </cell>
          <cell r="G93" t="str">
            <v>Measures contained within the Travel Plan to be implemented before such occupation</v>
          </cell>
          <cell r="I93" t="str">
            <v>Green Travel Plan</v>
          </cell>
          <cell r="L93" t="str">
            <v>GTP under review</v>
          </cell>
        </row>
        <row r="94">
          <cell r="B94" t="str">
            <v>W/04/0913</v>
          </cell>
          <cell r="C94" t="str">
            <v>Development to provide retail and restaurant units and 24 residential units.</v>
          </cell>
          <cell r="D94">
            <v>38971</v>
          </cell>
          <cell r="E94" t="str">
            <v>Abbey End, Kenilworth</v>
          </cell>
          <cell r="F94" t="str">
            <v>Education Contribution</v>
          </cell>
          <cell r="G94" t="str">
            <v>Prior to occupation</v>
          </cell>
          <cell r="I94" t="str">
            <v>Education</v>
          </cell>
          <cell r="L94" t="str">
            <v>Received and spent: St John's Primary School</v>
          </cell>
        </row>
        <row r="95">
          <cell r="B95" t="str">
            <v>W/04/0913</v>
          </cell>
          <cell r="C95" t="str">
            <v>Development to provide retail and restaurant units and 24 residential units.</v>
          </cell>
          <cell r="D95">
            <v>38971</v>
          </cell>
          <cell r="E95" t="str">
            <v>Abbey End, Kenilworth</v>
          </cell>
          <cell r="F95" t="str">
            <v>Library Contribution</v>
          </cell>
          <cell r="G95" t="str">
            <v>No trigger</v>
          </cell>
          <cell r="H95" t="str">
            <v>Towards facilities at Kenilworth Library.</v>
          </cell>
          <cell r="I95" t="str">
            <v>Library</v>
          </cell>
          <cell r="L95" t="str">
            <v>Received and spent: Kenilworth Library</v>
          </cell>
        </row>
        <row r="96">
          <cell r="B96" t="str">
            <v>W/04/0913</v>
          </cell>
          <cell r="C96" t="str">
            <v>Development to provide retail and restaurant units and 24 residential units.</v>
          </cell>
          <cell r="D96">
            <v>38971</v>
          </cell>
          <cell r="E96" t="str">
            <v>Abbey End, Kenilworth</v>
          </cell>
          <cell r="F96" t="str">
            <v>Public Transport contribution</v>
          </cell>
          <cell r="G96" t="str">
            <v>Prior to commencement</v>
          </cell>
          <cell r="H96" t="str">
            <v>Towards the preparation and distribution of public transport information</v>
          </cell>
          <cell r="I96" t="str">
            <v>Public Transport</v>
          </cell>
          <cell r="L96" t="str">
            <v>Received and spent as required</v>
          </cell>
        </row>
        <row r="97">
          <cell r="B97" t="str">
            <v>W/04/0913</v>
          </cell>
          <cell r="C97" t="str">
            <v>Development to provide retail and restaurant units and 24 residential units.</v>
          </cell>
          <cell r="D97">
            <v>38971</v>
          </cell>
          <cell r="E97" t="str">
            <v>Abbey End, Kenilworth</v>
          </cell>
          <cell r="F97" t="str">
            <v>Provision of 5 units of affordable housing.</v>
          </cell>
          <cell r="G97" t="str">
            <v>No trigger</v>
          </cell>
          <cell r="I97" t="str">
            <v>Affordable Housing</v>
          </cell>
          <cell r="J97" t="str">
            <v>Y</v>
          </cell>
          <cell r="L97" t="str">
            <v>5 affordable homes provided by Orbit</v>
          </cell>
        </row>
        <row r="98">
          <cell r="B98" t="str">
            <v>W/04/1111</v>
          </cell>
          <cell r="C98" t="str">
            <v>Alterations and extensions to provide ground floor retail space with 18 apartments above.</v>
          </cell>
          <cell r="D98">
            <v>38812</v>
          </cell>
          <cell r="E98" t="str">
            <v>73 Warwick Street, Leamington</v>
          </cell>
          <cell r="F98" t="str">
            <v>Public transport contribution</v>
          </cell>
          <cell r="G98" t="str">
            <v>100% Prior to Commencement</v>
          </cell>
          <cell r="I98" t="str">
            <v>Public Transport</v>
          </cell>
          <cell r="L98" t="str">
            <v>Received and spent.</v>
          </cell>
        </row>
        <row r="99">
          <cell r="B99" t="str">
            <v>W/04/1111</v>
          </cell>
          <cell r="C99" t="str">
            <v>Alterations and extensions to provide ground floor retail space with 18 apartments above.</v>
          </cell>
          <cell r="D99">
            <v>38812</v>
          </cell>
          <cell r="E99" t="str">
            <v>73 Warwick Street, Leamington</v>
          </cell>
          <cell r="F99" t="str">
            <v>Library contribution</v>
          </cell>
          <cell r="G99" t="str">
            <v>100% Prior to Commencement</v>
          </cell>
          <cell r="I99" t="str">
            <v>Library</v>
          </cell>
          <cell r="L99" t="str">
            <v>Received and spent: Leamington Library</v>
          </cell>
        </row>
        <row r="100">
          <cell r="B100" t="str">
            <v>W/04/1121</v>
          </cell>
          <cell r="C100" t="str">
            <v>42 residential units</v>
          </cell>
          <cell r="D100">
            <v>38624</v>
          </cell>
          <cell r="E100" t="str">
            <v>60 Kenilworth Road, Leamington</v>
          </cell>
          <cell r="F100" t="str">
            <v>Affordable housing contribution</v>
          </cell>
          <cell r="G100" t="str">
            <v>Other</v>
          </cell>
          <cell r="H100" t="str">
            <v>As an alternative to the provision of affordable housing on site.</v>
          </cell>
          <cell r="I100" t="str">
            <v>Affordable Housing</v>
          </cell>
          <cell r="J100" t="str">
            <v>Y</v>
          </cell>
          <cell r="K100" t="str">
            <v>Y</v>
          </cell>
          <cell r="L100" t="str">
            <v>Completed</v>
          </cell>
        </row>
        <row r="101">
          <cell r="B101" t="str">
            <v>W/04/1121</v>
          </cell>
          <cell r="C101" t="str">
            <v>42 residential units</v>
          </cell>
          <cell r="D101">
            <v>38624</v>
          </cell>
          <cell r="E101" t="str">
            <v>60 Kenilworth Road, Leamington</v>
          </cell>
          <cell r="F101" t="str">
            <v>Provision of 12 units of affordable housing</v>
          </cell>
          <cell r="G101" t="str">
            <v>By occupation of 30 units of market housing</v>
          </cell>
          <cell r="I101" t="str">
            <v>Affordable Housing</v>
          </cell>
          <cell r="J101" t="str">
            <v>N</v>
          </cell>
          <cell r="L101" t="str">
            <v>See above - commuted sum taken instead</v>
          </cell>
        </row>
        <row r="102">
          <cell r="B102" t="str">
            <v>W/04/1121</v>
          </cell>
          <cell r="C102" t="str">
            <v>42 residential units</v>
          </cell>
          <cell r="D102">
            <v>38624</v>
          </cell>
          <cell r="E102" t="str">
            <v>60 Kenilworth Road, Leamington</v>
          </cell>
          <cell r="F102" t="str">
            <v>Education contribution</v>
          </cell>
          <cell r="G102" t="str">
            <v>100% on occupation of the 1st dwelling</v>
          </cell>
          <cell r="I102" t="str">
            <v>Education Secondary</v>
          </cell>
          <cell r="J102" t="str">
            <v>Y</v>
          </cell>
          <cell r="L102" t="str">
            <v>Spent: North Leamington School</v>
          </cell>
        </row>
        <row r="103">
          <cell r="B103" t="str">
            <v>W/04/1121</v>
          </cell>
          <cell r="C103" t="str">
            <v>42 residential units</v>
          </cell>
          <cell r="D103">
            <v>38624</v>
          </cell>
          <cell r="E103" t="str">
            <v>60 Kenilworth Road, Leamington</v>
          </cell>
          <cell r="F103" t="str">
            <v>Library contribution</v>
          </cell>
          <cell r="G103" t="str">
            <v>100% on occupation of the 1st dwelling</v>
          </cell>
          <cell r="I103" t="str">
            <v>Libraries</v>
          </cell>
          <cell r="L103" t="str">
            <v>Received and spent: Leamington Library</v>
          </cell>
        </row>
        <row r="104">
          <cell r="B104" t="str">
            <v>W/04/1312</v>
          </cell>
          <cell r="C104" t="str">
            <v xml:space="preserve">Amendment to W/98/0166 to increase the no. of dwellings from 95 to 142.  </v>
          </cell>
          <cell r="D104">
            <v>38555</v>
          </cell>
          <cell r="E104" t="str">
            <v>Land at St Fremund Way, Whitnash</v>
          </cell>
          <cell r="F104" t="str">
            <v>Provision of 8 affordable homes off site</v>
          </cell>
          <cell r="I104" t="str">
            <v>Affordable Housing</v>
          </cell>
          <cell r="J104" t="str">
            <v>Y</v>
          </cell>
          <cell r="L104" t="str">
            <v>Affordable housing provided.</v>
          </cell>
        </row>
        <row r="105">
          <cell r="B105" t="str">
            <v>W/04/1312</v>
          </cell>
          <cell r="C105" t="str">
            <v xml:space="preserve">Amendment to W/98/0166 to increase the no. of dwellings from 95 to 142.  </v>
          </cell>
          <cell r="D105">
            <v>38555</v>
          </cell>
          <cell r="E105" t="str">
            <v>Land at St Fremund Way, Whitnash</v>
          </cell>
          <cell r="F105" t="str">
            <v>Affordable Housing Contribution</v>
          </cell>
          <cell r="I105" t="str">
            <v>Affordable Housing</v>
          </cell>
          <cell r="J105" t="str">
            <v>Y</v>
          </cell>
          <cell r="L105" t="str">
            <v>Affordable housing provided.</v>
          </cell>
        </row>
        <row r="106">
          <cell r="B106" t="str">
            <v>W/04/1851</v>
          </cell>
          <cell r="C106" t="str">
            <v>Employment development for class B1, B2  &amp; B8 purposes; associated infrastructure (variation of condition 3 of p.p. W920291 - to allow a longer period of time for the development).</v>
          </cell>
          <cell r="D106">
            <v>39269</v>
          </cell>
          <cell r="E106" t="str">
            <v>Land at South West Warwick (Tournament Fields), Stratford Road, Warwick, CV34 6BS</v>
          </cell>
          <cell r="F106" t="str">
            <v>Cycleways contribution</v>
          </cell>
          <cell r="G106" t="str">
            <v>Within 12 months of commencement</v>
          </cell>
          <cell r="I106" t="str">
            <v>Highways</v>
          </cell>
          <cell r="L106" t="str">
            <v>Funds received and spent</v>
          </cell>
        </row>
        <row r="107">
          <cell r="B107" t="str">
            <v>W/04/1851</v>
          </cell>
          <cell r="C107" t="str">
            <v>Employment development for class B1, B2  &amp; B8 purposes; associated infrastructure (variation of condition 3 of p.p. W920291 - to allow a longer period of time for the development).</v>
          </cell>
          <cell r="D107">
            <v>39269</v>
          </cell>
          <cell r="E107" t="str">
            <v>Land at South West Warwick (Tournament Fields), Stratford Road, Warwick, CV34 6BS</v>
          </cell>
          <cell r="F107" t="str">
            <v>Highways contribution</v>
          </cell>
          <cell r="G107" t="str">
            <v>100% occupation</v>
          </cell>
          <cell r="I107" t="str">
            <v>Highways</v>
          </cell>
          <cell r="J107">
            <v>40352</v>
          </cell>
          <cell r="K107">
            <v>458328</v>
          </cell>
          <cell r="L107" t="str">
            <v>Complete</v>
          </cell>
        </row>
        <row r="108">
          <cell r="B108" t="str">
            <v>W/04/1865</v>
          </cell>
          <cell r="C108" t="str">
            <v>Mixed use redevelopment comprising employment for B1 purposes; housing including affordable housing</v>
          </cell>
          <cell r="D108">
            <v>38317</v>
          </cell>
          <cell r="E108" t="str">
            <v>Oldhams Transport, Wellesbourne Road, Barford, Warwick, CV35 8DS</v>
          </cell>
          <cell r="F108" t="str">
            <v xml:space="preserve"> Bus stop infrastructure contribution </v>
          </cell>
          <cell r="G108" t="str">
            <v>No trigger</v>
          </cell>
          <cell r="I108" t="str">
            <v>Traffic - other schemes</v>
          </cell>
          <cell r="J108" t="str">
            <v>Y</v>
          </cell>
          <cell r="K108">
            <v>8000</v>
          </cell>
          <cell r="L108" t="str">
            <v>Complete</v>
          </cell>
        </row>
        <row r="109">
          <cell r="B109" t="str">
            <v>W/04/1865</v>
          </cell>
          <cell r="C109" t="str">
            <v>Mixed use redevelopment comprising employment for B1 purposes; housing including affordable housing</v>
          </cell>
          <cell r="D109">
            <v>38321</v>
          </cell>
          <cell r="E109" t="str">
            <v>Oldhams Transport, Wellesbourne Road, Barford, Warwick, CV35 8DS</v>
          </cell>
          <cell r="F109" t="str">
            <v>Education contribution</v>
          </cell>
          <cell r="G109" t="str">
            <v>No trigger</v>
          </cell>
          <cell r="I109" t="str">
            <v>Education secondary</v>
          </cell>
          <cell r="J109" t="str">
            <v>Y</v>
          </cell>
          <cell r="L109" t="str">
            <v>Stratford High spent 2010</v>
          </cell>
        </row>
        <row r="110">
          <cell r="B110" t="str">
            <v>W/04/1865</v>
          </cell>
          <cell r="C110" t="str">
            <v>Mixed use redevelopment comprising employment for B1 purposes; housing including affordable housing</v>
          </cell>
          <cell r="D110">
            <v>38334</v>
          </cell>
          <cell r="E110" t="str">
            <v>Oldhams Transport, Wellesbourne Road, Barford, Warwick, CV35 8DS</v>
          </cell>
          <cell r="F110" t="str">
            <v>Cycleway contribution.</v>
          </cell>
          <cell r="G110" t="str">
            <v>100% on commencement</v>
          </cell>
          <cell r="I110" t="str">
            <v>Cycleway</v>
          </cell>
          <cell r="L110" t="str">
            <v>Received and spent</v>
          </cell>
        </row>
        <row r="111">
          <cell r="B111" t="str">
            <v>W/04/1865</v>
          </cell>
          <cell r="C111" t="str">
            <v>Mixed use redevelopment comprising employment for B1 purposes; housing including affordable housing</v>
          </cell>
          <cell r="D111">
            <v>38336</v>
          </cell>
          <cell r="E111" t="str">
            <v>Oldhams Transport, Wellesbourne Road, Barford, Warwick, CV35 8DS</v>
          </cell>
          <cell r="F111" t="str">
            <v>Highways contribution.</v>
          </cell>
          <cell r="G111" t="str">
            <v>No trigger</v>
          </cell>
          <cell r="I111" t="str">
            <v>Traffic - other schemes</v>
          </cell>
          <cell r="J111" t="str">
            <v>Y</v>
          </cell>
          <cell r="K111">
            <v>52000</v>
          </cell>
          <cell r="L111" t="str">
            <v>Paid</v>
          </cell>
        </row>
        <row r="112">
          <cell r="B112" t="str">
            <v>W/04/1865</v>
          </cell>
          <cell r="C112" t="str">
            <v>Mixed use redevelopment comprising employment for B1 purposes; housing including affordable housing</v>
          </cell>
          <cell r="D112">
            <v>38336</v>
          </cell>
          <cell r="E112" t="str">
            <v>Oldhams Transport, Wellesbourne Road, Barford, Warwick, CV35 8DS</v>
          </cell>
          <cell r="F112" t="str">
            <v xml:space="preserve"> Affordable housing of 40% which equates to 24 units</v>
          </cell>
          <cell r="G112" t="str">
            <v>100% prior to 50% occupation</v>
          </cell>
          <cell r="I112" t="str">
            <v>Affordable Housing</v>
          </cell>
          <cell r="J112" t="str">
            <v>Y</v>
          </cell>
          <cell r="L112" t="str">
            <v>24 affordable homes acquired by Bromford in 2007</v>
          </cell>
        </row>
        <row r="113">
          <cell r="B113" t="str">
            <v>W/04/1865</v>
          </cell>
          <cell r="C113" t="str">
            <v>Mixed use redevelopment comprising employment for B1 purposes; housing including affordable housing</v>
          </cell>
          <cell r="D113">
            <v>38405</v>
          </cell>
          <cell r="E113" t="str">
            <v>Oldhams Transport, Wellesbourne Road, Barford, Warwick, CV35 8DS</v>
          </cell>
          <cell r="F113" t="str">
            <v xml:space="preserve">Library contribution </v>
          </cell>
          <cell r="G113" t="str">
            <v>No trigger</v>
          </cell>
          <cell r="I113" t="str">
            <v>Library</v>
          </cell>
          <cell r="L113" t="str">
            <v>Received and spent</v>
          </cell>
        </row>
        <row r="114">
          <cell r="B114" t="str">
            <v>W/04/1865</v>
          </cell>
          <cell r="C114" t="str">
            <v>Mixed use redevelopment comprising employment for B1 purposes; housing including affordable housing</v>
          </cell>
          <cell r="D114">
            <v>38950</v>
          </cell>
          <cell r="E114" t="str">
            <v>Oldhams Transport, Wellesbourne Road, Barford, Warwick, CV35 8DS</v>
          </cell>
          <cell r="F114" t="str">
            <v>Education contribution</v>
          </cell>
          <cell r="G114" t="str">
            <v>100% on occupation on 1st dwelling</v>
          </cell>
          <cell r="I114" t="str">
            <v>Education primary</v>
          </cell>
          <cell r="J114" t="str">
            <v>Y</v>
          </cell>
          <cell r="L114" t="str">
            <v>Barford St. Peter's spent 2014</v>
          </cell>
        </row>
        <row r="115">
          <cell r="B115" t="str">
            <v>W/04/1913</v>
          </cell>
          <cell r="C115" t="str">
            <v>Construction of bar/restaurant and retail units and 24 flats together with parking spaces and associated work following demolition of existing buildings- AMENDED PLANS</v>
          </cell>
          <cell r="D115">
            <v>38971</v>
          </cell>
          <cell r="E115" t="str">
            <v>Units 85 to 91 and adjacent land, Abbey End, Kenilworth, CV8 1QJ</v>
          </cell>
          <cell r="F115" t="str">
            <v>Deed of variation affordable housing</v>
          </cell>
          <cell r="G115" t="str">
            <v>No trigger</v>
          </cell>
          <cell r="I115" t="str">
            <v>Affordable Housing</v>
          </cell>
          <cell r="J115" t="str">
            <v>N</v>
          </cell>
          <cell r="L115" t="str">
            <v>Scheme not progressed</v>
          </cell>
        </row>
        <row r="116">
          <cell r="B116" t="str">
            <v>W/04/2050</v>
          </cell>
          <cell r="C116" t="str">
            <v>Revised layout for part of the development (25 units)</v>
          </cell>
          <cell r="D116">
            <v>39070</v>
          </cell>
          <cell r="E116" t="str">
            <v>King Edward VII Memorial Hospital, Birmingham Road, Hatton</v>
          </cell>
          <cell r="F116" t="str">
            <v>Community Centre contribution</v>
          </cell>
          <cell r="G116" t="str">
            <v>No trigger</v>
          </cell>
          <cell r="I116" t="str">
            <v>Community Development</v>
          </cell>
          <cell r="L116" t="str">
            <v>Received and spent</v>
          </cell>
        </row>
        <row r="117">
          <cell r="B117" t="str">
            <v>W/04/2050</v>
          </cell>
          <cell r="C117" t="str">
            <v>Revised layout for part of the development (25 units)</v>
          </cell>
          <cell r="D117">
            <v>39070</v>
          </cell>
          <cell r="E117" t="str">
            <v>King Edward VII Memorial Hospital, Birmingham Road, Hatton</v>
          </cell>
          <cell r="F117" t="str">
            <v>Public transport contribution</v>
          </cell>
          <cell r="G117" t="str">
            <v>No trigger</v>
          </cell>
          <cell r="I117" t="str">
            <v>Public Transport</v>
          </cell>
          <cell r="L117" t="str">
            <v>Received and spent on enhanced public transport service.</v>
          </cell>
        </row>
        <row r="118">
          <cell r="B118" t="str">
            <v>W/04/2050</v>
          </cell>
          <cell r="C118" t="str">
            <v>Revised layout for part of the development (25 units)</v>
          </cell>
          <cell r="D118">
            <v>39070</v>
          </cell>
          <cell r="E118" t="str">
            <v>King Edward VII Memorial Hospital, Birmingham Road, Hatton</v>
          </cell>
          <cell r="F118" t="str">
            <v>Affordable housing: provision of 2 additional dwellings</v>
          </cell>
          <cell r="G118" t="str">
            <v>Within three months of date of S106 agreement.</v>
          </cell>
          <cell r="I118" t="str">
            <v>Affordable Housing</v>
          </cell>
          <cell r="J118" t="str">
            <v>Y</v>
          </cell>
          <cell r="L118" t="str">
            <v>2 properties acquired by WRHA</v>
          </cell>
        </row>
        <row r="119">
          <cell r="B119" t="str">
            <v>W/04/2050</v>
          </cell>
          <cell r="C119" t="str">
            <v>Revised layout for part of the development (25 units)</v>
          </cell>
          <cell r="D119">
            <v>39070</v>
          </cell>
          <cell r="E119" t="str">
            <v>King Edward VII Memorial Hospital, Birmingham Road, Hatton</v>
          </cell>
          <cell r="F119" t="str">
            <v>Education contribution</v>
          </cell>
          <cell r="G119" t="str">
            <v>100% on occupation of the 1st dwelling</v>
          </cell>
          <cell r="I119" t="str">
            <v>Education</v>
          </cell>
          <cell r="J119" t="str">
            <v>Y</v>
          </cell>
          <cell r="L119" t="str">
            <v>Paid and spent</v>
          </cell>
        </row>
        <row r="120">
          <cell r="B120" t="str">
            <v>W/04/2158</v>
          </cell>
          <cell r="C120" t="str">
            <v>Residential development of apartments</v>
          </cell>
          <cell r="D120">
            <v>38478</v>
          </cell>
          <cell r="E120" t="str">
            <v>Former Working Mens Club, Ansell Way, Saltisford</v>
          </cell>
          <cell r="F120" t="str">
            <v>Provision of 20 units of affordable housing</v>
          </cell>
          <cell r="G120" t="str">
            <v>No specific trigger</v>
          </cell>
          <cell r="I120" t="str">
            <v>Affordable Housing</v>
          </cell>
          <cell r="J120" t="str">
            <v>Y</v>
          </cell>
          <cell r="L120" t="str">
            <v>20 affordable homes acquired by Servite Houses in Dec 2007</v>
          </cell>
        </row>
        <row r="121">
          <cell r="B121" t="str">
            <v>W/04/2158</v>
          </cell>
          <cell r="C121" t="str">
            <v>Residential development of apartments</v>
          </cell>
          <cell r="D121">
            <v>38478</v>
          </cell>
          <cell r="E121" t="str">
            <v>Former Working Mens Club, Ansell Way, Saltisford</v>
          </cell>
          <cell r="F121" t="str">
            <v>Contribution of 20% of the open market value of each affordable home where a RSL cannot be identified and the affordable homes are offered to WDC housing (in lieu of a agreement of a fixed sum</v>
          </cell>
          <cell r="G121" t="str">
            <v>6 months after negotiations on the fixed sun have commenced.</v>
          </cell>
          <cell r="I121" t="str">
            <v>Affordable Housing</v>
          </cell>
          <cell r="J121" t="str">
            <v>N/A</v>
          </cell>
          <cell r="L121" t="str">
            <v>See above</v>
          </cell>
        </row>
        <row r="122">
          <cell r="B122" t="str">
            <v>W/04/2158</v>
          </cell>
          <cell r="C122" t="str">
            <v>Residential development of apartments</v>
          </cell>
          <cell r="D122">
            <v>38478</v>
          </cell>
          <cell r="E122" t="str">
            <v>Former Working Mens Club, Ansell Way, Saltisford</v>
          </cell>
          <cell r="F122" t="str">
            <v>Education contribution</v>
          </cell>
          <cell r="G122" t="str">
            <v>Within 7 days of the occupation of the 1st residential unit</v>
          </cell>
          <cell r="I122" t="str">
            <v>Education</v>
          </cell>
          <cell r="J122" t="str">
            <v>Y</v>
          </cell>
          <cell r="L122" t="str">
            <v>Aylesford School £46,784 spent 2007</v>
          </cell>
        </row>
        <row r="123">
          <cell r="B123" t="str">
            <v>W/04/2158</v>
          </cell>
          <cell r="C123" t="str">
            <v>Residential development of apartments</v>
          </cell>
          <cell r="D123">
            <v>38478</v>
          </cell>
          <cell r="E123" t="str">
            <v>Former Working Mens Club, Ansell Way, Saltisford</v>
          </cell>
          <cell r="F123" t="str">
            <v>Libraries contribution</v>
          </cell>
          <cell r="G123" t="str">
            <v>Within 7 days of the occupation of the 1st residential unit</v>
          </cell>
          <cell r="I123" t="str">
            <v>Library</v>
          </cell>
          <cell r="L123" t="str">
            <v>Received and spent at Warwick Library</v>
          </cell>
        </row>
        <row r="124">
          <cell r="B124" t="str">
            <v>W/04/2158</v>
          </cell>
          <cell r="C124" t="str">
            <v>Residential development of apartments</v>
          </cell>
          <cell r="D124">
            <v>38478</v>
          </cell>
          <cell r="E124" t="str">
            <v>Former Working Mens Club, Ansell Way, Saltisford</v>
          </cell>
          <cell r="F124" t="str">
            <v>Sustainable welcome packs</v>
          </cell>
          <cell r="H124" t="str">
            <v>To be provided to the 1st occupant of each unit</v>
          </cell>
          <cell r="I124" t="str">
            <v>Public transport</v>
          </cell>
          <cell r="L124" t="str">
            <v>Received and spent as required</v>
          </cell>
        </row>
        <row r="125">
          <cell r="B125" t="str">
            <v>W/04/2158</v>
          </cell>
          <cell r="C125" t="str">
            <v>Residential development of apartments</v>
          </cell>
          <cell r="D125">
            <v>38478</v>
          </cell>
          <cell r="E125" t="str">
            <v>Former Working Mens Club, Ansell Way, Saltisford</v>
          </cell>
          <cell r="F125" t="str">
            <v>Highways contribution</v>
          </cell>
          <cell r="G125" t="str">
            <v>Before occupation of 50% of the market units</v>
          </cell>
          <cell r="H125" t="str">
            <v>Contribution towards the improvement of the junction of Saltisford and Ansell Way</v>
          </cell>
          <cell r="I125" t="str">
            <v>Highways</v>
          </cell>
          <cell r="J125" t="str">
            <v>Y</v>
          </cell>
          <cell r="K125">
            <v>85000</v>
          </cell>
          <cell r="L125" t="str">
            <v>Complete</v>
          </cell>
        </row>
        <row r="126">
          <cell r="B126" t="str">
            <v>W/04/2206</v>
          </cell>
          <cell r="C126" t="str">
            <v>Outline application for 12 dwellings</v>
          </cell>
          <cell r="D126">
            <v>38534</v>
          </cell>
          <cell r="E126" t="str">
            <v>99 - 105 Lillington Road, Leamington Spa</v>
          </cell>
          <cell r="F126" t="str">
            <v>Education contribution</v>
          </cell>
          <cell r="I126" t="str">
            <v>Education</v>
          </cell>
          <cell r="J126" t="str">
            <v>Y</v>
          </cell>
          <cell r="L126" t="str">
            <v>Payment made.</v>
          </cell>
        </row>
        <row r="127">
          <cell r="B127" t="str">
            <v>W/04/2206</v>
          </cell>
          <cell r="C127" t="str">
            <v>Outline application for 12 dwellings</v>
          </cell>
          <cell r="D127">
            <v>38534</v>
          </cell>
          <cell r="E127" t="str">
            <v>99 - 105 Lillington Road, Leamington Spa</v>
          </cell>
          <cell r="F127" t="str">
            <v>Libraries contribution</v>
          </cell>
          <cell r="I127" t="str">
            <v>Libraries</v>
          </cell>
          <cell r="J127" t="str">
            <v>Y</v>
          </cell>
          <cell r="L127" t="str">
            <v>Payment made.</v>
          </cell>
        </row>
        <row r="128">
          <cell r="B128" t="str">
            <v>W/04/2251</v>
          </cell>
          <cell r="C128" t="str">
            <v>Construction of Local Centre</v>
          </cell>
          <cell r="D128">
            <v>38856</v>
          </cell>
          <cell r="E128" t="str">
            <v>Land adjacent Narrow Hall Meadow, Warwick</v>
          </cell>
          <cell r="F128" t="str">
            <v>Payment of Affordable Housing Contribution.</v>
          </cell>
          <cell r="G128" t="str">
            <v>Prior to the occupation of the residential flats element of the development.</v>
          </cell>
          <cell r="I128" t="str">
            <v>Affordable Housing</v>
          </cell>
          <cell r="L128" t="str">
            <v>Revised agreement - payment due in instalments or in  full by end of 2015</v>
          </cell>
        </row>
        <row r="129">
          <cell r="B129" t="str">
            <v>W/05/0067</v>
          </cell>
          <cell r="C129" t="str">
            <v>Erection of 7 dwellings and extension to school.</v>
          </cell>
          <cell r="D129">
            <v>39135</v>
          </cell>
          <cell r="E129" t="str">
            <v>Radford Semele C E Combined School, School Lane, Radford Semele, Leamington Spa, CV31 1TQ</v>
          </cell>
          <cell r="F129" t="str">
            <v xml:space="preserve">To pay the proceeds from the sale of the land  to the School Governors and to use these proceeds in the provision of capital works and facilities for the School. </v>
          </cell>
          <cell r="G129" t="str">
            <v>No trigger</v>
          </cell>
          <cell r="L129" t="str">
            <v>No further action required.</v>
          </cell>
        </row>
        <row r="130">
          <cell r="B130" t="str">
            <v>W/05/0262</v>
          </cell>
          <cell r="C130" t="str">
            <v>Outline permission for residential development</v>
          </cell>
          <cell r="D130">
            <v>39174</v>
          </cell>
          <cell r="E130" t="str">
            <v>Land at Dalehouse Lane, Kenilworth</v>
          </cell>
          <cell r="F130" t="str">
            <v>Education contribution to be paid in accordance with the formula in the agreement.</v>
          </cell>
          <cell r="G130" t="str">
            <v>100% on occupation of the 1st dwelling</v>
          </cell>
          <cell r="I130" t="str">
            <v>Education</v>
          </cell>
          <cell r="J130" t="str">
            <v>Received</v>
          </cell>
          <cell r="L130" t="str">
            <v>£76,237 for Primary and £ 93,179 for Secondary received: not yet spent.</v>
          </cell>
        </row>
        <row r="131">
          <cell r="B131" t="str">
            <v>W/05/0262</v>
          </cell>
          <cell r="C131" t="str">
            <v>Outline permission for residential development</v>
          </cell>
          <cell r="D131">
            <v>39174</v>
          </cell>
          <cell r="E131" t="str">
            <v>Land at Dalehouse Lane, Kenilworth</v>
          </cell>
          <cell r="F131" t="str">
            <v xml:space="preserve">Library contribution </v>
          </cell>
          <cell r="G131" t="str">
            <v>100% on occupation of the 1st dwelling</v>
          </cell>
          <cell r="I131" t="str">
            <v>Library</v>
          </cell>
          <cell r="L131" t="str">
            <v>Received and spent on Kenilworth library</v>
          </cell>
        </row>
        <row r="132">
          <cell r="B132" t="str">
            <v>W/05/0262</v>
          </cell>
          <cell r="C132" t="str">
            <v>Outline permission for residential development</v>
          </cell>
          <cell r="D132">
            <v>39174</v>
          </cell>
          <cell r="E132" t="str">
            <v>Land at Dalehouse Lane, Kenilworth</v>
          </cell>
          <cell r="F132" t="str">
            <v>40% affordable housing</v>
          </cell>
          <cell r="G132" t="str">
            <v>50% affordable housing units to be available for occupation prior to the occupation of more than 50% of the Open Market Dwellings.  All affordable housing units to be available for occupation prior to the occupation of more than 95% of the Open Market Dwellings.</v>
          </cell>
          <cell r="I132" t="str">
            <v>Affordable Housing</v>
          </cell>
          <cell r="J132" t="str">
            <v>Y</v>
          </cell>
          <cell r="L132" t="str">
            <v>27 affordable homes provided by Orbit</v>
          </cell>
        </row>
        <row r="133">
          <cell r="B133" t="str">
            <v>W/05/0262</v>
          </cell>
          <cell r="C133" t="str">
            <v>Outline application: Residential Development including improvements to Dalehouse Lane/Common Lane junction</v>
          </cell>
          <cell r="D133">
            <v>39174</v>
          </cell>
          <cell r="E133" t="str">
            <v>Dalehouse Lane/Common Lane/Cotton Drive,  Kenilworth, CV8 2ED</v>
          </cell>
          <cell r="F133" t="str">
            <v>Deed of variation to amend affordable housing requirements</v>
          </cell>
          <cell r="G133" t="str">
            <v>No trigger</v>
          </cell>
          <cell r="I133" t="str">
            <v>Affordable Housing</v>
          </cell>
          <cell r="J133" t="str">
            <v>Y</v>
          </cell>
          <cell r="L133" t="str">
            <v>27 affordable homes provided by Orbit</v>
          </cell>
        </row>
        <row r="134">
          <cell r="B134" t="str">
            <v>W/05/0420</v>
          </cell>
          <cell r="C134" t="str">
            <v>Development to create 16 apartments</v>
          </cell>
          <cell r="D134">
            <v>38610</v>
          </cell>
          <cell r="E134" t="str">
            <v>Warwick Printing Co, Theatre Street, Warwick</v>
          </cell>
          <cell r="F134" t="str">
            <v>Secondary Education contribution</v>
          </cell>
          <cell r="G134" t="str">
            <v>By the sale of the 8th apartment</v>
          </cell>
          <cell r="H134" t="str">
            <v>Contribution towards accommodation, furniture or equipment for secondary schools within 3 miles of the application site.</v>
          </cell>
          <cell r="I134" t="str">
            <v>Education Secondary</v>
          </cell>
          <cell r="J134" t="str">
            <v>N/A</v>
          </cell>
          <cell r="L134" t="str">
            <v>Not implemented</v>
          </cell>
        </row>
        <row r="135">
          <cell r="B135" t="str">
            <v>W/05/0420</v>
          </cell>
          <cell r="C135" t="str">
            <v>Development to create 16 apartments</v>
          </cell>
          <cell r="D135">
            <v>38610</v>
          </cell>
          <cell r="E135" t="str">
            <v>Warwick Printing Co, Theatre Street, Warwick</v>
          </cell>
          <cell r="F135" t="str">
            <v>Library contribution</v>
          </cell>
          <cell r="G135" t="str">
            <v>By the sale of the 8th apartment</v>
          </cell>
          <cell r="H135" t="str">
            <v>Contribution towards library facilities or equipment within Warwick.</v>
          </cell>
          <cell r="I135" t="str">
            <v>Library</v>
          </cell>
          <cell r="J135" t="str">
            <v>N/A</v>
          </cell>
          <cell r="L135" t="str">
            <v>Not implemented</v>
          </cell>
        </row>
        <row r="136">
          <cell r="B136" t="str">
            <v>W/05/0420</v>
          </cell>
          <cell r="C136" t="str">
            <v>Development to create 16 apartments</v>
          </cell>
          <cell r="D136">
            <v>38610</v>
          </cell>
          <cell r="E136" t="str">
            <v>Warwick Printing Co, Theatre Street, Warwick</v>
          </cell>
          <cell r="F136" t="str">
            <v>Air pollution contribution</v>
          </cell>
          <cell r="G136" t="str">
            <v>By the sale of the 8th apartment</v>
          </cell>
          <cell r="I136" t="str">
            <v>Pollution</v>
          </cell>
          <cell r="J136" t="str">
            <v>N/A</v>
          </cell>
          <cell r="L136" t="str">
            <v>Not implemented</v>
          </cell>
        </row>
        <row r="137">
          <cell r="B137" t="str">
            <v>W/05/0428</v>
          </cell>
          <cell r="C137" t="str">
            <v>Erection of 5th floor and conversion of upper floors to provide 54 apartments.</v>
          </cell>
          <cell r="D137">
            <v>38964</v>
          </cell>
          <cell r="E137" t="str">
            <v>Lunn Poly House, Clarendon Avenue, Leamington</v>
          </cell>
          <cell r="F137" t="str">
            <v>Education contribution</v>
          </cell>
          <cell r="G137" t="str">
            <v>Prior to occupation</v>
          </cell>
          <cell r="H137" t="str">
            <v>As per the formula included in the agreement.</v>
          </cell>
          <cell r="I137" t="str">
            <v>Education</v>
          </cell>
          <cell r="J137" t="str">
            <v>Received</v>
          </cell>
          <cell r="L137" t="str">
            <v xml:space="preserve">Received and spent at North Leamington School </v>
          </cell>
        </row>
        <row r="138">
          <cell r="B138" t="str">
            <v>W/05/0428</v>
          </cell>
          <cell r="C138" t="str">
            <v>Erection of 5th floor and conversion of upper floors to provide 54 apartments.</v>
          </cell>
          <cell r="D138">
            <v>38964</v>
          </cell>
          <cell r="E138" t="str">
            <v>Lunn Poly House, Clarendon Avenue, Leamington</v>
          </cell>
          <cell r="F138" t="str">
            <v>Sustainable transport contribution</v>
          </cell>
          <cell r="G138" t="str">
            <v>Prior to occupation</v>
          </cell>
          <cell r="I138" t="str">
            <v>Sustainable Transport</v>
          </cell>
          <cell r="L138" t="str">
            <v>Received and spent as required</v>
          </cell>
        </row>
        <row r="139">
          <cell r="B139" t="str">
            <v>W/05/0428</v>
          </cell>
          <cell r="C139" t="str">
            <v>Erection of 5th floor and conversion of upper floors to provide 54 apartments.</v>
          </cell>
          <cell r="D139">
            <v>38964</v>
          </cell>
          <cell r="E139" t="str">
            <v>Lunn Poly House, Clarendon Avenue, Leamington</v>
          </cell>
          <cell r="F139" t="str">
            <v xml:space="preserve">Car park contribution </v>
          </cell>
          <cell r="G139" t="str">
            <v>Prior to commencement</v>
          </cell>
          <cell r="H139" t="str">
            <v>Towards the provision of pay on foot parking.</v>
          </cell>
          <cell r="I139" t="str">
            <v>Car Park</v>
          </cell>
          <cell r="L139" t="str">
            <v>Received and spent as required</v>
          </cell>
        </row>
        <row r="140">
          <cell r="B140" t="str">
            <v>W/05/0428</v>
          </cell>
          <cell r="C140" t="str">
            <v>Erection of 5th floor and conversion of upper floors to provide 54 apartments.</v>
          </cell>
          <cell r="D140">
            <v>38964</v>
          </cell>
          <cell r="E140" t="str">
            <v>Lunn Poly House, Clarendon Avenue, Leamington</v>
          </cell>
          <cell r="F140" t="str">
            <v xml:space="preserve">Car park contribution </v>
          </cell>
          <cell r="G140" t="str">
            <v>Prior to commencement</v>
          </cell>
          <cell r="H140" t="str">
            <v>Towards CCTV</v>
          </cell>
          <cell r="I140" t="str">
            <v>Car Park</v>
          </cell>
          <cell r="L140" t="str">
            <v>Received and spent as required</v>
          </cell>
        </row>
        <row r="141">
          <cell r="B141" t="str">
            <v>W/05/0428</v>
          </cell>
          <cell r="C141" t="str">
            <v>Erection of 5th floor and conversion of upper floors to provide 54 apartments.</v>
          </cell>
          <cell r="D141">
            <v>38964</v>
          </cell>
          <cell r="E141" t="str">
            <v>Lunn Poly House, Clarendon Avenue, Leamington</v>
          </cell>
          <cell r="F141" t="str">
            <v xml:space="preserve">Car park contribution </v>
          </cell>
          <cell r="G141" t="str">
            <v>Prior to commencement</v>
          </cell>
          <cell r="H141" t="str">
            <v>Towards barriers</v>
          </cell>
          <cell r="I141" t="str">
            <v>Car Park</v>
          </cell>
          <cell r="L141" t="str">
            <v>Received and spent as required</v>
          </cell>
        </row>
        <row r="142">
          <cell r="B142" t="str">
            <v>W/05/0428</v>
          </cell>
          <cell r="C142" t="str">
            <v>Erection of 5th floor and conversion of upper floors to provide 54 apartments.</v>
          </cell>
          <cell r="D142">
            <v>38964</v>
          </cell>
          <cell r="E142" t="str">
            <v>Lunn Poly House, Clarendon Avenue, Leamington</v>
          </cell>
          <cell r="F142" t="str">
            <v xml:space="preserve">Car park contribution </v>
          </cell>
          <cell r="G142" t="str">
            <v>On occupation of 1st unit.</v>
          </cell>
          <cell r="H142" t="str">
            <v>Towards redecoration of Covent Garden car park</v>
          </cell>
          <cell r="I142" t="str">
            <v>Car Park</v>
          </cell>
          <cell r="L142" t="str">
            <v>Received and spent as required</v>
          </cell>
        </row>
        <row r="143">
          <cell r="B143" t="str">
            <v>W/05/0428</v>
          </cell>
          <cell r="C143" t="str">
            <v>Erection of 5th floor and conversion of upper floors to provide 54 apartments.</v>
          </cell>
          <cell r="D143">
            <v>38964</v>
          </cell>
          <cell r="E143" t="str">
            <v>Lunn Poly House, Clarendon Avenue, Leamington</v>
          </cell>
          <cell r="F143" t="str">
            <v>Provision  of car parking spaces</v>
          </cell>
          <cell r="G143" t="str">
            <v>On occupation of 1st unit.</v>
          </cell>
          <cell r="H143" t="str">
            <v>104 spaces in Covent Garden car park for the first 5 years of the occupation of the development</v>
          </cell>
          <cell r="I143" t="str">
            <v>Car Park</v>
          </cell>
          <cell r="L143" t="str">
            <v>Spaces provided.</v>
          </cell>
        </row>
        <row r="144">
          <cell r="B144" t="str">
            <v>W/05/0962</v>
          </cell>
          <cell r="C144" t="str">
            <v>Alterations and extensions including mezzanine floor.</v>
          </cell>
          <cell r="D144">
            <v>39498</v>
          </cell>
          <cell r="E144" t="str">
            <v>Tesco Store, Emscote Road, Warwick</v>
          </cell>
          <cell r="F144" t="str">
            <v>Mova contribution</v>
          </cell>
          <cell r="G144" t="str">
            <v>Prior to implementation</v>
          </cell>
          <cell r="H144" t="str">
            <v>Towards the upgrade of the
Coventry Road/St Johns traffic signal controlled junction or towards
other junction capacity improvements along the Emscote Road
corridor;</v>
          </cell>
          <cell r="I144" t="str">
            <v>Highways</v>
          </cell>
          <cell r="J144" t="str">
            <v>Y</v>
          </cell>
          <cell r="K144">
            <v>75000</v>
          </cell>
          <cell r="L144" t="str">
            <v>It is proposed to upgrade the traffic signal junction on Emscote Road/Tescos in 2015/16</v>
          </cell>
        </row>
        <row r="145">
          <cell r="B145" t="str">
            <v>W/05/0962</v>
          </cell>
          <cell r="C145" t="str">
            <v>Alterations and extensions including mezzanine floor.</v>
          </cell>
          <cell r="D145">
            <v>39498</v>
          </cell>
          <cell r="E145" t="str">
            <v>Tesco Store, Emscote Road, Warwick</v>
          </cell>
          <cell r="F145" t="str">
            <v>Cycle Lanes contribution</v>
          </cell>
          <cell r="G145" t="str">
            <v>Within 10 working days of implementation.</v>
          </cell>
          <cell r="H145" t="str">
            <v>towards the completion of the
Emscote Road cycle lane between the junction of the Tesco Store
with Emscote Road and Portobello Bridge;</v>
          </cell>
          <cell r="I145" t="str">
            <v>Highways</v>
          </cell>
          <cell r="J145" t="str">
            <v>Y</v>
          </cell>
          <cell r="K145">
            <v>75000</v>
          </cell>
          <cell r="L145" t="str">
            <v>To be developed with match funding during 2015/16</v>
          </cell>
        </row>
        <row r="146">
          <cell r="B146" t="str">
            <v>W/05/0962</v>
          </cell>
          <cell r="C146" t="str">
            <v>Alterations and extensions including mezzanine floor.</v>
          </cell>
          <cell r="D146">
            <v>39498</v>
          </cell>
          <cell r="E146" t="str">
            <v>Tesco Store, Emscote Road, Warwick</v>
          </cell>
          <cell r="F146" t="str">
            <v>CCTV Contribution</v>
          </cell>
          <cell r="G146" t="str">
            <v>Within 10 working days of implementation.</v>
          </cell>
          <cell r="H146" t="str">
            <v>Towards the installation of CCTV along Emscote Road</v>
          </cell>
          <cell r="I146" t="str">
            <v>CCTV</v>
          </cell>
          <cell r="L146" t="str">
            <v>Scheme not progressed</v>
          </cell>
        </row>
        <row r="147">
          <cell r="B147" t="str">
            <v>W/05/0962</v>
          </cell>
          <cell r="C147" t="str">
            <v>Alterations and extensions including mezzanine floor.</v>
          </cell>
          <cell r="D147">
            <v>39498</v>
          </cell>
          <cell r="E147" t="str">
            <v>Tesco Store, Emscote Road, Warwick</v>
          </cell>
          <cell r="F147" t="str">
            <v>Green Travel Plan</v>
          </cell>
          <cell r="G147" t="str">
            <v xml:space="preserve">Prior to the opening of the store </v>
          </cell>
          <cell r="I147" t="str">
            <v>Highways</v>
          </cell>
          <cell r="L147" t="str">
            <v>Scheme not progressed</v>
          </cell>
        </row>
        <row r="148">
          <cell r="B148" t="str">
            <v>W/05/0962</v>
          </cell>
          <cell r="C148" t="str">
            <v>Alterations and extensions including mezzanine floor.</v>
          </cell>
          <cell r="D148">
            <v>39498</v>
          </cell>
          <cell r="E148" t="str">
            <v>Tesco Store, Emscote Road, Warwick</v>
          </cell>
          <cell r="F148" t="str">
            <v>Employment of Transport Co-ordinator</v>
          </cell>
          <cell r="G148" t="str">
            <v>Prior to the opening of the store and throughout the monitoring period</v>
          </cell>
          <cell r="I148" t="str">
            <v>Highways</v>
          </cell>
          <cell r="L148" t="str">
            <v>Scheme not progressed</v>
          </cell>
        </row>
        <row r="149">
          <cell r="B149" t="str">
            <v>W/05/1210</v>
          </cell>
          <cell r="C149" t="str">
            <v>Erection of a two storey block of 6 apartments</v>
          </cell>
          <cell r="D149">
            <v>38621</v>
          </cell>
          <cell r="E149" t="str">
            <v>51 Hill Street, Warwick, CV34 5NX</v>
          </cell>
          <cell r="F149" t="str">
            <v>Open Space Commuted Sum</v>
          </cell>
          <cell r="G149" t="str">
            <v>100% on Commencement</v>
          </cell>
          <cell r="I149" t="str">
            <v>Open Space</v>
          </cell>
          <cell r="L149" t="str">
            <v>Contribution received in 2014 but not yet spent</v>
          </cell>
        </row>
        <row r="150">
          <cell r="B150" t="str">
            <v>W/05/1795</v>
          </cell>
          <cell r="C150" t="str">
            <v>Erection of dwelling</v>
          </cell>
          <cell r="D150">
            <v>39087</v>
          </cell>
          <cell r="E150" t="str">
            <v>Land adjacent to the Manor House, Church Road, Bubbenhall.</v>
          </cell>
          <cell r="F150" t="str">
            <v>Revocation of earlier unimplemented permission.</v>
          </cell>
          <cell r="G150" t="str">
            <v>Upon implementation.</v>
          </cell>
          <cell r="I150" t="str">
            <v>Revocation</v>
          </cell>
          <cell r="L150" t="str">
            <v>No further action required.</v>
          </cell>
        </row>
        <row r="151">
          <cell r="B151" t="str">
            <v>W/05/1924</v>
          </cell>
          <cell r="C151" t="str">
            <v>The s106 agreement revokes this permission for a garage and secures a two storey side extension under W/06/1711</v>
          </cell>
          <cell r="D151">
            <v>38727</v>
          </cell>
          <cell r="E151" t="str">
            <v>Hillford House, Barford Road, Barford, Warwick, CV35 8DA</v>
          </cell>
          <cell r="F151" t="str">
            <v>Revocation of earlier unimplemented permission.</v>
          </cell>
          <cell r="G151" t="str">
            <v>No trigger</v>
          </cell>
          <cell r="I151" t="str">
            <v>Revocation</v>
          </cell>
          <cell r="L151" t="str">
            <v>No further action required.</v>
          </cell>
        </row>
        <row r="152">
          <cell r="B152" t="str">
            <v>W/06/0087</v>
          </cell>
          <cell r="C152" t="str">
            <v>Erection of 3 storey office building</v>
          </cell>
          <cell r="D152">
            <v>38793</v>
          </cell>
          <cell r="E152" t="str">
            <v>Land adjacent the LePer House, Saltisford</v>
          </cell>
          <cell r="F152" t="str">
            <v>Allocation of car spaces between units</v>
          </cell>
          <cell r="G152" t="str">
            <v>1 month prior to first occupation</v>
          </cell>
          <cell r="I152" t="str">
            <v>Public Transport</v>
          </cell>
          <cell r="L152" t="str">
            <v>No further action required.</v>
          </cell>
        </row>
        <row r="153">
          <cell r="B153" t="str">
            <v>W/06/0125</v>
          </cell>
          <cell r="C153" t="str">
            <v>Residential development: 33 units</v>
          </cell>
          <cell r="D153">
            <v>38985</v>
          </cell>
          <cell r="E153" t="str">
            <v>Hillcrest Garage, Coventry Road, Kenilworth</v>
          </cell>
          <cell r="F153" t="str">
            <v>Primary Education Contribution</v>
          </cell>
          <cell r="G153" t="str">
            <v>100% on occupation of the 1st dwelling.</v>
          </cell>
          <cell r="I153" t="str">
            <v>Education</v>
          </cell>
          <cell r="J153" t="str">
            <v>Y</v>
          </cell>
          <cell r="L153" t="str">
            <v>Received: not yet spent</v>
          </cell>
        </row>
        <row r="154">
          <cell r="B154" t="str">
            <v>W/06/0125</v>
          </cell>
          <cell r="C154" t="str">
            <v>Residential development: 33 units</v>
          </cell>
          <cell r="D154">
            <v>38985</v>
          </cell>
          <cell r="E154" t="str">
            <v>Hillcrest Garage, Coventry Road, Kenilworth</v>
          </cell>
          <cell r="F154" t="str">
            <v xml:space="preserve">Secondary Education Contribution </v>
          </cell>
          <cell r="G154" t="str">
            <v>100% on occupation of the 1st dwelling.</v>
          </cell>
          <cell r="I154" t="str">
            <v>Education</v>
          </cell>
          <cell r="J154" t="str">
            <v>Y</v>
          </cell>
          <cell r="L154" t="str">
            <v>Received: not yet spent</v>
          </cell>
        </row>
        <row r="155">
          <cell r="B155" t="str">
            <v>W/06/0125</v>
          </cell>
          <cell r="C155" t="str">
            <v>Residential development: 33 units</v>
          </cell>
          <cell r="D155">
            <v>38985</v>
          </cell>
          <cell r="E155" t="str">
            <v>Hillcrest Garage, Coventry Road, Kenilworth</v>
          </cell>
          <cell r="F155" t="str">
            <v>Library Contribution</v>
          </cell>
          <cell r="G155" t="str">
            <v>100% prior to the occupation of the 12th dwelling.</v>
          </cell>
          <cell r="I155" t="str">
            <v>Library</v>
          </cell>
          <cell r="J155" t="str">
            <v>Y</v>
          </cell>
          <cell r="L155" t="str">
            <v>Received and spent on Kenilworth library improvements</v>
          </cell>
        </row>
        <row r="156">
          <cell r="B156" t="str">
            <v>W/06/0125</v>
          </cell>
          <cell r="C156" t="str">
            <v>Residential development: 33 units</v>
          </cell>
          <cell r="D156">
            <v>38985</v>
          </cell>
          <cell r="E156" t="str">
            <v>Hillcrest Garage, Coventry Road, Kenilworth</v>
          </cell>
          <cell r="F156" t="str">
            <v xml:space="preserve">Cycleway Contribution. </v>
          </cell>
          <cell r="G156" t="str">
            <v>100% prior to the occupation of the 12th dwelling.</v>
          </cell>
          <cell r="I156" t="str">
            <v>Cycleway</v>
          </cell>
          <cell r="L156" t="str">
            <v>Received and spent on North West Warwick cycle routes</v>
          </cell>
        </row>
        <row r="157">
          <cell r="B157" t="str">
            <v>W/06/0125</v>
          </cell>
          <cell r="C157" t="str">
            <v>Residential development: 33 units</v>
          </cell>
          <cell r="D157">
            <v>38985</v>
          </cell>
          <cell r="E157" t="str">
            <v>Hillcrest Garage, Coventry Road, Kenilworth</v>
          </cell>
          <cell r="F157" t="str">
            <v>Public Transport contribution</v>
          </cell>
          <cell r="G157" t="str">
            <v>100% prior to the occupation of the 12th dwelling.</v>
          </cell>
          <cell r="I157" t="str">
            <v>Public Transport</v>
          </cell>
          <cell r="L157" t="str">
            <v>Received and spent</v>
          </cell>
        </row>
        <row r="158">
          <cell r="B158" t="str">
            <v>W/06/0125</v>
          </cell>
          <cell r="C158" t="str">
            <v>Residential development: 33 units</v>
          </cell>
          <cell r="D158">
            <v>38985</v>
          </cell>
          <cell r="E158" t="str">
            <v>Hillcrest Garage, Coventry Road, Kenilworth</v>
          </cell>
          <cell r="F158" t="str">
            <v>Delivery of flood alleviation scheme</v>
          </cell>
          <cell r="G158" t="str">
            <v>To be completed prior to commencement</v>
          </cell>
          <cell r="H158" t="str">
            <v>Relates to the scheme to be delivered on immediately adjacent land the subject of planning permission reference W/04/1985.</v>
          </cell>
          <cell r="I158" t="str">
            <v>Flood</v>
          </cell>
          <cell r="L158" t="str">
            <v>No further action required.</v>
          </cell>
        </row>
        <row r="159">
          <cell r="B159" t="str">
            <v>W/06/0125</v>
          </cell>
          <cell r="C159" t="str">
            <v>Residential development: 33 units</v>
          </cell>
          <cell r="D159">
            <v>38985</v>
          </cell>
          <cell r="E159" t="str">
            <v>Hillcrest Garage, Coventry Road, Kenilworth</v>
          </cell>
          <cell r="F159" t="str">
            <v>Delivery of 40% affordable housing</v>
          </cell>
          <cell r="G159" t="str">
            <v>50% of the affordable units to be available for occupation prior to the occupation of 50% of the market units; 100% of the affordable units to be available for occupation prior to the occupation of 95% of the market units.</v>
          </cell>
          <cell r="I159" t="str">
            <v>Affordable Housing</v>
          </cell>
          <cell r="J159" t="str">
            <v>Y</v>
          </cell>
          <cell r="L159" t="str">
            <v>12 affordable homes acquired by Servite</v>
          </cell>
        </row>
        <row r="160">
          <cell r="B160" t="str">
            <v>W/06/0170</v>
          </cell>
          <cell r="C160" t="str">
            <v>Extension to agricultural buildings</v>
          </cell>
          <cell r="D160">
            <v>38856</v>
          </cell>
          <cell r="E160" t="str">
            <v>Bradshaw Farm, Wellesbourne Road, Wasperton</v>
          </cell>
          <cell r="F160" t="str">
            <v>Revocation of W/05/1798</v>
          </cell>
          <cell r="G160" t="str">
            <v>On implementation.</v>
          </cell>
          <cell r="I160" t="str">
            <v>Revocation</v>
          </cell>
          <cell r="L160" t="str">
            <v>No further action required.</v>
          </cell>
        </row>
        <row r="161">
          <cell r="B161" t="str">
            <v>W/06/01861</v>
          </cell>
          <cell r="C161" t="str">
            <v>Office Building and car park (phase 2)</v>
          </cell>
          <cell r="D161">
            <v>36941</v>
          </cell>
          <cell r="E161" t="str">
            <v>The Wolsey Centre, Harrison Way, Leamington Spa</v>
          </cell>
          <cell r="F161" t="str">
            <v>No part of phase 2 shall be occupied until the requirements of the agreement relating to phase 1 under W/04/0893 have been fully undertaken.</v>
          </cell>
          <cell r="G161" t="str">
            <v>Prior to occupation</v>
          </cell>
          <cell r="L161" t="str">
            <v>No further action required.</v>
          </cell>
        </row>
        <row r="162">
          <cell r="B162" t="str">
            <v>W/06/0279</v>
          </cell>
          <cell r="C162" t="str">
            <v>Substitution of house types and minor amendments to Plots 1001 - 1142 (previously approval W04/1312)</v>
          </cell>
          <cell r="D162">
            <v>39406</v>
          </cell>
          <cell r="E162" t="str">
            <v>Land at Parish End/St Fremund Way, Whitnash</v>
          </cell>
          <cell r="F162" t="str">
            <v>Deed of variation of agreement under W/04/1312 for substitution of house types 9no change to original S106.</v>
          </cell>
          <cell r="G162" t="str">
            <v>See W/04/1312 Section 106 for details.</v>
          </cell>
          <cell r="I162" t="str">
            <v>Variation</v>
          </cell>
          <cell r="L162" t="str">
            <v>No further action required.</v>
          </cell>
        </row>
        <row r="163">
          <cell r="B163" t="str">
            <v>W/06/0309</v>
          </cell>
          <cell r="C163" t="str">
            <v>Advanced Engineering Research and Development Campus</v>
          </cell>
          <cell r="D163">
            <v>39372</v>
          </cell>
          <cell r="E163" t="str">
            <v>Former Honiley Airfield</v>
          </cell>
          <cell r="F163" t="str">
            <v>Green Travel Plan</v>
          </cell>
          <cell r="G163" t="str">
            <v>Prior to occupation</v>
          </cell>
          <cell r="I163" t="str">
            <v>Public Transport</v>
          </cell>
          <cell r="L163" t="str">
            <v>Development not implemented</v>
          </cell>
        </row>
        <row r="164">
          <cell r="B164" t="str">
            <v>W/06/0309</v>
          </cell>
          <cell r="C164" t="str">
            <v>Advanced Engineering Research and Development Campus</v>
          </cell>
          <cell r="D164">
            <v>39372</v>
          </cell>
          <cell r="E164" t="str">
            <v>Former Honiley Airfield</v>
          </cell>
          <cell r="F164" t="str">
            <v>Restrictions on test track use: Test track not to be used by any private vehicle clubs or organisations.</v>
          </cell>
          <cell r="G164" t="str">
            <v xml:space="preserve">On occupation </v>
          </cell>
          <cell r="I164" t="str">
            <v>Parking</v>
          </cell>
          <cell r="J164" t="str">
            <v>Y</v>
          </cell>
          <cell r="L164" t="str">
            <v>Development not implemented</v>
          </cell>
        </row>
        <row r="165">
          <cell r="B165" t="str">
            <v>W/06/0342</v>
          </cell>
          <cell r="C165" t="str">
            <v>Conversion of offices to 14 dwellings</v>
          </cell>
          <cell r="D165">
            <v>38908</v>
          </cell>
          <cell r="E165" t="str">
            <v>Clarendon House, 1-2 Clarendon Square, Leamington</v>
          </cell>
          <cell r="F165" t="str">
            <v>Variation of agreement to link the requirements of the agreement completed pursuant to earlier application W/04/0075 to this permission.</v>
          </cell>
          <cell r="G165" t="str">
            <v>Upon implementation.</v>
          </cell>
          <cell r="I165" t="str">
            <v>Transfer</v>
          </cell>
          <cell r="L165" t="str">
            <v>No action necessary</v>
          </cell>
        </row>
        <row r="166">
          <cell r="B166" t="str">
            <v>W/06/0503</v>
          </cell>
          <cell r="C166" t="str">
            <v>Erection of 3 storey office building</v>
          </cell>
          <cell r="D166">
            <v>38868</v>
          </cell>
          <cell r="E166" t="str">
            <v>Land adjacent Leper House and former Council Depot, Saltisford</v>
          </cell>
          <cell r="F166" t="str">
            <v>To ensure that the requirements of the agreement completed pursuant to the earlier permission W/03/1339 apply to this subsequent permission.</v>
          </cell>
          <cell r="G166" t="str">
            <v>Upon implementation.</v>
          </cell>
          <cell r="I166" t="str">
            <v>Transfer</v>
          </cell>
          <cell r="L166" t="str">
            <v>No action necessary</v>
          </cell>
        </row>
        <row r="167">
          <cell r="B167" t="str">
            <v>W/06/0963</v>
          </cell>
          <cell r="C167" t="str">
            <v>Retention of bungalow</v>
          </cell>
          <cell r="D167">
            <v>39049</v>
          </cell>
          <cell r="E167" t="str">
            <v>Westwood Lodge, Westwood Heath Road, Coventry</v>
          </cell>
          <cell r="F167" t="str">
            <v>Use permitted only for the benefit of the current occupants</v>
          </cell>
          <cell r="G167" t="str">
            <v>Upon implementation</v>
          </cell>
          <cell r="I167" t="str">
            <v>Occupation</v>
          </cell>
          <cell r="L167" t="str">
            <v>No action necessary</v>
          </cell>
        </row>
        <row r="168">
          <cell r="B168" t="str">
            <v>W/06/1512</v>
          </cell>
          <cell r="C168" t="str">
            <v>Conversion of factory into 16 apartments</v>
          </cell>
          <cell r="D168">
            <v>39192</v>
          </cell>
          <cell r="E168" t="str">
            <v>Former Printing Works, Theatre Street, Warwick</v>
          </cell>
          <cell r="F168" t="str">
            <v>Secondary education contribution</v>
          </cell>
          <cell r="G168" t="str">
            <v>On completion of the 8th apartment</v>
          </cell>
          <cell r="I168" t="str">
            <v>Secondary Education</v>
          </cell>
          <cell r="J168" t="str">
            <v>N/A</v>
          </cell>
          <cell r="L168" t="str">
            <v>Development not commenced</v>
          </cell>
        </row>
        <row r="169">
          <cell r="B169" t="str">
            <v>W/06/1512</v>
          </cell>
          <cell r="C169" t="str">
            <v>Conversion of factory into 16 apartments</v>
          </cell>
          <cell r="D169">
            <v>39192</v>
          </cell>
          <cell r="E169" t="str">
            <v>Former Printing Works, Theatre Street, Warwick</v>
          </cell>
          <cell r="F169" t="str">
            <v>Highways contribution</v>
          </cell>
          <cell r="G169" t="str">
            <v>On completion of the 8th apartment</v>
          </cell>
          <cell r="I169" t="str">
            <v>Highways</v>
          </cell>
          <cell r="J169" t="str">
            <v>N/A</v>
          </cell>
          <cell r="K169">
            <v>0</v>
          </cell>
          <cell r="L169" t="str">
            <v>Development not commenced</v>
          </cell>
        </row>
        <row r="170">
          <cell r="B170" t="str">
            <v>W/06/1512</v>
          </cell>
          <cell r="C170" t="str">
            <v>Conversion of factory into 16 apartments</v>
          </cell>
          <cell r="D170">
            <v>39192</v>
          </cell>
          <cell r="E170" t="str">
            <v>Former Printing Works, Theatre Street, Warwick</v>
          </cell>
          <cell r="F170" t="str">
            <v>Air Quality monitoring contribution</v>
          </cell>
          <cell r="G170" t="str">
            <v>On completion of the 8th apartment</v>
          </cell>
          <cell r="I170" t="str">
            <v>Air Quality</v>
          </cell>
          <cell r="J170" t="str">
            <v>N/A</v>
          </cell>
          <cell r="L170" t="str">
            <v>Development not commenced</v>
          </cell>
        </row>
        <row r="171">
          <cell r="B171" t="str">
            <v>W/06/1512</v>
          </cell>
          <cell r="C171" t="str">
            <v>Development to create 16 apartments</v>
          </cell>
          <cell r="D171">
            <v>39192</v>
          </cell>
          <cell r="E171" t="str">
            <v>Warwick Printing Co, Theatre Street, Warwick</v>
          </cell>
          <cell r="F171" t="str">
            <v>Secondary Education contribution</v>
          </cell>
          <cell r="G171" t="str">
            <v>Upon implementation</v>
          </cell>
          <cell r="I171" t="str">
            <v>Use</v>
          </cell>
          <cell r="J171" t="str">
            <v>N/A</v>
          </cell>
          <cell r="L171" t="str">
            <v>Development not commenced</v>
          </cell>
        </row>
        <row r="172">
          <cell r="B172" t="str">
            <v>W/06/1512</v>
          </cell>
          <cell r="C172" t="str">
            <v>Development to create 16 apartments</v>
          </cell>
          <cell r="D172">
            <v>39192</v>
          </cell>
          <cell r="E172" t="str">
            <v>Warwick Printing Co, Theatre Street, Warwick</v>
          </cell>
          <cell r="F172" t="str">
            <v>Library contribution</v>
          </cell>
          <cell r="G172" t="str">
            <v>By the sale of the 8th apartment</v>
          </cell>
          <cell r="H172" t="str">
            <v>Contribution towards accommodation, furniture or equipment for secondary schools within 3 miles of the application site.</v>
          </cell>
          <cell r="I172" t="str">
            <v>Education Secondary</v>
          </cell>
          <cell r="J172" t="str">
            <v>N/A</v>
          </cell>
          <cell r="L172" t="str">
            <v>Development not commenced</v>
          </cell>
        </row>
        <row r="173">
          <cell r="B173" t="str">
            <v>W/06/1512</v>
          </cell>
          <cell r="C173" t="str">
            <v>Development to create 16 apartments</v>
          </cell>
          <cell r="D173">
            <v>39192</v>
          </cell>
          <cell r="E173" t="str">
            <v>Warwick Printing Co, Theatre Street, Warwick</v>
          </cell>
          <cell r="F173" t="str">
            <v>Air pollution contribution</v>
          </cell>
          <cell r="G173" t="str">
            <v>By the sale of the 8th apartment</v>
          </cell>
          <cell r="H173" t="str">
            <v>Contribution towards library facilities or equipment within Warwick.</v>
          </cell>
          <cell r="I173" t="str">
            <v>Library</v>
          </cell>
          <cell r="J173" t="str">
            <v>N/A</v>
          </cell>
          <cell r="L173" t="str">
            <v>Development not commenced</v>
          </cell>
        </row>
        <row r="174">
          <cell r="B174" t="str">
            <v>W/06/1821</v>
          </cell>
          <cell r="C174" t="str">
            <v>Revoke the certificate of lawfulness for the stationing of a mobile home.</v>
          </cell>
          <cell r="D174">
            <v>39237</v>
          </cell>
          <cell r="E174" t="str">
            <v>Shunt House, Leamington Road, Bubbenhall, CV8 3BP</v>
          </cell>
          <cell r="F174" t="str">
            <v>Revocation of Certificate of Lawfulness: W/97/0678 relating to the stationing of a mobile home at the site.</v>
          </cell>
          <cell r="G174" t="str">
            <v>No trigger</v>
          </cell>
          <cell r="L174" t="str">
            <v>No action necessary</v>
          </cell>
        </row>
        <row r="175">
          <cell r="B175" t="str">
            <v>W/07/0079</v>
          </cell>
          <cell r="C175" t="str">
            <v>Erection of outbuilding</v>
          </cell>
          <cell r="D175">
            <v>39142</v>
          </cell>
          <cell r="E175" t="str">
            <v>Catesby Cottage, Catesby Lane, Lapworth</v>
          </cell>
          <cell r="F175" t="str">
            <v>Use for ancillary residential purposes only</v>
          </cell>
          <cell r="G175" t="str">
            <v>On occupation</v>
          </cell>
          <cell r="I175" t="str">
            <v>Occupation</v>
          </cell>
          <cell r="L175" t="str">
            <v>No action necessary</v>
          </cell>
        </row>
        <row r="176">
          <cell r="B176" t="str">
            <v>W/07/0267</v>
          </cell>
          <cell r="C176" t="str">
            <v>Erection of food store</v>
          </cell>
          <cell r="D176">
            <v>39679</v>
          </cell>
          <cell r="E176" t="str">
            <v>Former Hurrans Garden Centre, Myton Road, Warwick</v>
          </cell>
          <cell r="F176" t="str">
            <v>Implementation of various works in the vicinity of the canal including the installation of a kissing gate; towpath surfacing; a waste bin; railings and 5 visitor moorings all as per the details in the agreement.</v>
          </cell>
          <cell r="G176" t="str">
            <v>On 100% occupation</v>
          </cell>
          <cell r="I176" t="str">
            <v>Canal</v>
          </cell>
          <cell r="L176" t="str">
            <v>Works completed</v>
          </cell>
        </row>
        <row r="177">
          <cell r="B177" t="str">
            <v>W/07/0327</v>
          </cell>
          <cell r="C177" t="str">
            <v>New building comprising ground floor retail use and upper floor residential use</v>
          </cell>
          <cell r="D177">
            <v>39245</v>
          </cell>
          <cell r="E177" t="str">
            <v>22 Coten End, Warwick</v>
          </cell>
          <cell r="F177" t="str">
            <v>All 10 residential units to be provided as affordable housing.</v>
          </cell>
          <cell r="G177" t="str">
            <v>Prior to occupation of ground floor retail units</v>
          </cell>
          <cell r="I177" t="str">
            <v>Affordable Housing</v>
          </cell>
          <cell r="J177" t="str">
            <v>Y</v>
          </cell>
          <cell r="L177" t="str">
            <v>Commuted sum paid</v>
          </cell>
        </row>
        <row r="178">
          <cell r="B178" t="str">
            <v>W/07/1120</v>
          </cell>
          <cell r="C178" t="str">
            <v>Outline permission: University Masterplan</v>
          </cell>
          <cell r="D178">
            <v>40100</v>
          </cell>
          <cell r="E178" t="str">
            <v>Warwick University</v>
          </cell>
          <cell r="F178" t="str">
            <v>Implementation of green travel plan.</v>
          </cell>
          <cell r="G178" t="str">
            <v>Not occupied unless</v>
          </cell>
          <cell r="I178" t="str">
            <v>Green Travel Plan</v>
          </cell>
          <cell r="L178" t="str">
            <v>Implemented</v>
          </cell>
        </row>
        <row r="179">
          <cell r="B179" t="str">
            <v>W/07/1120</v>
          </cell>
          <cell r="C179" t="str">
            <v>Outline permission: University Masterplan</v>
          </cell>
          <cell r="D179">
            <v>40100</v>
          </cell>
          <cell r="E179" t="str">
            <v>Warwick University</v>
          </cell>
          <cell r="F179" t="str">
            <v>Highways Contribution</v>
          </cell>
          <cell r="G179" t="str">
            <v>3 months before occupation</v>
          </cell>
          <cell r="I179" t="str">
            <v>Highways</v>
          </cell>
          <cell r="L179" t="str">
            <v>Received and spent on public highway improvements through the site</v>
          </cell>
        </row>
        <row r="180">
          <cell r="B180" t="str">
            <v>W/07/1120</v>
          </cell>
          <cell r="C180" t="str">
            <v>Outline permission: University Masterplan</v>
          </cell>
          <cell r="D180">
            <v>40100</v>
          </cell>
          <cell r="E180" t="str">
            <v>Warwick University</v>
          </cell>
          <cell r="F180" t="str">
            <v>Cycleway contribution</v>
          </cell>
          <cell r="G180" t="str">
            <v>3 months before occupation</v>
          </cell>
          <cell r="I180" t="str">
            <v>Cycleway</v>
          </cell>
          <cell r="L180" t="str">
            <v xml:space="preserve">Received and spent on cycleway improvements near the site. </v>
          </cell>
        </row>
        <row r="181">
          <cell r="B181" t="str">
            <v>W/07/1202</v>
          </cell>
          <cell r="C181" t="str">
            <v>Change of use to hot food takeaway</v>
          </cell>
          <cell r="D181">
            <v>39623</v>
          </cell>
          <cell r="E181" t="str">
            <v>12a Clarendon Avenue, Leamington Spa</v>
          </cell>
          <cell r="F181" t="str">
            <v>To revoke W/06/1763</v>
          </cell>
          <cell r="G181" t="str">
            <v>Upon implementation.</v>
          </cell>
          <cell r="I181" t="str">
            <v>Revocation</v>
          </cell>
          <cell r="L181" t="str">
            <v>No action necessary</v>
          </cell>
        </row>
        <row r="182">
          <cell r="B182" t="str">
            <v>W/07/1304</v>
          </cell>
          <cell r="C182" t="str">
            <v>Revoke old permission</v>
          </cell>
          <cell r="D182">
            <v>40232</v>
          </cell>
          <cell r="E182" t="str">
            <v>Sintra, Lapworth Street, Bushwood, Lowsonford, B95 5HG</v>
          </cell>
          <cell r="F182" t="str">
            <v>The Landowner undertakes to the Council that from the date the permission is granted it shall not cause the old permissions to be implemented.</v>
          </cell>
          <cell r="G182" t="str">
            <v>Upon implementation.</v>
          </cell>
          <cell r="I182" t="str">
            <v>Revocation</v>
          </cell>
          <cell r="L182" t="str">
            <v>No action necessary</v>
          </cell>
        </row>
        <row r="183">
          <cell r="B183" t="str">
            <v>W/07/1304</v>
          </cell>
          <cell r="C183" t="str">
            <v>Dormer windows and roof lights</v>
          </cell>
          <cell r="D183">
            <v>40232</v>
          </cell>
          <cell r="E183" t="str">
            <v>Sintra, Lapworth Street, Bushwood</v>
          </cell>
          <cell r="F183" t="str">
            <v>Revocation of previous planning permissions: W07/0181 and W07/0823</v>
          </cell>
          <cell r="G183" t="str">
            <v>Upon implementation.</v>
          </cell>
          <cell r="I183" t="str">
            <v>Revocation</v>
          </cell>
          <cell r="L183" t="str">
            <v>No action necessary</v>
          </cell>
        </row>
        <row r="184">
          <cell r="B184" t="str">
            <v>W/07/1750</v>
          </cell>
          <cell r="C184" t="str">
            <v>Erection of an independent hospital with ancillary clinics and associated infrastructure</v>
          </cell>
          <cell r="D184">
            <v>40220</v>
          </cell>
          <cell r="E184" t="str">
            <v>Plot 1001 Tournament Fields, Stratford Road, Warwick</v>
          </cell>
          <cell r="F184" t="str">
            <v>Warwick flood alleviation scheme to be completed before development commences.</v>
          </cell>
          <cell r="G184" t="str">
            <v>Prior to occupation</v>
          </cell>
          <cell r="I184" t="str">
            <v>Flood</v>
          </cell>
          <cell r="L184" t="str">
            <v>Scheme not progressed</v>
          </cell>
        </row>
        <row r="185">
          <cell r="B185" t="str">
            <v>W/07/1750</v>
          </cell>
          <cell r="C185" t="str">
            <v>Erection of an independent hospital with ancillary clinics and associated infrastructure</v>
          </cell>
          <cell r="D185">
            <v>40220</v>
          </cell>
          <cell r="E185" t="str">
            <v>Plot 1001 Tournament Fields, Stratford Road, Warwick</v>
          </cell>
          <cell r="F185" t="str">
            <v>Travel plan to be prepared and approved before development is occupied.</v>
          </cell>
          <cell r="G185" t="str">
            <v>Before development is occupied</v>
          </cell>
          <cell r="I185" t="str">
            <v>Travel Plan</v>
          </cell>
          <cell r="L185" t="str">
            <v>Scheme not progressed</v>
          </cell>
        </row>
        <row r="186">
          <cell r="B186" t="str">
            <v>W/07/1887</v>
          </cell>
          <cell r="C186" t="str">
            <v>Mixed development (2 storey) comprising ground floor retail (to include A5 hot food take-away use and dry cleaners) and first floor residential (10 no flats) (Revision to scheme approved under planning permission W07/0327 dated 11 June 2007)</v>
          </cell>
          <cell r="D186">
            <v>39461</v>
          </cell>
          <cell r="E186" t="str">
            <v>22 Coten End, Warwick</v>
          </cell>
          <cell r="F186" t="str">
            <v>Provision of 10 affordable housing units.</v>
          </cell>
          <cell r="G186" t="str">
            <v>Prior to occupation of  remainder of dwellings</v>
          </cell>
          <cell r="I186" t="str">
            <v>Affordable Housing</v>
          </cell>
          <cell r="J186" t="str">
            <v>Y</v>
          </cell>
          <cell r="L186" t="str">
            <v>Commuted sum paid</v>
          </cell>
        </row>
        <row r="187">
          <cell r="B187" t="str">
            <v>W/08/0873</v>
          </cell>
          <cell r="C187" t="str">
            <v>Change of use from offices class B1 to class C2 (Residential Institution)</v>
          </cell>
          <cell r="D187">
            <v>40504</v>
          </cell>
          <cell r="E187" t="str">
            <v>Woodcote, Warwickshire Police Headquarters, Woodcote Lane, Leek Wootton, Warwick, CV35 7QB</v>
          </cell>
          <cell r="F187" t="str">
            <v>Green travel plan to be implemented on occupation and monitored for a period of 5 years</v>
          </cell>
          <cell r="G187" t="str">
            <v>100% Prior to 50% occupation</v>
          </cell>
          <cell r="I187" t="str">
            <v>Highways</v>
          </cell>
          <cell r="L187" t="str">
            <v>Scheme not progressed</v>
          </cell>
        </row>
        <row r="188">
          <cell r="B188" t="str">
            <v>W/08/0935</v>
          </cell>
          <cell r="C188" t="str">
            <v xml:space="preserve">Redevelopment of Warwickshire Police HQ </v>
          </cell>
          <cell r="D188">
            <v>40505</v>
          </cell>
          <cell r="E188" t="str">
            <v>Warwickshire Police Headquarters, Woodcote Lane, Leek Wootton, Warwick, CV35 7QB</v>
          </cell>
          <cell r="F188" t="str">
            <v>Green Travel - co-ordinator and monitoring</v>
          </cell>
          <cell r="G188" t="str">
            <v>50% prior to 50% occupation</v>
          </cell>
          <cell r="I188" t="str">
            <v>Green Travel Plan</v>
          </cell>
          <cell r="L188" t="str">
            <v>Scheme not progressed</v>
          </cell>
        </row>
        <row r="189">
          <cell r="B189" t="str">
            <v>W/08/0935</v>
          </cell>
          <cell r="C189" t="str">
            <v xml:space="preserve">Redevelopment of Warwickshire Police HQ </v>
          </cell>
          <cell r="D189">
            <v>40505</v>
          </cell>
          <cell r="E189" t="str">
            <v>Warwickshire Police Headquarters, Woodcote Lane, Leek Wootton, Warwick, CV35 7QB</v>
          </cell>
          <cell r="F189" t="str">
            <v>Highways contribution</v>
          </cell>
          <cell r="G189" t="str">
            <v>100% Prior to Commencement</v>
          </cell>
          <cell r="I189" t="str">
            <v>Highways</v>
          </cell>
          <cell r="L189" t="str">
            <v>Scheme not progressed</v>
          </cell>
        </row>
        <row r="190">
          <cell r="B190" t="str">
            <v>W/08/0935</v>
          </cell>
          <cell r="C190" t="str">
            <v xml:space="preserve">Redevelopment of Warwickshire Police HQ </v>
          </cell>
          <cell r="D190">
            <v>40505</v>
          </cell>
          <cell r="E190" t="str">
            <v>Warwickshire Police Headquarters, Woodcote Lane, Leek Wootton, Warwick, CV35 7QB</v>
          </cell>
          <cell r="F190" t="str">
            <v>Cycleway contribution</v>
          </cell>
          <cell r="G190" t="str">
            <v>100% Prior to Commencement</v>
          </cell>
          <cell r="I190" t="str">
            <v>Cycleway Contribution</v>
          </cell>
          <cell r="L190" t="str">
            <v>Scheme not progressed</v>
          </cell>
        </row>
        <row r="191">
          <cell r="B191" t="str">
            <v>W/08/0979</v>
          </cell>
          <cell r="C191" t="str">
            <v>Change of Use to Offices</v>
          </cell>
          <cell r="D191">
            <v>40274</v>
          </cell>
          <cell r="E191" t="str">
            <v>Stoneleigh Abbey Riding School, Stoneleigh Abbey, Kenilworth, CV8 2LF</v>
          </cell>
          <cell r="F191" t="str">
            <v xml:space="preserve">Utilise revenue from the use of the land towards the preservation of Stoneleigh Abbey and the cultural assets within Stoneleigh Park. </v>
          </cell>
          <cell r="G191" t="str">
            <v>Upon implementation</v>
          </cell>
          <cell r="I191" t="str">
            <v>Cultural facilities</v>
          </cell>
          <cell r="L191" t="str">
            <v>No action necessary</v>
          </cell>
        </row>
        <row r="192">
          <cell r="B192" t="str">
            <v>W/08/1002</v>
          </cell>
          <cell r="C192" t="str">
            <v>Erection of single and two storey extensions to side and rear</v>
          </cell>
          <cell r="D192">
            <v>39769</v>
          </cell>
          <cell r="E192" t="str">
            <v>Clover Hill, Old Warwick Road, Lapworth, Solihull, B94 6LD</v>
          </cell>
          <cell r="F192" t="str">
            <v>Revocations of planning permissions W07/0995 and W07/1812</v>
          </cell>
          <cell r="G192" t="str">
            <v>On implementation of the development.</v>
          </cell>
          <cell r="I192" t="str">
            <v>Revocation</v>
          </cell>
          <cell r="L192" t="str">
            <v>No action necessary</v>
          </cell>
        </row>
        <row r="193">
          <cell r="B193" t="str">
            <v>W/08/1685</v>
          </cell>
          <cell r="C193" t="str">
            <v>Extension to bedroom wings</v>
          </cell>
          <cell r="D193">
            <v>40177</v>
          </cell>
          <cell r="E193" t="str">
            <v>Chesford Grange Hotel, Ashow Road, Chesford</v>
          </cell>
          <cell r="F193" t="str">
            <v>Implementation of green travel plan.</v>
          </cell>
          <cell r="G193" t="str">
            <v>On construction/completion</v>
          </cell>
          <cell r="I193" t="str">
            <v>Green Travel Plan</v>
          </cell>
          <cell r="L193" t="str">
            <v>GTP under review</v>
          </cell>
        </row>
        <row r="194">
          <cell r="B194" t="str">
            <v>W/08/1717</v>
          </cell>
          <cell r="C194" t="str">
            <v>Conversion of building and new buildings to provide residential accommodation</v>
          </cell>
          <cell r="D194">
            <v>41001</v>
          </cell>
          <cell r="E194" t="str">
            <v>2-24 Kenilworth Street, Leamington</v>
          </cell>
          <cell r="F194" t="str">
            <v>Affordable housing: provision of 40% within the site equating to 12 units</v>
          </cell>
          <cell r="G194" t="str">
            <v>On completion of the development</v>
          </cell>
          <cell r="I194" t="str">
            <v>Affordable Housing</v>
          </cell>
          <cell r="J194" t="str">
            <v>N</v>
          </cell>
          <cell r="L194" t="str">
            <v>Scheme not progressed</v>
          </cell>
        </row>
        <row r="195">
          <cell r="B195" t="str">
            <v>W/09/0144</v>
          </cell>
          <cell r="C195" t="str">
            <v>Erection of extensions to the super store to provide additional sales and bulk floorspace, a dot com facility, and associated works.(Amended scheme to planning application reference W05/0962).</v>
          </cell>
          <cell r="D195">
            <v>40506</v>
          </cell>
          <cell r="E195" t="str">
            <v>Tesco Supermarket, Emscote Road, Warwick, CV34 5QL</v>
          </cell>
          <cell r="F195" t="str">
            <v>Green Travel Plan</v>
          </cell>
          <cell r="G195" t="str">
            <v>Prior to implementation</v>
          </cell>
          <cell r="I195" t="str">
            <v>Highways</v>
          </cell>
          <cell r="L195" t="str">
            <v>GTP approved by WCC</v>
          </cell>
        </row>
        <row r="196">
          <cell r="B196" t="str">
            <v>W/09/0144</v>
          </cell>
          <cell r="C196" t="str">
            <v>Erection of extensions to the super store to provide additional sales and bulk floorspace, a dot com facility, and associated works.(Amended scheme to planning application reference W05/0962).</v>
          </cell>
          <cell r="D196">
            <v>40506</v>
          </cell>
          <cell r="E196" t="str">
            <v>Tesco Supermarket, Emscote Road, Warwick, CV34 5QL</v>
          </cell>
          <cell r="F196" t="str">
            <v>Cycleway Contribution</v>
          </cell>
          <cell r="G196" t="str">
            <v>Within 10 days of implementation</v>
          </cell>
          <cell r="I196" t="str">
            <v>Highways</v>
          </cell>
          <cell r="L196" t="str">
            <v>Received. Works proposed 2015/16</v>
          </cell>
        </row>
        <row r="197">
          <cell r="B197" t="str">
            <v>W/09/0144</v>
          </cell>
          <cell r="C197" t="str">
            <v>Erection of extensions to the super store to provide additional sales and bulk floorspace, a dot com facility, and associated works.(Amended scheme to planning application reference W05/0962).</v>
          </cell>
          <cell r="D197">
            <v>40506</v>
          </cell>
          <cell r="E197" t="str">
            <v>Tesco Supermarket, Emscote Road, Warwick, CV34 5QL</v>
          </cell>
          <cell r="F197" t="str">
            <v>CCTV Contribution (to be paid to WCC)</v>
          </cell>
          <cell r="G197" t="str">
            <v>Within 10 days of implementation</v>
          </cell>
          <cell r="I197" t="str">
            <v>CCTV</v>
          </cell>
          <cell r="L197" t="str">
            <v>Received. Works proposed 2015/16</v>
          </cell>
        </row>
        <row r="198">
          <cell r="B198" t="str">
            <v>W/09/0144</v>
          </cell>
          <cell r="C198" t="str">
            <v>Erection of extensions to the super store to provide additional sales and bulk floorspace, a dot com facility, and associated works.(Amended scheme to planning application reference W05/0962).</v>
          </cell>
          <cell r="D198">
            <v>40506</v>
          </cell>
          <cell r="E198" t="str">
            <v>Tesco Supermarket, Emscote Road, Warwick, CV34 5QL</v>
          </cell>
          <cell r="F198" t="str">
            <v>Trolley contribution (or trolley commuted sum)</v>
          </cell>
          <cell r="G198" t="str">
            <v>Prior to the opening date</v>
          </cell>
          <cell r="H198" t="str">
            <v>To be paid yearly for the 1st 9 years after opening</v>
          </cell>
          <cell r="I198" t="str">
            <v>Trolley</v>
          </cell>
          <cell r="L198" t="str">
            <v>N/A: commuted sum paid (see below)</v>
          </cell>
        </row>
        <row r="199">
          <cell r="B199" t="str">
            <v>W/09/0144</v>
          </cell>
          <cell r="C199" t="str">
            <v>Erection of extensions to the super store to provide additional sales and bulk floorspace, a dot com facility, and associated works.(Amended scheme to planning application reference W05/0962).</v>
          </cell>
          <cell r="D199">
            <v>40506</v>
          </cell>
          <cell r="E199" t="str">
            <v>Tesco Supermarket, Emscote Road, Warwick, CV34 5QL</v>
          </cell>
          <cell r="F199" t="str">
            <v>Trolley commuted sum (or trolley contribution)</v>
          </cell>
          <cell r="G199" t="str">
            <v>Prior to the opening date</v>
          </cell>
          <cell r="I199" t="str">
            <v>Trolley</v>
          </cell>
          <cell r="L199" t="str">
            <v>Paid June 2013</v>
          </cell>
        </row>
        <row r="200">
          <cell r="B200" t="str">
            <v>W/09/0144</v>
          </cell>
          <cell r="C200" t="str">
            <v>Erection of extensions to the super store to provide additional sales and bulk floorspace, a dot com facility, and associated works.(Amended scheme to planning application reference W05/0962).</v>
          </cell>
          <cell r="D200">
            <v>40506</v>
          </cell>
          <cell r="E200" t="str">
            <v>Tesco Supermarket, Emscote Road, Warwick, CV34 5QL</v>
          </cell>
          <cell r="F200" t="str">
            <v>Trolley Management Scheme: to detail measures designed to prevent the dumping of trolleys in the Grand Union Canal.</v>
          </cell>
          <cell r="G200" t="str">
            <v>Prior to the opening date</v>
          </cell>
          <cell r="I200" t="str">
            <v>Trolley</v>
          </cell>
          <cell r="L200" t="str">
            <v>Received and agreed December 2011</v>
          </cell>
        </row>
        <row r="201">
          <cell r="B201" t="str">
            <v xml:space="preserve">W/09/0187 </v>
          </cell>
          <cell r="C201" t="str">
            <v>The erection of extensions to the existing indoor play barn, restaurant and retail area; the erection of a covered walkway; the erection of a covered pergola; the erection of a canopy; the demolition of buildings /structures; the formation of a car park; the change of use from car park to restricted retail; landscaping to site</v>
          </cell>
          <cell r="D201">
            <v>40366</v>
          </cell>
          <cell r="E201" t="str">
            <v>Hatton Country World, Dark Lane, Hatton, Warwick, CV35 8XA</v>
          </cell>
          <cell r="F201" t="str">
            <v>Restrictions on products sold in particular units</v>
          </cell>
          <cell r="G201" t="str">
            <v>Implementation of the development.</v>
          </cell>
          <cell r="I201" t="str">
            <v>Retail</v>
          </cell>
          <cell r="L201" t="str">
            <v>No further action required</v>
          </cell>
        </row>
        <row r="202">
          <cell r="B202" t="str">
            <v xml:space="preserve">W/09/0187 </v>
          </cell>
          <cell r="C202" t="str">
            <v>The erection of extensions to the existing indoor play barn, restaurant and retail area; the erection of a covered walkway; the erection of a covered pergola; the erection of a canopy; the demolition of buildings /structures; the formation of a car park; the change of use from car park to restricted retail; landscaping to site</v>
          </cell>
          <cell r="D202">
            <v>40366</v>
          </cell>
          <cell r="E202" t="str">
            <v>Hatton Country World, Dark Lane, Hatton, Warwick, CV35 8XA</v>
          </cell>
          <cell r="F202" t="str">
            <v>Restrictions in retail area</v>
          </cell>
          <cell r="G202" t="str">
            <v>Implementation of the development.</v>
          </cell>
          <cell r="I202" t="str">
            <v>Retail</v>
          </cell>
          <cell r="L202" t="str">
            <v>No further action required</v>
          </cell>
        </row>
        <row r="203">
          <cell r="B203" t="str">
            <v xml:space="preserve">W/09/0187 </v>
          </cell>
          <cell r="C203" t="str">
            <v>The erection of extensions to the existing indoor play barn, restaurant and retail area; the erection of a covered walkway; the erection of a covered pergola; the erection of a canopy; the demolition of buildings /structures; the formation of a car park; the change of use from car park to restricted retail; landscaping to site</v>
          </cell>
          <cell r="D203">
            <v>40366</v>
          </cell>
          <cell r="E203" t="str">
            <v>Hatton Country World, Dark Lane, Hatton, Warwick, CV35 8XA</v>
          </cell>
          <cell r="F203" t="str">
            <v>Provision of sustainable transport to stations</v>
          </cell>
          <cell r="G203" t="str">
            <v>Implementation of the development.</v>
          </cell>
          <cell r="I203" t="str">
            <v>Public Transport</v>
          </cell>
          <cell r="L203" t="str">
            <v>No further action required</v>
          </cell>
        </row>
        <row r="204">
          <cell r="B204" t="str">
            <v>W/09/0464</v>
          </cell>
          <cell r="C204" t="str">
            <v>Erection of hotel</v>
          </cell>
          <cell r="D204">
            <v>40281</v>
          </cell>
          <cell r="E204" t="str">
            <v>Land Adj IBM Site, Haywood Road, Warwick, CV34 5YA</v>
          </cell>
          <cell r="F204" t="str">
            <v>Provision of an on-demand free taxi service from the local stations.</v>
          </cell>
          <cell r="G204" t="str">
            <v>On implementation</v>
          </cell>
          <cell r="I204" t="str">
            <v>Traffic - other schemes</v>
          </cell>
          <cell r="L204" t="str">
            <v>Implemented</v>
          </cell>
        </row>
        <row r="205">
          <cell r="B205" t="str">
            <v>W/09/1169</v>
          </cell>
          <cell r="C205" t="str">
            <v>Erection of retail and business units</v>
          </cell>
          <cell r="D205">
            <v>40702</v>
          </cell>
          <cell r="E205" t="str">
            <v>Land off Queensway, Leamington</v>
          </cell>
          <cell r="F205" t="str">
            <v>Employment units to be available prior to the opening of the retail store</v>
          </cell>
          <cell r="G205" t="str">
            <v>100% prior to occupation of 1st dwelling</v>
          </cell>
          <cell r="I205" t="str">
            <v>Employment</v>
          </cell>
          <cell r="L205" t="str">
            <v>No further action required</v>
          </cell>
        </row>
        <row r="206">
          <cell r="B206" t="str">
            <v>W/09/1949</v>
          </cell>
          <cell r="C206" t="str">
            <v>13 dwellings and 1 apartment</v>
          </cell>
          <cell r="D206">
            <v>38385</v>
          </cell>
          <cell r="E206" t="str">
            <v>44-46 Lillington Road, Leamington</v>
          </cell>
          <cell r="F206" t="str">
            <v>Public transport contribution</v>
          </cell>
          <cell r="G206" t="str">
            <v>100% prior to occupation of 1st dwelling</v>
          </cell>
          <cell r="I206" t="str">
            <v>Public Transport</v>
          </cell>
          <cell r="L206" t="str">
            <v>Received and spent</v>
          </cell>
        </row>
        <row r="207">
          <cell r="B207" t="str">
            <v>W/09/1949</v>
          </cell>
          <cell r="C207" t="str">
            <v>13 dwellings and 1 apartment</v>
          </cell>
          <cell r="D207">
            <v>38385</v>
          </cell>
          <cell r="E207" t="str">
            <v>44-46 Lillington Road, Leamington</v>
          </cell>
          <cell r="F207" t="str">
            <v>Libraries contribution</v>
          </cell>
          <cell r="G207" t="str">
            <v>Prior to the occupation of the market homes</v>
          </cell>
          <cell r="I207" t="str">
            <v>Libraries</v>
          </cell>
          <cell r="L207" t="str">
            <v>Received and spent</v>
          </cell>
        </row>
        <row r="208">
          <cell r="B208" t="str">
            <v>W/10/0073</v>
          </cell>
          <cell r="C208" t="str">
            <v>Outline permission for B1 (Office use)</v>
          </cell>
          <cell r="D208">
            <v>40570</v>
          </cell>
          <cell r="E208" t="str">
            <v>Opus 40, Birmingham Road, Warwick, CV34 5QF</v>
          </cell>
          <cell r="F208" t="str">
            <v>Green Travel Plan</v>
          </cell>
          <cell r="G208" t="str">
            <v>Before occupation</v>
          </cell>
          <cell r="I208" t="str">
            <v>Green Travel Plan</v>
          </cell>
          <cell r="L208" t="str">
            <v>Scheme not progressed</v>
          </cell>
        </row>
        <row r="209">
          <cell r="B209" t="str">
            <v>W/10/0942</v>
          </cell>
          <cell r="C209" t="str">
            <v>Retail and residential development</v>
          </cell>
          <cell r="D209">
            <v>40703</v>
          </cell>
          <cell r="E209" t="str">
            <v>131 - 137 Regent Street, Leamington</v>
          </cell>
          <cell r="F209" t="str">
            <v>Open space contribution</v>
          </cell>
          <cell r="G209" t="str">
            <v>100% on Commencement</v>
          </cell>
          <cell r="I209" t="str">
            <v>Open Space</v>
          </cell>
          <cell r="L209" t="str">
            <v xml:space="preserve"> Contribution expected.</v>
          </cell>
        </row>
        <row r="210">
          <cell r="B210" t="str">
            <v>W/10/0942</v>
          </cell>
          <cell r="C210" t="str">
            <v>Retail and residential development</v>
          </cell>
          <cell r="D210">
            <v>40703</v>
          </cell>
          <cell r="E210" t="str">
            <v>131 - 137 Regent Street, Leamington</v>
          </cell>
          <cell r="F210" t="str">
            <v>Restriction on car parking permits</v>
          </cell>
          <cell r="G210" t="str">
            <v>On commencement of the development</v>
          </cell>
          <cell r="I210" t="str">
            <v>Highways</v>
          </cell>
          <cell r="L210" t="str">
            <v>Implemented</v>
          </cell>
        </row>
        <row r="211">
          <cell r="B211" t="str">
            <v>W/10/0975</v>
          </cell>
          <cell r="C211" t="str">
            <v>Conversion of buildings to student accommodation</v>
          </cell>
          <cell r="D211">
            <v>40609</v>
          </cell>
          <cell r="E211" t="str">
            <v>46-48 Bedford Street, Leamington</v>
          </cell>
          <cell r="F211" t="str">
            <v>Open space contribution</v>
          </cell>
          <cell r="G211" t="str">
            <v>On commencement of the development</v>
          </cell>
          <cell r="I211" t="str">
            <v>Open Space</v>
          </cell>
          <cell r="L211" t="str">
            <v>Contribution received but not yet spent</v>
          </cell>
        </row>
        <row r="212">
          <cell r="B212" t="str">
            <v>W/10/1250</v>
          </cell>
          <cell r="C212" t="str">
            <v xml:space="preserve">Demolition of existing school buildings, and the construction of 53 new houses and 5 apartments with access road infrastructure and open space facilities. </v>
          </cell>
          <cell r="D212">
            <v>40739</v>
          </cell>
          <cell r="E212" t="str">
            <v>North Leamington School, Park Road, Leamington Spa, CV32 6LQ</v>
          </cell>
          <cell r="F212" t="str">
            <v>Affordable Housing</v>
          </cell>
          <cell r="G212" t="str">
            <v>50% prior to 50% occupation</v>
          </cell>
          <cell r="I212" t="str">
            <v>Affordable Housing</v>
          </cell>
          <cell r="L212" t="str">
            <v>Scheme not progressed</v>
          </cell>
        </row>
        <row r="213">
          <cell r="B213" t="str">
            <v>W/10/1250</v>
          </cell>
          <cell r="C213" t="str">
            <v xml:space="preserve">Demolition of existing school buildings, and the construction of 53 new houses and 5 apartments with access road infrastructure and open space facilities. </v>
          </cell>
          <cell r="D213">
            <v>40739</v>
          </cell>
          <cell r="E213" t="str">
            <v>North Leamington School, Park Road, Leamington Spa, CV32 6LQ</v>
          </cell>
          <cell r="F213" t="str">
            <v>Affordable Housing</v>
          </cell>
          <cell r="G213" t="str">
            <v>100% prior to 95% occupation</v>
          </cell>
          <cell r="I213" t="str">
            <v>Affordable Housing</v>
          </cell>
          <cell r="L213" t="str">
            <v>Scheme not progressed</v>
          </cell>
        </row>
        <row r="214">
          <cell r="B214" t="str">
            <v>W/10/1250</v>
          </cell>
          <cell r="C214" t="str">
            <v xml:space="preserve">Demolition of existing school buildings, and the construction of 53 new houses and 5 apartments with access road infrastructure and open space facilities. </v>
          </cell>
          <cell r="D214">
            <v>40739</v>
          </cell>
          <cell r="E214" t="str">
            <v>North Leamington School, Park Road, Leamington Spa, CV32 6LQ</v>
          </cell>
          <cell r="F214" t="str">
            <v>Education</v>
          </cell>
          <cell r="G214" t="str">
            <v>100% Prior to 50% occupation</v>
          </cell>
          <cell r="I214" t="str">
            <v>Education</v>
          </cell>
          <cell r="L214" t="str">
            <v>Scheme not progressed</v>
          </cell>
        </row>
        <row r="215">
          <cell r="B215" t="str">
            <v>W/10/1250</v>
          </cell>
          <cell r="C215" t="str">
            <v xml:space="preserve">Demolition of existing school buildings, and the construction of 53 new houses and 5 apartments with access road infrastructure and open space facilities. </v>
          </cell>
          <cell r="D215">
            <v>40739</v>
          </cell>
          <cell r="E215" t="str">
            <v>North Leamington School, Park Road, Leamington Spa, CV32 6LQ</v>
          </cell>
          <cell r="F215" t="str">
            <v>Library</v>
          </cell>
          <cell r="G215" t="str">
            <v>100% Prior to 50% occupation</v>
          </cell>
          <cell r="I215" t="str">
            <v>Library</v>
          </cell>
          <cell r="L215" t="str">
            <v>Scheme not progressed</v>
          </cell>
        </row>
        <row r="216">
          <cell r="B216" t="str">
            <v>W/10/1250</v>
          </cell>
          <cell r="C216" t="str">
            <v xml:space="preserve">Demolition of existing school buildings, and the construction of 53 new houses and 5 apartments with access road infrastructure and open space facilities. </v>
          </cell>
          <cell r="D216">
            <v>40739</v>
          </cell>
          <cell r="E216" t="str">
            <v>North Leamington School, Park Road, Leamington Spa, CV32 6LQ</v>
          </cell>
          <cell r="F216" t="str">
            <v>Police</v>
          </cell>
          <cell r="G216" t="str">
            <v>100% Prior to 50% occupation</v>
          </cell>
          <cell r="I216" t="str">
            <v>Police</v>
          </cell>
          <cell r="L216" t="str">
            <v>Scheme not progressed</v>
          </cell>
        </row>
        <row r="217">
          <cell r="B217" t="str">
            <v>W/10/1250</v>
          </cell>
          <cell r="C217" t="str">
            <v xml:space="preserve">Demolition of existing school buildings, and the construction of 53 new houses and 5 apartments with access road infrastructure and open space facilities. </v>
          </cell>
          <cell r="D217">
            <v>40739</v>
          </cell>
          <cell r="E217" t="str">
            <v>North Leamington School, Park Road, Leamington Spa, CV32 6LQ</v>
          </cell>
          <cell r="F217" t="str">
            <v>Open Space</v>
          </cell>
          <cell r="G217" t="str">
            <v>100% occupation</v>
          </cell>
          <cell r="I217" t="str">
            <v>Open Space</v>
          </cell>
          <cell r="L217" t="str">
            <v>Scheme not progressed</v>
          </cell>
        </row>
        <row r="218">
          <cell r="B218" t="str">
            <v>W/10/1310</v>
          </cell>
          <cell r="C218" t="str">
            <v>Hybrid planning application for a comprehensive mixed use development</v>
          </cell>
          <cell r="D218">
            <v>40822</v>
          </cell>
          <cell r="E218" t="str">
            <v>Former Ford Foundry Site &amp; Associated Landholdings, Old Warwick Road and Princes Drive, Leamington Spa</v>
          </cell>
          <cell r="F218" t="str">
            <v>Green Travel Plan</v>
          </cell>
          <cell r="G218" t="str">
            <v>100% occupation</v>
          </cell>
          <cell r="I218" t="str">
            <v>Green Travel Plan</v>
          </cell>
          <cell r="L218" t="str">
            <v>GTP under review</v>
          </cell>
        </row>
        <row r="219">
          <cell r="B219" t="str">
            <v>W/10/1310</v>
          </cell>
          <cell r="C219" t="str">
            <v>Hybrid planning application for a comprehensive mixed use development</v>
          </cell>
          <cell r="D219">
            <v>40822</v>
          </cell>
          <cell r="E219" t="str">
            <v>Former Ford Foundry Site &amp; Associated Landholdings, Old Warwick Road and Princes Drive, Leamington Spa</v>
          </cell>
          <cell r="F219" t="str">
            <v>Local Employment and Training Strategy</v>
          </cell>
          <cell r="G219" t="str">
            <v>No trigger</v>
          </cell>
          <cell r="I219" t="str">
            <v xml:space="preserve">Employment </v>
          </cell>
          <cell r="L219" t="str">
            <v>Strategy received and implemented</v>
          </cell>
        </row>
        <row r="220">
          <cell r="B220" t="str">
            <v>W/10/1310</v>
          </cell>
          <cell r="C220" t="str">
            <v>Hybrid planning application for a comprehensive mixed use development</v>
          </cell>
          <cell r="D220">
            <v>40822</v>
          </cell>
          <cell r="E220" t="str">
            <v>Former Ford Foundry Site &amp; Associated Landholdings, Old Warwick Road and Princes Drive, Leamington Spa</v>
          </cell>
          <cell r="F220" t="str">
            <v>Marketing strategy for headquarters offices.</v>
          </cell>
          <cell r="G220" t="str">
            <v>100% occupation</v>
          </cell>
          <cell r="I220" t="str">
            <v>Marketing strategy for headquarters offices.</v>
          </cell>
          <cell r="L220" t="str">
            <v>Site brought forward for appropriate headquarters scheme: no further action required.</v>
          </cell>
        </row>
        <row r="221">
          <cell r="B221" t="str">
            <v>W/10/1310</v>
          </cell>
          <cell r="C221" t="str">
            <v>Hybrid planning application for a comprehensive mixed use development</v>
          </cell>
          <cell r="D221">
            <v>40822</v>
          </cell>
          <cell r="E221" t="str">
            <v>Former Ford Foundry Site &amp; Associated Landholdings, Old Warwick Road and Princes Drive, Leamington Spa</v>
          </cell>
          <cell r="F221" t="str">
            <v>Bus stop</v>
          </cell>
          <cell r="G221" t="str">
            <v>No trigger</v>
          </cell>
          <cell r="I221" t="str">
            <v>Public Transport</v>
          </cell>
          <cell r="L221" t="str">
            <v>Received and part spent</v>
          </cell>
        </row>
        <row r="222">
          <cell r="B222" t="str">
            <v>W/10/1310</v>
          </cell>
          <cell r="C222" t="str">
            <v>Hybrid planning application for a comprehensive mixed use development</v>
          </cell>
          <cell r="D222">
            <v>40822</v>
          </cell>
          <cell r="E222" t="str">
            <v>Former Ford Foundry Site &amp; Associated Landholdings, Old Warwick Road and Princes Drive, Leamington Spa</v>
          </cell>
          <cell r="F222" t="str">
            <v>Public Transport</v>
          </cell>
          <cell r="G222" t="str">
            <v>No trigger</v>
          </cell>
          <cell r="I222" t="str">
            <v>Public Transport</v>
          </cell>
          <cell r="L222" t="str">
            <v>Obligation discharged by Stage Coach and therefore no contribution required.</v>
          </cell>
        </row>
        <row r="223">
          <cell r="B223" t="str">
            <v>W/10/1310</v>
          </cell>
          <cell r="C223" t="str">
            <v>Hybrid planning application for a comprehensive mixed use development</v>
          </cell>
          <cell r="D223">
            <v>40822</v>
          </cell>
          <cell r="E223" t="str">
            <v>Former Ford Foundry Site &amp; Associated Landholdings, Old Warwick Road and Princes Drive, Leamington Spa</v>
          </cell>
          <cell r="F223" t="str">
            <v>Highways scheme</v>
          </cell>
          <cell r="G223" t="str">
            <v>100% occupation</v>
          </cell>
          <cell r="I223" t="str">
            <v>Highways</v>
          </cell>
          <cell r="L223" t="str">
            <v>Delivered.</v>
          </cell>
        </row>
        <row r="224">
          <cell r="B224" t="str">
            <v>W/10/1310</v>
          </cell>
          <cell r="C224" t="str">
            <v>Hybrid planning application for a comprehensive mixed use development</v>
          </cell>
          <cell r="D224">
            <v>40822</v>
          </cell>
          <cell r="E224" t="str">
            <v>Former Ford Foundry Site &amp; Associated Landholdings, Old Warwick Road and Princes Drive, Leamington Spa</v>
          </cell>
          <cell r="F224" t="str">
            <v>Brunswick employment contribution</v>
          </cell>
          <cell r="G224" t="str">
            <v>Other</v>
          </cell>
          <cell r="I224" t="str">
            <v xml:space="preserve">Employment </v>
          </cell>
          <cell r="L224" t="str">
            <v>Delivered by BHLC (formerly Brunswick Healthy Living Centre)</v>
          </cell>
        </row>
        <row r="225">
          <cell r="B225" t="str">
            <v>W/10/1310</v>
          </cell>
          <cell r="C225" t="str">
            <v>Hybrid planning application for a comprehensive mixed use development</v>
          </cell>
          <cell r="D225">
            <v>40822</v>
          </cell>
          <cell r="E225" t="str">
            <v>Former Ford Foundry Site &amp; Associated Landholdings, Old Warwick Road and Princes Drive, Leamington Spa</v>
          </cell>
          <cell r="F225" t="str">
            <v>Community Woodland</v>
          </cell>
          <cell r="G225" t="str">
            <v>No trigger</v>
          </cell>
          <cell r="I225" t="str">
            <v>Woodland</v>
          </cell>
          <cell r="L225" t="str">
            <v>Delivered.  Community woodland called Foundry Wood created by Community Group ARC CIC, managed by them and Friends of Foundry Wood.  Peppercorn lease for 99 years signed with owner/developer</v>
          </cell>
        </row>
        <row r="226">
          <cell r="B226" t="str">
            <v>W/10/1370</v>
          </cell>
          <cell r="C226" t="str">
            <v>3 storey building to form retail units and student accommodation</v>
          </cell>
          <cell r="D226">
            <v>41009</v>
          </cell>
          <cell r="E226" t="str">
            <v>13-17 Kenilworth Street, Leamington Spa</v>
          </cell>
          <cell r="F226" t="str">
            <v>Open space contribution</v>
          </cell>
          <cell r="G226" t="str">
            <v>100% prior to commencement</v>
          </cell>
          <cell r="I226" t="str">
            <v>Open Space</v>
          </cell>
          <cell r="L226" t="str">
            <v>Scheme in progress: contribution being sought by WDC</v>
          </cell>
        </row>
        <row r="227">
          <cell r="B227" t="str">
            <v>W/10/1429</v>
          </cell>
          <cell r="C227" t="str">
            <v>Construction of 6 affordable homes</v>
          </cell>
          <cell r="D227">
            <v>41004</v>
          </cell>
          <cell r="E227" t="str">
            <v>Land off Queen's Square and Charter Approach, Warwick</v>
          </cell>
          <cell r="F227" t="str">
            <v>Provision of 6 affordable units</v>
          </cell>
          <cell r="G227" t="str">
            <v>On implementation</v>
          </cell>
          <cell r="I227" t="str">
            <v>Affordable Housing</v>
          </cell>
          <cell r="J227" t="str">
            <v>Y</v>
          </cell>
          <cell r="L227" t="str">
            <v>6 houses provided by Orbit</v>
          </cell>
        </row>
        <row r="228">
          <cell r="B228" t="str">
            <v>W/10/1429</v>
          </cell>
          <cell r="C228" t="str">
            <v>Construction of 6 affordable homes</v>
          </cell>
          <cell r="D228">
            <v>41004</v>
          </cell>
          <cell r="E228" t="str">
            <v>Land off Queen's Square and Charter Approach, Warwick</v>
          </cell>
          <cell r="F228" t="str">
            <v>Open space contribution</v>
          </cell>
          <cell r="G228" t="str">
            <v>Within 3 months of the date of the agreement.</v>
          </cell>
          <cell r="I228" t="str">
            <v>Open Space</v>
          </cell>
          <cell r="L228" t="str">
            <v>Contribution being sought; WDC</v>
          </cell>
        </row>
        <row r="229">
          <cell r="B229" t="str">
            <v>W/10/1664</v>
          </cell>
          <cell r="C229" t="str">
            <v>Removal of roof and top section of walls of single storey part of existing building and conversion of remaining two storey building into a dwelling; re-roofing of rear roof slope with slate; installation of new windows and doors; installation of solar panels and rooflights; and retention of existing walls to create front courtyard incorporating existing garage doors and proposed pedestrian gate</v>
          </cell>
          <cell r="D229">
            <v>40812</v>
          </cell>
          <cell r="E229" t="str">
            <v>Garage rear of 6 Bertie Terrace, Gulistan Road,  Leamington Spa</v>
          </cell>
          <cell r="F229" t="str">
            <v>Open space contribution</v>
          </cell>
          <cell r="G229" t="str">
            <v>100% on Commencement</v>
          </cell>
          <cell r="I229" t="str">
            <v>Open Space Commuted Sum</v>
          </cell>
          <cell r="L229" t="str">
            <v>Contribution received but not yet spent</v>
          </cell>
        </row>
        <row r="230">
          <cell r="B230" t="str">
            <v>W/11/0074</v>
          </cell>
          <cell r="C230" t="str">
            <v>Outline application: residential development</v>
          </cell>
          <cell r="D230">
            <v>40953</v>
          </cell>
          <cell r="E230" t="str">
            <v>Aylesford School, Shelley Avenue, Warwick</v>
          </cell>
          <cell r="F230" t="str">
            <v>Affordable Housing</v>
          </cell>
          <cell r="G230" t="str">
            <v>50% occupation</v>
          </cell>
          <cell r="I230" t="str">
            <v>Affordable Housing</v>
          </cell>
          <cell r="L230" t="str">
            <v>Policy compliant scheme onsite at present</v>
          </cell>
        </row>
        <row r="231">
          <cell r="B231" t="str">
            <v>W/11/0074</v>
          </cell>
          <cell r="C231" t="str">
            <v>Outline application: residential development</v>
          </cell>
          <cell r="D231">
            <v>40953</v>
          </cell>
          <cell r="E231" t="str">
            <v>Aylesford School, Shelley Avenue, Warwick</v>
          </cell>
          <cell r="F231" t="str">
            <v>Education</v>
          </cell>
          <cell r="G231" t="str">
            <v>50% occupation</v>
          </cell>
          <cell r="I231" t="str">
            <v>Education</v>
          </cell>
          <cell r="L231" t="str">
            <v>WCC pursuing contribution</v>
          </cell>
        </row>
        <row r="232">
          <cell r="B232" t="str">
            <v>W/11/0074</v>
          </cell>
          <cell r="C232" t="str">
            <v>Outline application: residential development</v>
          </cell>
          <cell r="D232">
            <v>40953</v>
          </cell>
          <cell r="E232" t="str">
            <v>Aylesford School, Shelley Avenue, Warwick</v>
          </cell>
          <cell r="F232" t="str">
            <v>Highways</v>
          </cell>
          <cell r="G232" t="str">
            <v>Other</v>
          </cell>
          <cell r="I232" t="str">
            <v>Highways</v>
          </cell>
          <cell r="L232" t="str">
            <v>WCC pursuing contribution</v>
          </cell>
        </row>
        <row r="233">
          <cell r="B233" t="str">
            <v>W/11/0074</v>
          </cell>
          <cell r="C233" t="str">
            <v>Outline application: residential development</v>
          </cell>
          <cell r="D233">
            <v>40953</v>
          </cell>
          <cell r="E233" t="str">
            <v>Aylesford School, Shelley Avenue, Warwick</v>
          </cell>
          <cell r="F233" t="str">
            <v>Open Space Design Scheme</v>
          </cell>
          <cell r="G233" t="str">
            <v>50% occupation</v>
          </cell>
          <cell r="I233" t="str">
            <v>Open Space Design Scheme</v>
          </cell>
          <cell r="L233" t="str">
            <v xml:space="preserve">Open space design scheme currently being laid out. </v>
          </cell>
        </row>
        <row r="234">
          <cell r="B234" t="str">
            <v>W/11/0074</v>
          </cell>
          <cell r="C234" t="str">
            <v>Outline application: residential development</v>
          </cell>
          <cell r="D234">
            <v>40953</v>
          </cell>
          <cell r="E234" t="str">
            <v>Aylesford School, Shelley Avenue, Warwick</v>
          </cell>
          <cell r="F234" t="str">
            <v>Open Space Commuted Sum</v>
          </cell>
          <cell r="G234" t="str">
            <v>100% Prior to Commencement</v>
          </cell>
          <cell r="I234" t="str">
            <v>Open Space Commuted Sum</v>
          </cell>
          <cell r="L234" t="str">
            <v>Discussion ongoing with Developer</v>
          </cell>
        </row>
        <row r="235">
          <cell r="B235" t="str">
            <v>W/11/0074</v>
          </cell>
          <cell r="C235" t="str">
            <v>Outline application: residential development</v>
          </cell>
          <cell r="D235">
            <v>40953</v>
          </cell>
          <cell r="E235" t="str">
            <v>Aylesford School, Shelley Avenue, Warwick</v>
          </cell>
          <cell r="F235" t="str">
            <v>Play Area</v>
          </cell>
          <cell r="G235" t="str">
            <v>50% occupation</v>
          </cell>
          <cell r="H235" t="str">
            <v>As an alternative to the provision of affordable housing on site.</v>
          </cell>
          <cell r="I235" t="str">
            <v>Play Area</v>
          </cell>
          <cell r="L235" t="str">
            <v>Received payment and delivered play area</v>
          </cell>
        </row>
        <row r="236">
          <cell r="B236" t="str">
            <v>W/11/0074</v>
          </cell>
          <cell r="C236" t="str">
            <v>Outline application: residential development</v>
          </cell>
          <cell r="D236">
            <v>40953</v>
          </cell>
          <cell r="E236" t="str">
            <v>Aylesford School, Shelley Avenue, Warwick</v>
          </cell>
          <cell r="F236" t="str">
            <v>Play Area Commuted Sum</v>
          </cell>
          <cell r="G236" t="str">
            <v>100% Prior to Commencement</v>
          </cell>
          <cell r="I236" t="str">
            <v>Play Area Commuted Sum</v>
          </cell>
          <cell r="L236" t="str">
            <v>Received and being spent on the play area upkeep.</v>
          </cell>
        </row>
        <row r="237">
          <cell r="B237" t="str">
            <v>W/11/0116</v>
          </cell>
          <cell r="C237" t="str">
            <v>Extensions to create 8 apartments</v>
          </cell>
          <cell r="D237">
            <v>40813</v>
          </cell>
          <cell r="E237" t="str">
            <v>34 - 40 Warwick Road, Kenilworth</v>
          </cell>
          <cell r="F237" t="str">
            <v>Contribution towards a public open space</v>
          </cell>
          <cell r="G237" t="str">
            <v>On occupation of 1st dwelling</v>
          </cell>
          <cell r="I237" t="str">
            <v>Open Space</v>
          </cell>
          <cell r="L237" t="str">
            <v>WDC pursuing contribution.</v>
          </cell>
        </row>
        <row r="238">
          <cell r="B238" t="str">
            <v>W/11/0320</v>
          </cell>
          <cell r="C238" t="str">
            <v xml:space="preserve">Application for extension of time limit for implementation of planning permission W/04/1111 for part demolition of existing building and construction of alterations to provide retail storage and fire escape in basement, retail on ground floor and 18no. flats above. </v>
          </cell>
          <cell r="D238">
            <v>41453</v>
          </cell>
          <cell r="E238" t="str">
            <v>73 Warwick Street, Leamington Spa, CV32 4RR</v>
          </cell>
          <cell r="F238" t="str">
            <v>Open space contribution</v>
          </cell>
          <cell r="G238" t="str">
            <v>100% occupation</v>
          </cell>
          <cell r="I238" t="str">
            <v>Open Space</v>
          </cell>
          <cell r="L238" t="str">
            <v>Scheme not progressed</v>
          </cell>
        </row>
        <row r="239">
          <cell r="B239" t="str">
            <v>W/11/0320</v>
          </cell>
          <cell r="C239" t="str">
            <v xml:space="preserve">Application for extension of time limit for implementation of planning permission W/04/1111 for part demolition of existing building and construction of alterations to provide retail storage and fire escape in basement, retail on ground floor and 18no. flats above. </v>
          </cell>
          <cell r="D239">
            <v>41453</v>
          </cell>
          <cell r="E239" t="str">
            <v>73 Warwick Street, Leamington Spa, CV32 4RR</v>
          </cell>
          <cell r="F239" t="str">
            <v>Library contribution</v>
          </cell>
          <cell r="G239" t="str">
            <v>100% occupation</v>
          </cell>
          <cell r="I239" t="str">
            <v>Libraries</v>
          </cell>
          <cell r="L239" t="str">
            <v>Scheme not progressed</v>
          </cell>
        </row>
        <row r="240">
          <cell r="B240" t="str">
            <v>W/11/0320</v>
          </cell>
          <cell r="C240" t="str">
            <v xml:space="preserve">Application for extension of time limit for implementation of planning permission W/04/1111 for part demolition of existing building and construction of alterations to provide retail storage and fire escape in basement, retail on ground floor and 18no. flats above. </v>
          </cell>
          <cell r="D240">
            <v>41453</v>
          </cell>
          <cell r="E240" t="str">
            <v>73 Warwick Street, Leamington Spa, CV32 4RR</v>
          </cell>
          <cell r="F240" t="str">
            <v>Traffic Regulation Order</v>
          </cell>
          <cell r="G240" t="str">
            <v>100% occupation</v>
          </cell>
          <cell r="I240" t="str">
            <v>Highways</v>
          </cell>
          <cell r="L240" t="str">
            <v>Scheme not progressed</v>
          </cell>
        </row>
        <row r="241">
          <cell r="B241" t="str">
            <v>W/11/0320</v>
          </cell>
          <cell r="C241" t="str">
            <v xml:space="preserve">Application for extension of time limit for implementation of planning permission W/04/1111 for part demolition of existing building and construction of alterations to provide retail storage and fire escape in basement, retail on ground floor and 18no. flats above. </v>
          </cell>
          <cell r="D241">
            <v>41453</v>
          </cell>
          <cell r="E241" t="str">
            <v>73 Warwick Street, Leamington Spa, CV32 4RR</v>
          </cell>
          <cell r="F241" t="str">
            <v>Travel pack contribution</v>
          </cell>
          <cell r="G241" t="str">
            <v>100% on Commencement</v>
          </cell>
          <cell r="I241" t="str">
            <v>Highways</v>
          </cell>
          <cell r="L241" t="str">
            <v>Scheme not progressed</v>
          </cell>
        </row>
        <row r="242">
          <cell r="B242" t="str">
            <v>W/11/0467</v>
          </cell>
          <cell r="C242" t="str">
            <v>Demolition and erection of buildings including 4 residential units</v>
          </cell>
          <cell r="D242">
            <v>41009</v>
          </cell>
          <cell r="E242" t="str">
            <v>Mill Lane and Old Warwick Road, Lapworth</v>
          </cell>
          <cell r="F242" t="str">
            <v xml:space="preserve">Provision of affordable housing </v>
          </cell>
          <cell r="G242" t="str">
            <v>Contract with appropriate affordable homes provider to be finalised with 6 months of commencement</v>
          </cell>
          <cell r="I242" t="str">
            <v>Affordable Housing</v>
          </cell>
          <cell r="L242" t="str">
            <v>Commuted sum agreed in lieu of on site provision.</v>
          </cell>
        </row>
        <row r="243">
          <cell r="B243" t="str">
            <v>W/11/0467</v>
          </cell>
          <cell r="C243" t="str">
            <v>Demolition and erection of buildings including 4 residential units</v>
          </cell>
          <cell r="D243">
            <v>41009</v>
          </cell>
          <cell r="E243" t="str">
            <v>Mill Lane and Old Warwick Road, Lapworth</v>
          </cell>
          <cell r="F243" t="str">
            <v>Commuted open space contribution</v>
          </cell>
          <cell r="G243" t="str">
            <v>100% prior to commencement</v>
          </cell>
          <cell r="I243" t="str">
            <v>Open Space</v>
          </cell>
          <cell r="L243" t="str">
            <v>WDC pursuing contribution.</v>
          </cell>
        </row>
        <row r="244">
          <cell r="B244" t="str">
            <v>W/11/0496</v>
          </cell>
          <cell r="C244" t="str">
            <v>Change of use from A1/B1(a)/D1 to A1 (retail) and C1 (hotel with ancillary accommodation including restaurant/bar/coffee shop)</v>
          </cell>
          <cell r="D244">
            <v>40884</v>
          </cell>
          <cell r="E244" t="str">
            <v>Regency Arcade, 154-156 Parade, Leamington Spa, CV32 4BQ</v>
          </cell>
          <cell r="F244" t="str">
            <v>Accident reduction contribution</v>
          </cell>
          <cell r="G244" t="str">
            <v>100% on Commencement</v>
          </cell>
          <cell r="I244" t="str">
            <v>Highways</v>
          </cell>
          <cell r="L244" t="str">
            <v>WCC checking current position</v>
          </cell>
        </row>
        <row r="245">
          <cell r="B245" t="str">
            <v>W/11/0974</v>
          </cell>
          <cell r="C245" t="str">
            <v>Erection of a single and two storey side and rear extension to the existing 8 bedroom house in multiple occupation to provide a self-contained 4 bedroom house in multiple occupation</v>
          </cell>
          <cell r="D245">
            <v>41110</v>
          </cell>
          <cell r="E245" t="str">
            <v>Cambridge House, 3 Newbold Street, Leamington Spa, CV32 4HN</v>
          </cell>
          <cell r="F245" t="str">
            <v>Contribution £2512 to open space</v>
          </cell>
          <cell r="G245" t="str">
            <v>100% on Commencement</v>
          </cell>
          <cell r="I245" t="str">
            <v>Open Space</v>
          </cell>
          <cell r="L245" t="str">
            <v>WDC pursuing contribution.</v>
          </cell>
        </row>
        <row r="246">
          <cell r="B246" t="str">
            <v>W/11/1069</v>
          </cell>
          <cell r="C246" t="str">
            <v>Demolition of existing garages and erection of a two bedroom mews house</v>
          </cell>
          <cell r="D246">
            <v>40882</v>
          </cell>
          <cell r="E246" t="str">
            <v>Bethany, Clarendon Place, Leamington Spa, CV32 5QN</v>
          </cell>
          <cell r="F246" t="str">
            <v>Open space contribution</v>
          </cell>
          <cell r="G246" t="str">
            <v>100% occupation</v>
          </cell>
          <cell r="I246" t="str">
            <v>Open Space</v>
          </cell>
          <cell r="L246" t="str">
            <v>WDC pursuing contribution.</v>
          </cell>
        </row>
        <row r="247">
          <cell r="B247" t="str">
            <v>W/11/1362</v>
          </cell>
          <cell r="C247" t="str">
            <v>Change of Use to HIMO Accommodation</v>
          </cell>
          <cell r="D247">
            <v>41039</v>
          </cell>
          <cell r="E247" t="str">
            <v>122 Warwick Street, Leamington Spa</v>
          </cell>
          <cell r="F247" t="str">
            <v>Open space</v>
          </cell>
          <cell r="G247" t="str">
            <v>100% prior to occupation</v>
          </cell>
          <cell r="I247" t="str">
            <v>Open Space</v>
          </cell>
          <cell r="L247" t="str">
            <v>Contribution received and spent on improvements at Stamford Gardens open space</v>
          </cell>
        </row>
        <row r="248">
          <cell r="B248" t="str">
            <v>W/11/1624</v>
          </cell>
          <cell r="C248" t="str">
            <v>Creation of new retail units and erection of flats and houses.</v>
          </cell>
          <cell r="D248">
            <v>41226</v>
          </cell>
          <cell r="E248" t="str">
            <v>131 - 137 Regent Street, Leamington</v>
          </cell>
          <cell r="F248" t="str">
            <v xml:space="preserve">Police contribution </v>
          </cell>
          <cell r="G248" t="str">
            <v>Prior to occupation.</v>
          </cell>
          <cell r="H248" t="str">
            <v>Towards provision of additional police infrastructure.</v>
          </cell>
          <cell r="I248" t="str">
            <v>Police</v>
          </cell>
          <cell r="L248" t="str">
            <v>Warwickshire Police checking current position</v>
          </cell>
        </row>
        <row r="249">
          <cell r="B249" t="str">
            <v>W/11/1624</v>
          </cell>
          <cell r="C249" t="str">
            <v>Creation of new retail units and erection of flats and houses.</v>
          </cell>
          <cell r="D249">
            <v>41226</v>
          </cell>
          <cell r="E249" t="str">
            <v>131 - 137 Regent Street, Leamington</v>
          </cell>
          <cell r="F249" t="str">
            <v>Open space contribution</v>
          </cell>
          <cell r="G249" t="str">
            <v>Prior to occupation.</v>
          </cell>
          <cell r="I249" t="str">
            <v>Open Space</v>
          </cell>
          <cell r="L249" t="str">
            <v>Contribution being sought; WDC</v>
          </cell>
        </row>
        <row r="250">
          <cell r="B250" t="str">
            <v>W/11/1624</v>
          </cell>
          <cell r="C250" t="str">
            <v>Creation of new retail units and erection of flats and houses.</v>
          </cell>
          <cell r="D250">
            <v>41226</v>
          </cell>
          <cell r="E250" t="str">
            <v>131 - 137 Regent Street, Leamington</v>
          </cell>
          <cell r="F250" t="str">
            <v>Prevention of occupants securing car parking permits.</v>
          </cell>
          <cell r="G250" t="str">
            <v>Prior to occupation.</v>
          </cell>
          <cell r="I250" t="str">
            <v>Parking</v>
          </cell>
          <cell r="L250" t="str">
            <v>WCC checking current position</v>
          </cell>
        </row>
        <row r="251">
          <cell r="B251" t="str">
            <v>W/11/1640</v>
          </cell>
          <cell r="C251" t="str">
            <v>Erection of a two storey side/rear extension</v>
          </cell>
          <cell r="D251">
            <v>41004</v>
          </cell>
          <cell r="E251" t="str">
            <v>39 Mill End, Kenilworth, CV8 2HP</v>
          </cell>
          <cell r="F251" t="str">
            <v xml:space="preserve">Retention of a 1m gap between the development and the site boundary </v>
          </cell>
          <cell r="G251" t="str">
            <v>On the granting of planning permission</v>
          </cell>
          <cell r="I251" t="str">
            <v>Design</v>
          </cell>
          <cell r="L251" t="str">
            <v>No further action required</v>
          </cell>
        </row>
        <row r="252">
          <cell r="B252" t="str">
            <v>W/11/1670</v>
          </cell>
          <cell r="C252" t="str">
            <v>Erection of 80 bed residential care home</v>
          </cell>
          <cell r="D252">
            <v>41159</v>
          </cell>
          <cell r="E252" t="str">
            <v>Quarry Farm, Old Milverton Lane, Old Milverton, Leamington Spa, CV32 6RW</v>
          </cell>
          <cell r="F252" t="str">
            <v>Revocation of earlier planning permission W/05/1601 which gave permission for a 2 storey storage building at the site.</v>
          </cell>
          <cell r="G252" t="str">
            <v>Prior to the opening of the development</v>
          </cell>
          <cell r="I252" t="str">
            <v>Use</v>
          </cell>
          <cell r="L252" t="str">
            <v>No further action required</v>
          </cell>
        </row>
        <row r="253">
          <cell r="B253" t="str">
            <v>W/12/0027</v>
          </cell>
          <cell r="C253" t="str">
            <v>Residential development comprising 209 dwellings with associated garages, parking facilities, infrastructure, public open space, allotments, landscaping and access</v>
          </cell>
          <cell r="D253">
            <v>41178</v>
          </cell>
          <cell r="E253" t="str">
            <v>Land South of, St Fremund Way, Whitnash, Leamington Spa</v>
          </cell>
          <cell r="F253" t="str">
            <v>Affordable Housing</v>
          </cell>
          <cell r="G253" t="str">
            <v>50% Occupation</v>
          </cell>
          <cell r="I253" t="str">
            <v>Affordable Housing</v>
          </cell>
          <cell r="L253" t="str">
            <v>Scheme progressing. First 29 affordable homes currently being advertised. Trigger not yet reached.</v>
          </cell>
        </row>
        <row r="254">
          <cell r="B254" t="str">
            <v>W/12/0027</v>
          </cell>
          <cell r="C254" t="str">
            <v>Residential development comprising 209 dwellings with associated garages, parking facilities, infrastructure, public open space, allotments, landscaping and access</v>
          </cell>
          <cell r="D254">
            <v>41178</v>
          </cell>
          <cell r="E254" t="str">
            <v>Land South of, St Fremund Way, Whitnash, Leamington Spa</v>
          </cell>
          <cell r="F254" t="str">
            <v>Affordable Housing</v>
          </cell>
          <cell r="G254" t="str">
            <v>95% Occupation</v>
          </cell>
          <cell r="I254" t="str">
            <v>Affordable Housing</v>
          </cell>
          <cell r="L254" t="str">
            <v>Scheme progressing. First 29 affordable homes currently being advertised. Trigger not yet reached.</v>
          </cell>
        </row>
        <row r="255">
          <cell r="B255" t="str">
            <v>W/12/0027</v>
          </cell>
          <cell r="C255" t="str">
            <v>Residential development comprising 209 dwellings with associated garages, parking facilities, infrastructure, public open space, allotments, landscaping and access</v>
          </cell>
          <cell r="D255">
            <v>41178</v>
          </cell>
          <cell r="E255" t="str">
            <v>Land South of, St Fremund Way, Whitnash, Leamington Spa</v>
          </cell>
          <cell r="F255" t="str">
            <v>Open Space Design Scheme</v>
          </cell>
          <cell r="G255" t="str">
            <v>Before development commences</v>
          </cell>
          <cell r="I255" t="str">
            <v>Open Space Design Scheme</v>
          </cell>
          <cell r="L255" t="str">
            <v>Discussions ongoing with developer</v>
          </cell>
        </row>
        <row r="256">
          <cell r="B256" t="str">
            <v>W/12/0027</v>
          </cell>
          <cell r="C256" t="str">
            <v>Residential development comprising 209 dwellings with associated garages, parking facilities, infrastructure, public open space, allotments, landscaping and access</v>
          </cell>
          <cell r="D256">
            <v>41178</v>
          </cell>
          <cell r="E256" t="str">
            <v>Land South of, St Fremund Way, Whitnash, Leamington Spa</v>
          </cell>
          <cell r="F256" t="str">
            <v>Open Space Commuted Sum</v>
          </cell>
          <cell r="G256" t="str">
            <v>Prior to occupation of the last dwelling</v>
          </cell>
          <cell r="I256" t="str">
            <v>Open Space Commuted Sum</v>
          </cell>
          <cell r="L256" t="str">
            <v>Discussions ongoing with developer</v>
          </cell>
        </row>
        <row r="257">
          <cell r="B257" t="str">
            <v>W/12/0027</v>
          </cell>
          <cell r="C257" t="str">
            <v>Residential development comprising 209 dwellings with associated garages, parking facilities, infrastructure, public open space, allotments, landscaping and access</v>
          </cell>
          <cell r="D257">
            <v>41178</v>
          </cell>
          <cell r="E257" t="str">
            <v>Land South of, St Fremund Way, Whitnash, Leamington Spa</v>
          </cell>
          <cell r="F257" t="str">
            <v>Open Space Land Transfer</v>
          </cell>
          <cell r="G257" t="str">
            <v>Prior to occupation of the last dwelling</v>
          </cell>
          <cell r="I257" t="str">
            <v>Open Space Land Transfer</v>
          </cell>
          <cell r="L257" t="str">
            <v>Scheme progressing. Trigger not yet reached.</v>
          </cell>
        </row>
        <row r="258">
          <cell r="B258" t="str">
            <v>W/12/0027</v>
          </cell>
          <cell r="C258" t="str">
            <v>Residential development comprising 209 dwellings with associated garages, parking facilities, infrastructure, public open space, allotments, landscaping and access</v>
          </cell>
          <cell r="D258">
            <v>41178</v>
          </cell>
          <cell r="E258" t="str">
            <v>Land South of, St Fremund Way, Whitnash, Leamington Spa</v>
          </cell>
          <cell r="F258" t="str">
            <v>Education</v>
          </cell>
          <cell r="G258" t="str">
            <v>100% prior to 50% occupation</v>
          </cell>
          <cell r="I258" t="str">
            <v>Education</v>
          </cell>
          <cell r="L258" t="str">
            <v>Scheme progressing. Trigger not yet reached.</v>
          </cell>
        </row>
        <row r="259">
          <cell r="B259" t="str">
            <v>W/12/0027</v>
          </cell>
          <cell r="C259" t="str">
            <v>Residential development comprising 209 dwellings with associated garages, parking facilities, infrastructure, public open space, allotments, landscaping and access</v>
          </cell>
          <cell r="D259">
            <v>41178</v>
          </cell>
          <cell r="E259" t="str">
            <v>Land South of, St Fremund Way, Whitnash, Leamington Spa</v>
          </cell>
          <cell r="F259" t="str">
            <v>GP Surgery</v>
          </cell>
          <cell r="G259" t="str">
            <v>100% prior to 50% occupation</v>
          </cell>
          <cell r="I259" t="str">
            <v>GP Surgery</v>
          </cell>
          <cell r="L259" t="str">
            <v>Scheme progressing. Trigger not yet reached.</v>
          </cell>
        </row>
        <row r="260">
          <cell r="B260" t="str">
            <v>W/12/0027</v>
          </cell>
          <cell r="C260" t="str">
            <v>Residential development comprising 209 dwellings with associated garages, parking facilities, infrastructure, public open space, allotments, landscaping and access</v>
          </cell>
          <cell r="D260">
            <v>41178</v>
          </cell>
          <cell r="E260" t="str">
            <v>Land South of, St Fremund Way, Whitnash, Leamington Spa</v>
          </cell>
          <cell r="F260" t="str">
            <v>Library Contribution</v>
          </cell>
          <cell r="G260" t="str">
            <v>100% prior to 50% occupation</v>
          </cell>
          <cell r="I260" t="str">
            <v>Library Contribution</v>
          </cell>
          <cell r="L260" t="str">
            <v>Scheme progressing. Trigger not yet reached.</v>
          </cell>
        </row>
        <row r="261">
          <cell r="B261" t="str">
            <v>W/12/0027</v>
          </cell>
          <cell r="C261" t="str">
            <v>Residential development comprising 209 dwellings with associated garages, parking facilities, infrastructure, public open space, allotments, landscaping and access</v>
          </cell>
          <cell r="D261">
            <v>41178</v>
          </cell>
          <cell r="E261" t="str">
            <v>Land South of, St Fremund Way, Whitnash, Leamington Spa</v>
          </cell>
          <cell r="F261" t="str">
            <v>Police</v>
          </cell>
          <cell r="G261" t="str">
            <v>100% prior to 50% occupation</v>
          </cell>
          <cell r="I261" t="str">
            <v>Police</v>
          </cell>
          <cell r="L261" t="str">
            <v>Scheme progressing. Trigger not yet reached.</v>
          </cell>
        </row>
        <row r="262">
          <cell r="B262" t="str">
            <v>W/12/0027</v>
          </cell>
          <cell r="C262" t="str">
            <v>Residential development comprising 209 dwellings with associated garages, parking facilities, infrastructure, public open space, allotments, landscaping and access</v>
          </cell>
          <cell r="D262">
            <v>41178</v>
          </cell>
          <cell r="E262" t="str">
            <v>Land South of, St Fremund Way, Whitnash, Leamington Spa</v>
          </cell>
          <cell r="F262" t="str">
            <v>Indoor Sports Facilities</v>
          </cell>
          <cell r="G262" t="str">
            <v>100% prior to 50% occupation</v>
          </cell>
          <cell r="I262" t="str">
            <v>Indoor Sports Facilities</v>
          </cell>
          <cell r="L262" t="str">
            <v>Scheme progressing. Trigger not yet reached.</v>
          </cell>
        </row>
        <row r="263">
          <cell r="B263" t="str">
            <v>W/12/0241</v>
          </cell>
          <cell r="C263" t="str">
            <v>Creation of new retail units</v>
          </cell>
          <cell r="D263">
            <v>41226</v>
          </cell>
          <cell r="E263" t="str">
            <v>131 - 137 Regent Street, Leamington</v>
          </cell>
          <cell r="F263" t="str">
            <v>Revocation of W/10/1032</v>
          </cell>
          <cell r="G263" t="str">
            <v>Upon implementation.</v>
          </cell>
          <cell r="I263" t="str">
            <v>Revocation</v>
          </cell>
          <cell r="L263" t="str">
            <v>No further action required</v>
          </cell>
        </row>
        <row r="264">
          <cell r="B264" t="str">
            <v>W/12/0431</v>
          </cell>
          <cell r="C264" t="str">
            <v>Retention of mobile home and change of use of land to allow for the relocation of the caravan storage area</v>
          </cell>
          <cell r="D264">
            <v>41149</v>
          </cell>
          <cell r="E264" t="str">
            <v>Oak Farm, Church Road, Baginton, Coventry, CV8 3AR</v>
          </cell>
          <cell r="F264" t="str">
            <v>Revocation of earlier planning permission: W/93/0514</v>
          </cell>
          <cell r="G264" t="str">
            <v>100% on commencement</v>
          </cell>
          <cell r="I264" t="str">
            <v>Revocation</v>
          </cell>
          <cell r="L264" t="str">
            <v>No further action required</v>
          </cell>
        </row>
        <row r="265">
          <cell r="B265" t="str">
            <v>W/12/0492</v>
          </cell>
          <cell r="C265" t="str">
            <v>Demolition of PH and replacement with 9 dwellings</v>
          </cell>
          <cell r="D265">
            <v>41099</v>
          </cell>
          <cell r="E265" t="str">
            <v>Hobsons Choice, Waverley Road Warwick</v>
          </cell>
          <cell r="F265" t="str">
            <v>Commuted open space contribution</v>
          </cell>
          <cell r="G265" t="str">
            <v>On occupation of 1st dwelling</v>
          </cell>
          <cell r="I265" t="str">
            <v>Open Space</v>
          </cell>
          <cell r="L265" t="str">
            <v>Payment to be made 27/11/15</v>
          </cell>
        </row>
        <row r="266">
          <cell r="B266" t="str">
            <v>W/12/1004</v>
          </cell>
          <cell r="C266" t="str">
            <v>Conversion of former library into 28 residential apartments, including extensions/alterations to building and associated parking and landscaping.</v>
          </cell>
          <cell r="D266">
            <v>41229</v>
          </cell>
          <cell r="E266" t="str">
            <v>York Road Centre, Formerly The Old Library, Avenue Road, Leamington Spa, CV31 3PR</v>
          </cell>
          <cell r="F266" t="str">
            <v>Affordable housing contribution</v>
          </cell>
          <cell r="G266" t="str">
            <v>100% Prior to 50% occupation</v>
          </cell>
          <cell r="I266" t="str">
            <v>Affordable Housing</v>
          </cell>
          <cell r="J266" t="str">
            <v>Y</v>
          </cell>
          <cell r="L266" t="str">
            <v>Affordable housing contribution provided.</v>
          </cell>
        </row>
        <row r="267">
          <cell r="B267" t="str">
            <v>W/12/1004</v>
          </cell>
          <cell r="C267" t="str">
            <v>Conversion of former library into 28 residential apartments, including extensions/alterations to building and associated parking and landscaping.</v>
          </cell>
          <cell r="D267">
            <v>41229</v>
          </cell>
          <cell r="E267" t="str">
            <v>York Road Centre, Formerly The Old Library, Avenue Road, Leamington Spa, CV31 3PR</v>
          </cell>
          <cell r="F267" t="str">
            <v>Highways contribution</v>
          </cell>
          <cell r="G267" t="str">
            <v>100% on commencement</v>
          </cell>
          <cell r="I267" t="str">
            <v>Highways</v>
          </cell>
          <cell r="L267" t="str">
            <v>WDC pursuing contribution.</v>
          </cell>
        </row>
        <row r="268">
          <cell r="B268" t="str">
            <v>W/12/1004</v>
          </cell>
          <cell r="C268" t="str">
            <v>Conversion of former library into 28 residential apartments, including extensions/alterations to building and associated parking and landscaping.</v>
          </cell>
          <cell r="D268">
            <v>41229</v>
          </cell>
          <cell r="E268" t="str">
            <v>York Road Centre, Formerly The Old Library, Avenue Road, Leamington Spa, CV31 3PR</v>
          </cell>
          <cell r="F268" t="str">
            <v>Open space commuted sum</v>
          </cell>
          <cell r="G268" t="str">
            <v>100% on commencement</v>
          </cell>
          <cell r="I268" t="str">
            <v>Open Space</v>
          </cell>
          <cell r="L268" t="str">
            <v>Received payment.  Amount received  £36,948.00</v>
          </cell>
        </row>
        <row r="269">
          <cell r="B269" t="str">
            <v>W/12/1371</v>
          </cell>
          <cell r="C269" t="str">
            <v>Development to provide 22 residential retirement units</v>
          </cell>
          <cell r="D269">
            <v>41309</v>
          </cell>
          <cell r="E269" t="str">
            <v>48-50 Waverley Road, Kenilworth</v>
          </cell>
          <cell r="F269" t="str">
            <v xml:space="preserve">Provision of affordable housing contribution </v>
          </cell>
          <cell r="G269" t="str">
            <v>Prior to occupation</v>
          </cell>
          <cell r="I269" t="str">
            <v>Affordable Housing</v>
          </cell>
          <cell r="L269" t="str">
            <v>Paid in full: to be spent in Kenilworth</v>
          </cell>
        </row>
        <row r="270">
          <cell r="B270" t="str">
            <v>W/12/1371</v>
          </cell>
          <cell r="C270" t="str">
            <v>Development to provide 22 residential retirement units</v>
          </cell>
          <cell r="D270">
            <v>41309</v>
          </cell>
          <cell r="E270" t="str">
            <v>48-50 Waverley Road, Kenilworth</v>
          </cell>
          <cell r="F270" t="str">
            <v>Commuted open space contribution</v>
          </cell>
          <cell r="G270" t="str">
            <v>Prior to occupation</v>
          </cell>
          <cell r="I270" t="str">
            <v>Open Space</v>
          </cell>
          <cell r="L270" t="str">
            <v>Contribution received</v>
          </cell>
        </row>
        <row r="271">
          <cell r="B271" t="str">
            <v>W/13/0464</v>
          </cell>
          <cell r="C271" t="str">
            <v>Erection on Continuing Care Retirement Community</v>
          </cell>
          <cell r="D271">
            <v>41463</v>
          </cell>
          <cell r="E271" t="str">
            <v>Land at Earl Rivers Avenue</v>
          </cell>
          <cell r="F271" t="str">
            <v>Occupation only by qualifying occupiers</v>
          </cell>
          <cell r="G271" t="str">
            <v>Completion and occupation</v>
          </cell>
          <cell r="I271" t="str">
            <v>Occupation</v>
          </cell>
          <cell r="L271" t="str">
            <v>No further action required</v>
          </cell>
        </row>
        <row r="272">
          <cell r="B272" t="str">
            <v>W/13/0464</v>
          </cell>
          <cell r="C272" t="str">
            <v>Erection on Continuing Care Retirement Community</v>
          </cell>
          <cell r="D272">
            <v>41463</v>
          </cell>
          <cell r="E272" t="str">
            <v>Land at Earl Rivers Avenue</v>
          </cell>
          <cell r="F272" t="str">
            <v>Submission of Phasing and Implementation Plan</v>
          </cell>
          <cell r="G272" t="str">
            <v>Prior to commencement of development</v>
          </cell>
          <cell r="I272" t="str">
            <v xml:space="preserve">Phasing </v>
          </cell>
          <cell r="L272" t="str">
            <v>No further action required</v>
          </cell>
        </row>
        <row r="273">
          <cell r="B273" t="str">
            <v>W/13/0464</v>
          </cell>
          <cell r="C273" t="str">
            <v>Erection on Continuing Care Retirement Community</v>
          </cell>
          <cell r="D273">
            <v>41463</v>
          </cell>
          <cell r="E273" t="str">
            <v>Land at Earl Rivers Avenue</v>
          </cell>
          <cell r="F273" t="str">
            <v>Provision of affordable housing</v>
          </cell>
          <cell r="G273" t="str">
            <v>Prior to occupation of 95% of the care units</v>
          </cell>
          <cell r="I273" t="str">
            <v>Affordable Housing</v>
          </cell>
          <cell r="L273" t="str">
            <v>First phase of scheme progressing including affordable housing. Trigger not yet met.</v>
          </cell>
        </row>
        <row r="274">
          <cell r="B274" t="str">
            <v>W/13/0464</v>
          </cell>
          <cell r="C274" t="str">
            <v>Erection on Continuing Care Retirement Community</v>
          </cell>
          <cell r="D274">
            <v>41463</v>
          </cell>
          <cell r="E274" t="str">
            <v>Land at Earl Rivers Avenue</v>
          </cell>
          <cell r="F274" t="str">
            <v>Provision of village transport service</v>
          </cell>
          <cell r="G274" t="str">
            <v>On occupation.</v>
          </cell>
          <cell r="I274" t="str">
            <v>Public Transport</v>
          </cell>
          <cell r="L274" t="str">
            <v>WDC pursuing the scheme</v>
          </cell>
        </row>
        <row r="275">
          <cell r="B275" t="str">
            <v>W/13/0607</v>
          </cell>
          <cell r="C275" t="str">
            <v>Residential development up to a maximum of 220 dwellings and infrastructure</v>
          </cell>
          <cell r="D275">
            <v>41488</v>
          </cell>
          <cell r="E275" t="str">
            <v>Land North of Harbury Lane Heathcote, Warwick CV34 6TB</v>
          </cell>
          <cell r="F275" t="str">
            <v>Notification of Commencement of development</v>
          </cell>
          <cell r="G275" t="str">
            <v>Prior to commencement</v>
          </cell>
          <cell r="I275" t="str">
            <v>Commencement of development</v>
          </cell>
          <cell r="J275" t="str">
            <v>No commuted sum</v>
          </cell>
          <cell r="K275" t="str">
            <v>N/A</v>
          </cell>
          <cell r="L275" t="str">
            <v>Development commenced</v>
          </cell>
        </row>
        <row r="276">
          <cell r="B276" t="str">
            <v>W/13/0607</v>
          </cell>
          <cell r="C276" t="str">
            <v>Residential development up to a maximum of 220 dwellings and infrastructure</v>
          </cell>
          <cell r="D276">
            <v>41488</v>
          </cell>
          <cell r="E276" t="str">
            <v>Land North of Harbury Lane Heathcote, Warwick CV34 6TB</v>
          </cell>
          <cell r="F276" t="str">
            <v>Payment of Monitoring Fee</v>
          </cell>
          <cell r="G276" t="str">
            <v>100% Prior to Commencement</v>
          </cell>
          <cell r="I276" t="str">
            <v>Monitoring</v>
          </cell>
          <cell r="J276" t="str">
            <v>Paid in full on 7/7/15</v>
          </cell>
          <cell r="K276">
            <v>30000</v>
          </cell>
          <cell r="L276" t="str">
            <v>Paid in Full: 7/7/15</v>
          </cell>
        </row>
        <row r="277">
          <cell r="B277" t="str">
            <v>W/13/0607</v>
          </cell>
          <cell r="C277" t="str">
            <v>Residential development up to a maximum of 220 dwellings and infrastructure</v>
          </cell>
          <cell r="D277">
            <v>41488</v>
          </cell>
          <cell r="E277" t="str">
            <v>Land North of Harbury Lane Heathcote, Warwick CV34 6TB</v>
          </cell>
          <cell r="F277" t="str">
            <v>Affordable Housing Scheme Submission</v>
          </cell>
          <cell r="G277" t="str">
            <v>Prior to commencement of development</v>
          </cell>
          <cell r="I277" t="str">
            <v xml:space="preserve">Affordable Housing </v>
          </cell>
          <cell r="J277" t="str">
            <v>No commuted sum</v>
          </cell>
          <cell r="K277" t="str">
            <v>N/A</v>
          </cell>
          <cell r="L277" t="str">
            <v>WDC pursuing the scheme</v>
          </cell>
        </row>
        <row r="278">
          <cell r="B278" t="str">
            <v>W/13/0607</v>
          </cell>
          <cell r="C278" t="str">
            <v>Residential development up to a maximum of 220 dwellings and infrastructure</v>
          </cell>
          <cell r="D278">
            <v>41488</v>
          </cell>
          <cell r="E278" t="str">
            <v>Land North of Harbury Lane Heathcote, Warwick CV34 6TB</v>
          </cell>
          <cell r="F278" t="str">
            <v>Amenity Open Space Land Scheme</v>
          </cell>
          <cell r="G278" t="str">
            <v>Prior to the commencement of development</v>
          </cell>
          <cell r="I278" t="str">
            <v>Open Space</v>
          </cell>
          <cell r="J278" t="str">
            <v>No commuted sum</v>
          </cell>
          <cell r="K278" t="str">
            <v>N/A</v>
          </cell>
          <cell r="L278" t="str">
            <v>WDC pursuing the scheme</v>
          </cell>
        </row>
        <row r="279">
          <cell r="B279" t="str">
            <v>W/13/0607</v>
          </cell>
          <cell r="C279" t="str">
            <v>Residential development up to a maximum of 220 dwellings and infrastructure</v>
          </cell>
          <cell r="D279">
            <v>41488</v>
          </cell>
          <cell r="E279" t="str">
            <v>Land North of Harbury Lane Heathcote, Warwick CV34 6TB</v>
          </cell>
          <cell r="F279" t="str">
            <v>Transfer Amenity Open Space Land</v>
          </cell>
          <cell r="G279" t="str">
            <v>Prior to 50% occupation</v>
          </cell>
          <cell r="I279" t="str">
            <v>Open Space</v>
          </cell>
          <cell r="J279" t="str">
            <v>No commuted sum</v>
          </cell>
          <cell r="K279" t="str">
            <v>N/A</v>
          </cell>
          <cell r="L279" t="str">
            <v>Development commenced. Open space not ready to transfer</v>
          </cell>
        </row>
        <row r="280">
          <cell r="B280" t="str">
            <v>W/13/0607</v>
          </cell>
          <cell r="C280" t="str">
            <v>Residential development up to a maximum of 220 dwellings and infrastructure</v>
          </cell>
          <cell r="D280">
            <v>41488</v>
          </cell>
          <cell r="E280" t="str">
            <v>Land North of Harbury Lane Heathcote, Warwick CV34 6TB</v>
          </cell>
          <cell r="F280" t="str">
            <v>Layout &amp; Install Amenity Open Space Land</v>
          </cell>
          <cell r="G280" t="str">
            <v>Prior to 50% occupation</v>
          </cell>
          <cell r="I280" t="str">
            <v>Open Space</v>
          </cell>
          <cell r="J280" t="str">
            <v>No commuted sum</v>
          </cell>
          <cell r="K280" t="str">
            <v>N/A</v>
          </cell>
          <cell r="L280" t="str">
            <v>Development commenced. Not yet laid out.</v>
          </cell>
        </row>
        <row r="281">
          <cell r="B281" t="str">
            <v>W/13/0607</v>
          </cell>
          <cell r="C281" t="str">
            <v>Residential development up to a maximum of 220 dwellings and infrastructure</v>
          </cell>
          <cell r="D281">
            <v>41488</v>
          </cell>
          <cell r="E281" t="str">
            <v>Land North of Harbury Lane Heathcote, Warwick CV34 6TB</v>
          </cell>
          <cell r="F281" t="str">
            <v>Amenity Open Space Maintenance Sum</v>
          </cell>
          <cell r="G281" t="str">
            <v>Prior to 50% occupation</v>
          </cell>
          <cell r="H281" t="str">
            <v>As per the formula in the agreement</v>
          </cell>
          <cell r="I281" t="str">
            <v>Open Space</v>
          </cell>
          <cell r="J281" t="str">
            <v>No commuted sum</v>
          </cell>
          <cell r="K281" t="str">
            <v>N/A</v>
          </cell>
          <cell r="L281" t="str">
            <v>Development commenced. To be calculated in due course.</v>
          </cell>
        </row>
        <row r="282">
          <cell r="B282" t="str">
            <v>W/13/0607</v>
          </cell>
          <cell r="C282" t="str">
            <v>Residential development up to a maximum of 220 dwellings and infrastructure</v>
          </cell>
          <cell r="D282">
            <v>41488</v>
          </cell>
          <cell r="E282" t="str">
            <v>Land North of Harbury Lane Heathcote, Warwick CV34 6TB</v>
          </cell>
          <cell r="F282" t="str">
            <v>Play Area Equipment Contribution</v>
          </cell>
          <cell r="G282" t="str">
            <v>100% on Commencement</v>
          </cell>
          <cell r="I282" t="str">
            <v xml:space="preserve">Play Area </v>
          </cell>
          <cell r="J282" t="str">
            <v>Paid in full on 7/7/15</v>
          </cell>
          <cell r="K282">
            <v>70000</v>
          </cell>
          <cell r="L282" t="str">
            <v>Development commenced. Received contribution but not yet spent. This will fund a new play area on site</v>
          </cell>
        </row>
        <row r="283">
          <cell r="B283" t="str">
            <v>W/13/0607</v>
          </cell>
          <cell r="C283" t="str">
            <v>Residential development up to a maximum of 220 dwellings and infrastructure</v>
          </cell>
          <cell r="D283">
            <v>41488</v>
          </cell>
          <cell r="E283" t="str">
            <v>Land North of Harbury Lane Heathcote, Warwick CV34 6TB</v>
          </cell>
          <cell r="F283" t="str">
            <v>Layout of Play Area</v>
          </cell>
          <cell r="G283" t="str">
            <v>On 50% occupation</v>
          </cell>
          <cell r="I283" t="str">
            <v xml:space="preserve">Play Area </v>
          </cell>
          <cell r="J283" t="str">
            <v>No commuted sum</v>
          </cell>
          <cell r="K283" t="str">
            <v>N/A</v>
          </cell>
          <cell r="L283" t="str">
            <v>Development commenced. Play area to be developed when land is available.</v>
          </cell>
        </row>
        <row r="284">
          <cell r="B284" t="str">
            <v>W/13/0607</v>
          </cell>
          <cell r="C284" t="str">
            <v>Residential development up to a maximum of 220 dwellings and infrastructure</v>
          </cell>
          <cell r="D284">
            <v>41488</v>
          </cell>
          <cell r="E284" t="str">
            <v>Land North of Harbury Lane Heathcote, Warwick CV34 6TB</v>
          </cell>
          <cell r="F284" t="str">
            <v>Play Area Commuted Sum</v>
          </cell>
          <cell r="G284" t="str">
            <v>Upon completion of play area</v>
          </cell>
          <cell r="I284" t="str">
            <v xml:space="preserve">Play Area </v>
          </cell>
          <cell r="J284" t="str">
            <v>No commuted sum</v>
          </cell>
          <cell r="K284" t="str">
            <v>N/A</v>
          </cell>
          <cell r="L284" t="str">
            <v>Development commenced. To be calculated in due course.</v>
          </cell>
        </row>
        <row r="285">
          <cell r="B285" t="str">
            <v>W/13/0607</v>
          </cell>
          <cell r="C285" t="str">
            <v>Residential development up to a maximum of 220 dwellings and infrastructure</v>
          </cell>
          <cell r="D285">
            <v>41488</v>
          </cell>
          <cell r="E285" t="str">
            <v>Land North of Harbury Lane Heathcote, Warwick CV34 6TB</v>
          </cell>
          <cell r="F285" t="str">
            <v>Employment Opportunities</v>
          </cell>
          <cell r="G285" t="str">
            <v>Prior to commencement</v>
          </cell>
          <cell r="I285" t="str">
            <v>Employment Opportunities</v>
          </cell>
          <cell r="J285" t="str">
            <v>No commuted sum</v>
          </cell>
          <cell r="K285" t="str">
            <v>N/A</v>
          </cell>
          <cell r="L285" t="str">
            <v>WDC pursuing details</v>
          </cell>
        </row>
        <row r="286">
          <cell r="B286" t="str">
            <v>W/13/0607</v>
          </cell>
          <cell r="C286" t="str">
            <v>Residential development up to a maximum of 220 dwellings and infrastructure</v>
          </cell>
          <cell r="D286">
            <v>41488</v>
          </cell>
          <cell r="E286" t="str">
            <v>Land North of Harbury Lane Heathcote, Warwick CV34 6TB</v>
          </cell>
          <cell r="F286" t="str">
            <v>Indoor Sports Facilities</v>
          </cell>
          <cell r="G286" t="str">
            <v>50% prior to 50% of the  dwellings being completed and the remainder prior to 90%</v>
          </cell>
          <cell r="I286" t="str">
            <v>Indoor Sports Facilities</v>
          </cell>
          <cell r="J286" t="str">
            <v>Paid in full on 7/7/15</v>
          </cell>
          <cell r="K286">
            <v>172614.2</v>
          </cell>
          <cell r="L286" t="str">
            <v>Paid in Full: 7/7/15</v>
          </cell>
        </row>
        <row r="287">
          <cell r="B287" t="str">
            <v>W/13/0607</v>
          </cell>
          <cell r="C287" t="str">
            <v>Residential development up to a maximum of 220 dwellings and infrastructure</v>
          </cell>
          <cell r="D287">
            <v>41488</v>
          </cell>
          <cell r="E287" t="str">
            <v>Land North of Harbury Lane Heathcote, Warwick CV34 6TB</v>
          </cell>
          <cell r="F287" t="str">
            <v>Heath Contribution South Warwickshire FT</v>
          </cell>
          <cell r="G287" t="str">
            <v>50% prior to 50% of the  dwellings being completed and the remainder prior to 90%</v>
          </cell>
          <cell r="I287" t="str">
            <v>Health (Hospital)</v>
          </cell>
          <cell r="J287" t="str">
            <v>Paid in full on 7/7/15</v>
          </cell>
          <cell r="K287">
            <v>349049</v>
          </cell>
          <cell r="L287" t="str">
            <v>Paid in Full: 7/7/15</v>
          </cell>
        </row>
        <row r="288">
          <cell r="B288" t="str">
            <v>W/13/0607</v>
          </cell>
          <cell r="C288" t="str">
            <v>Residential development up to a maximum of 220 dwellings and infrastructure</v>
          </cell>
          <cell r="D288">
            <v>41488</v>
          </cell>
          <cell r="E288" t="str">
            <v>Land North of Harbury Lane Heathcote, Warwick CV34 6TB</v>
          </cell>
          <cell r="F288" t="str">
            <v>Heath Contribution South Warwickshire FT</v>
          </cell>
          <cell r="G288" t="str">
            <v>50% prior to 50% of the  dwellings being completed and the remainder prior to 90%</v>
          </cell>
          <cell r="I288" t="str">
            <v xml:space="preserve">Health (GP Surgery) </v>
          </cell>
          <cell r="J288" t="str">
            <v>Paid in full on 7/7/15</v>
          </cell>
          <cell r="K288">
            <v>144188</v>
          </cell>
          <cell r="L288" t="str">
            <v>Paid in Full: 7/7/15</v>
          </cell>
        </row>
        <row r="289">
          <cell r="B289" t="str">
            <v>W/13/0607</v>
          </cell>
          <cell r="C289" t="str">
            <v>Residential development up to a maximum of 220 dwellings and infrastructure</v>
          </cell>
          <cell r="D289">
            <v>41488</v>
          </cell>
          <cell r="E289" t="str">
            <v>Land North of Harbury Lane Heathcote, Warwick CV34 6TB</v>
          </cell>
          <cell r="F289" t="str">
            <v>Outdoor Sports Facilities</v>
          </cell>
          <cell r="G289" t="str">
            <v>50% prior to 50% of the  dwellings being completed and the remainder prior to 90%</v>
          </cell>
          <cell r="I289" t="str">
            <v>Outdoor Sport</v>
          </cell>
          <cell r="J289" t="str">
            <v>Paid in full on 7/7/15</v>
          </cell>
          <cell r="K289">
            <v>12480.6</v>
          </cell>
          <cell r="L289" t="str">
            <v>Paid in Full: 7/7/15</v>
          </cell>
        </row>
        <row r="290">
          <cell r="B290" t="str">
            <v>W/13/0607</v>
          </cell>
          <cell r="C290" t="str">
            <v>Residential development up to a maximum of 220 dwellings and infrastructure</v>
          </cell>
          <cell r="D290">
            <v>41488</v>
          </cell>
          <cell r="E290" t="str">
            <v>Land North of Harbury Lane Heathcote, Warwick CV34 6TB</v>
          </cell>
          <cell r="F290" t="str">
            <v>Offsite Parks, Gardens &amp; Allotments</v>
          </cell>
          <cell r="G290" t="str">
            <v>50% prior to 50% of the  dwellings being completed and the remainder prior to 90%</v>
          </cell>
          <cell r="I290" t="str">
            <v>Open Space</v>
          </cell>
          <cell r="J290" t="str">
            <v>Paid in full on 7/7/15</v>
          </cell>
          <cell r="K290">
            <v>286880</v>
          </cell>
          <cell r="L290" t="str">
            <v>Paid in Full: 7/7/15</v>
          </cell>
        </row>
        <row r="291">
          <cell r="B291" t="str">
            <v>W/13/0607</v>
          </cell>
          <cell r="C291" t="str">
            <v>Residential development up to a maximum of 220 dwellings and infrastructure</v>
          </cell>
          <cell r="D291">
            <v>41488</v>
          </cell>
          <cell r="E291" t="str">
            <v>Land North of Harbury Lane Heathcote, Warwick CV34 6TB</v>
          </cell>
          <cell r="F291" t="str">
            <v>Education Contribution</v>
          </cell>
          <cell r="G291" t="str">
            <v>10% on occupation of the 1st dwelling; 50% upon occupation of 50% of the dwellings and the balance on the occupation of 90%.</v>
          </cell>
          <cell r="I291" t="str">
            <v>Education</v>
          </cell>
          <cell r="J291" t="str">
            <v>To be paid directly to WCC</v>
          </cell>
          <cell r="K291" t="str">
            <v>N/A</v>
          </cell>
          <cell r="L291" t="str">
            <v>Development commenced</v>
          </cell>
        </row>
        <row r="292">
          <cell r="B292" t="str">
            <v>W/13/0607</v>
          </cell>
          <cell r="C292" t="str">
            <v>Residential development up to a maximum of 220 dwellings and infrastructure</v>
          </cell>
          <cell r="D292">
            <v>41488</v>
          </cell>
          <cell r="E292" t="str">
            <v>Land North of Harbury Lane Heathcote, Warwick CV34 6TB</v>
          </cell>
          <cell r="F292" t="str">
            <v>Highways Contribution</v>
          </cell>
          <cell r="G292" t="str">
            <v>50% prior to occupation followed by 50% on 90% occupation</v>
          </cell>
          <cell r="I292" t="str">
            <v>Highways</v>
          </cell>
          <cell r="J292" t="str">
            <v>To be paid directly to WCC</v>
          </cell>
          <cell r="K292" t="str">
            <v>N/A</v>
          </cell>
          <cell r="L292" t="str">
            <v>Development commenced</v>
          </cell>
        </row>
        <row r="293">
          <cell r="B293" t="str">
            <v>W/13/0607</v>
          </cell>
          <cell r="C293" t="str">
            <v>Residential development up to a maximum of 220 dwellings and infrastructure</v>
          </cell>
          <cell r="D293">
            <v>41488</v>
          </cell>
          <cell r="E293" t="str">
            <v>Land North of Harbury Lane Heathcote, Warwick CV34 6TB</v>
          </cell>
          <cell r="F293" t="str">
            <v>Footpaths</v>
          </cell>
          <cell r="G293" t="str">
            <v>50% prior to occupation followed by 50% on 90% occupation</v>
          </cell>
          <cell r="I293" t="str">
            <v>Footpaths</v>
          </cell>
          <cell r="J293" t="str">
            <v>To be paid directly to WCC</v>
          </cell>
          <cell r="K293" t="str">
            <v>N/A</v>
          </cell>
          <cell r="L293" t="str">
            <v>Development commenced</v>
          </cell>
        </row>
        <row r="294">
          <cell r="B294" t="str">
            <v>W/13/0607</v>
          </cell>
          <cell r="C294" t="str">
            <v>Residential development up to a maximum of 220 dwellings and infrastructure</v>
          </cell>
          <cell r="D294">
            <v>41488</v>
          </cell>
          <cell r="E294" t="str">
            <v>Land North of Harbury Lane Heathcote, Warwick CV34 6TB</v>
          </cell>
          <cell r="F294" t="str">
            <v>School Transport</v>
          </cell>
          <cell r="G294" t="str">
            <v>3 equal instalments, the first prior to occupation with the 2nd and 3rd instalments on the 2nd and 3rd anniversaries of that payment.</v>
          </cell>
          <cell r="I294" t="str">
            <v>School Transport</v>
          </cell>
          <cell r="J294" t="str">
            <v>To be paid directly to WCC</v>
          </cell>
          <cell r="K294" t="str">
            <v>N/A</v>
          </cell>
          <cell r="L294" t="str">
            <v>Development commenced</v>
          </cell>
        </row>
        <row r="295">
          <cell r="B295" t="str">
            <v>W/13/0607</v>
          </cell>
          <cell r="C295" t="str">
            <v>Residential development up to a maximum of 220 dwellings and infrastructure</v>
          </cell>
          <cell r="D295">
            <v>41488</v>
          </cell>
          <cell r="E295" t="str">
            <v>Land North of Harbury Lane Heathcote, Warwick CV34 6TB</v>
          </cell>
          <cell r="F295" t="str">
            <v>Sustainability Pack Contribution</v>
          </cell>
          <cell r="G295" t="str">
            <v>Before development commences</v>
          </cell>
          <cell r="I295" t="str">
            <v>Sustainability Pack Contribution</v>
          </cell>
          <cell r="J295" t="str">
            <v>To be paid directly to WCC</v>
          </cell>
          <cell r="K295" t="str">
            <v>N/A</v>
          </cell>
          <cell r="L295" t="str">
            <v>Received</v>
          </cell>
        </row>
        <row r="296">
          <cell r="B296" t="str">
            <v>W/13/0858</v>
          </cell>
          <cell r="C296" t="str">
            <v>Outline application for residential development with all matters reserved apart from access</v>
          </cell>
          <cell r="D296">
            <v>41541</v>
          </cell>
          <cell r="E296" t="str">
            <v>Land to the South of  Fieldgate Lane, Whitnash, Leamington Spa</v>
          </cell>
          <cell r="F296" t="str">
            <v>Affordable Housing</v>
          </cell>
          <cell r="G296" t="str">
            <v>50% prior to 50% occupation</v>
          </cell>
          <cell r="I296" t="str">
            <v>Affordable Housing</v>
          </cell>
          <cell r="J296" t="str">
            <v>No commuted sum</v>
          </cell>
          <cell r="K296" t="str">
            <v>N/A</v>
          </cell>
          <cell r="L296" t="str">
            <v>Development commenced</v>
          </cell>
        </row>
        <row r="297">
          <cell r="B297" t="str">
            <v>W/13/0858</v>
          </cell>
          <cell r="C297" t="str">
            <v>Outline application for residential development with all matters reserved apart from access</v>
          </cell>
          <cell r="D297">
            <v>41541</v>
          </cell>
          <cell r="E297" t="str">
            <v>Land to the South of  Fieldgate Lane, Whitnash, Leamington Spa</v>
          </cell>
          <cell r="F297" t="str">
            <v>Education Special Needs</v>
          </cell>
          <cell r="G297" t="str">
            <v>Before development commences</v>
          </cell>
          <cell r="I297" t="str">
            <v>Education</v>
          </cell>
          <cell r="J297" t="str">
            <v>To be paid directly to WCC</v>
          </cell>
          <cell r="K297" t="str">
            <v>N/A</v>
          </cell>
          <cell r="L297" t="str">
            <v>WCC pursuing contribution</v>
          </cell>
        </row>
        <row r="298">
          <cell r="B298" t="str">
            <v>W/13/0858</v>
          </cell>
          <cell r="C298" t="str">
            <v>Outline application for residential development with all matters reserved apart from access</v>
          </cell>
          <cell r="D298">
            <v>41541</v>
          </cell>
          <cell r="E298" t="str">
            <v>Land to the South of  Fieldgate Lane, Whitnash, Leamington Spa</v>
          </cell>
          <cell r="F298" t="str">
            <v>Footpaths</v>
          </cell>
          <cell r="G298" t="str">
            <v>50% prior to 50% occupation</v>
          </cell>
          <cell r="I298" t="str">
            <v>Footpaths</v>
          </cell>
          <cell r="J298" t="str">
            <v>To be paid directly to WCC</v>
          </cell>
          <cell r="K298" t="str">
            <v>N/A</v>
          </cell>
          <cell r="L298" t="str">
            <v>Development commenced</v>
          </cell>
        </row>
        <row r="299">
          <cell r="B299" t="str">
            <v>W/13/0858</v>
          </cell>
          <cell r="C299" t="str">
            <v>Outline application for residential development with all matters reserved apart from access</v>
          </cell>
          <cell r="D299">
            <v>41541</v>
          </cell>
          <cell r="E299" t="str">
            <v>Land to the South of  Fieldgate Lane, Whitnash, Leamington Spa</v>
          </cell>
          <cell r="F299" t="str">
            <v xml:space="preserve">Health </v>
          </cell>
          <cell r="G299" t="str">
            <v>50% prior to 50% occupation</v>
          </cell>
          <cell r="I299" t="str">
            <v xml:space="preserve">Health </v>
          </cell>
          <cell r="J299" t="str">
            <v>In process, request made 20/8/15</v>
          </cell>
          <cell r="K299">
            <v>0</v>
          </cell>
          <cell r="L299" t="str">
            <v>Request made: 20/8/15</v>
          </cell>
        </row>
        <row r="300">
          <cell r="B300" t="str">
            <v>W/13/0858</v>
          </cell>
          <cell r="C300" t="str">
            <v>Outline application for residential development with all matters reserved apart from access</v>
          </cell>
          <cell r="D300">
            <v>41541</v>
          </cell>
          <cell r="E300" t="str">
            <v>Land to the South of  Fieldgate Lane, Whitnash, Leamington Spa</v>
          </cell>
          <cell r="F300" t="str">
            <v>Highways</v>
          </cell>
          <cell r="G300" t="str">
            <v>50% prior to 50% occupation</v>
          </cell>
          <cell r="I300" t="str">
            <v>Highways</v>
          </cell>
          <cell r="J300" t="str">
            <v>To be paid directly to WCC</v>
          </cell>
          <cell r="K300" t="str">
            <v>N/A</v>
          </cell>
          <cell r="L300" t="str">
            <v>Development commenced</v>
          </cell>
        </row>
        <row r="301">
          <cell r="B301" t="str">
            <v>W/13/0858</v>
          </cell>
          <cell r="C301" t="str">
            <v>Outline application for residential development with all matters reserved apart from access</v>
          </cell>
          <cell r="D301">
            <v>41541</v>
          </cell>
          <cell r="E301" t="str">
            <v>Land to the South of  Fieldgate Lane, Whitnash, Leamington Spa</v>
          </cell>
          <cell r="F301" t="str">
            <v xml:space="preserve">Health </v>
          </cell>
          <cell r="G301" t="str">
            <v>50% prior to 50% occupation</v>
          </cell>
          <cell r="I301" t="str">
            <v xml:space="preserve">Health </v>
          </cell>
          <cell r="J301" t="str">
            <v>Request to be made in 3 months</v>
          </cell>
          <cell r="K301">
            <v>0</v>
          </cell>
          <cell r="L301" t="str">
            <v>Request to be made in 3 months</v>
          </cell>
        </row>
        <row r="302">
          <cell r="B302" t="str">
            <v>W/13/0858</v>
          </cell>
          <cell r="C302" t="str">
            <v>Outline application for residential development with all matters reserved apart from access</v>
          </cell>
          <cell r="D302">
            <v>41541</v>
          </cell>
          <cell r="E302" t="str">
            <v>Land to the South of  Fieldgate Lane, Whitnash, Leamington Spa</v>
          </cell>
          <cell r="F302" t="str">
            <v>Indoor Sports Facilities</v>
          </cell>
          <cell r="G302" t="str">
            <v>50% prior to 50% occupation</v>
          </cell>
          <cell r="I302" t="str">
            <v>Indoor Sports Facilities</v>
          </cell>
          <cell r="J302" t="str">
            <v>Request to be made in 3 months</v>
          </cell>
          <cell r="K302">
            <v>0</v>
          </cell>
          <cell r="L302" t="str">
            <v>Request to be made in 3 months</v>
          </cell>
        </row>
        <row r="303">
          <cell r="B303" t="str">
            <v>W/13/0858</v>
          </cell>
          <cell r="C303" t="str">
            <v>Outline application for residential development with all matters reserved apart from access</v>
          </cell>
          <cell r="D303">
            <v>41541</v>
          </cell>
          <cell r="E303" t="str">
            <v>Land to the South of  Fieldgate Lane, Whitnash, Leamington Spa</v>
          </cell>
          <cell r="F303" t="str">
            <v>Payment of Monitoring Fee</v>
          </cell>
          <cell r="G303" t="str">
            <v>Before development commences</v>
          </cell>
          <cell r="I303" t="str">
            <v>Monitoring Fee</v>
          </cell>
          <cell r="J303" t="str">
            <v>In process, request made 20/8/15</v>
          </cell>
          <cell r="K303">
            <v>0</v>
          </cell>
          <cell r="L303" t="str">
            <v>Request made: 20/8/15</v>
          </cell>
        </row>
        <row r="304">
          <cell r="B304" t="str">
            <v>W/13/0858</v>
          </cell>
          <cell r="C304" t="str">
            <v>Outline application for residential development with all matters reserved apart from access</v>
          </cell>
          <cell r="D304">
            <v>41541</v>
          </cell>
          <cell r="E304" t="str">
            <v>Land to the South of  Fieldgate Lane, Whitnash, Leamington Spa</v>
          </cell>
          <cell r="F304" t="str">
            <v>Open Space</v>
          </cell>
          <cell r="G304" t="str">
            <v>50% prior to 50% occupation</v>
          </cell>
          <cell r="I304" t="str">
            <v>Open Space</v>
          </cell>
          <cell r="J304" t="str">
            <v>Request to be made in 3 months</v>
          </cell>
          <cell r="K304">
            <v>0</v>
          </cell>
          <cell r="L304" t="str">
            <v>Request made: 20/8/15</v>
          </cell>
        </row>
        <row r="305">
          <cell r="B305" t="str">
            <v>W/13/0858</v>
          </cell>
          <cell r="C305" t="str">
            <v>Outline application for residential development with all matters reserved apart from access</v>
          </cell>
          <cell r="D305">
            <v>41541</v>
          </cell>
          <cell r="E305" t="str">
            <v>Land to the South of  Fieldgate Lane, Whitnash, Leamington Spa</v>
          </cell>
          <cell r="F305" t="str">
            <v>Open Space</v>
          </cell>
          <cell r="G305" t="str">
            <v>50% prior to 50% occupation</v>
          </cell>
          <cell r="I305" t="str">
            <v>Open Space</v>
          </cell>
          <cell r="J305" t="str">
            <v>Request to be made in 3 months</v>
          </cell>
          <cell r="K305">
            <v>0</v>
          </cell>
          <cell r="L305" t="str">
            <v>Request to be made in 3 months</v>
          </cell>
        </row>
        <row r="306">
          <cell r="B306" t="str">
            <v>W/13/0858</v>
          </cell>
          <cell r="C306" t="str">
            <v>Outline application for residential development with all matters reserved apart from access</v>
          </cell>
          <cell r="D306">
            <v>41541</v>
          </cell>
          <cell r="E306" t="str">
            <v>Land to the South of  Fieldgate Lane, Whitnash, Leamington Spa</v>
          </cell>
          <cell r="F306" t="str">
            <v>Sustainability Pack Contribution</v>
          </cell>
          <cell r="G306" t="str">
            <v>100% on occupation of the 1st dwelling</v>
          </cell>
          <cell r="I306" t="str">
            <v>Sustainability Pack Contribution</v>
          </cell>
          <cell r="J306" t="str">
            <v>To be paid directly to WCC</v>
          </cell>
          <cell r="K306" t="str">
            <v>N/A</v>
          </cell>
          <cell r="L306" t="str">
            <v>Development commenced</v>
          </cell>
        </row>
        <row r="307">
          <cell r="B307" t="str">
            <v>W/13/0858</v>
          </cell>
          <cell r="C307" t="str">
            <v>Outline application for residential development with all matters reserved apart from access</v>
          </cell>
          <cell r="D307">
            <v>41541</v>
          </cell>
          <cell r="E307" t="str">
            <v>Land to the South of  Fieldgate Lane, Whitnash, Leamington Spa</v>
          </cell>
          <cell r="F307" t="str">
            <v>Biodiversity off setting</v>
          </cell>
          <cell r="G307" t="str">
            <v>No trigger</v>
          </cell>
          <cell r="I307" t="str">
            <v>Biodiversity off setting</v>
          </cell>
          <cell r="J307" t="str">
            <v>To be paid directly to WCC if applicable</v>
          </cell>
          <cell r="K307" t="str">
            <v>N/A</v>
          </cell>
          <cell r="L307" t="str">
            <v>Development commenced</v>
          </cell>
        </row>
        <row r="308">
          <cell r="B308" t="str">
            <v>W/13/0858</v>
          </cell>
          <cell r="C308" t="str">
            <v>Outline application for residential development with all matters reserved apart from access</v>
          </cell>
          <cell r="D308">
            <v>41541</v>
          </cell>
          <cell r="E308" t="str">
            <v>Land to the South of  Fieldgate Lane, Whitnash, Leamington Spa</v>
          </cell>
          <cell r="F308" t="str">
            <v>Sustainable Urban Drainage System</v>
          </cell>
          <cell r="G308" t="str">
            <v>Before development commences</v>
          </cell>
          <cell r="I308" t="str">
            <v>Sustainable Urban Drainage System</v>
          </cell>
          <cell r="J308" t="str">
            <v>No commuted sum</v>
          </cell>
          <cell r="K308" t="str">
            <v>N/A</v>
          </cell>
          <cell r="L308" t="str">
            <v>WDC pursuing</v>
          </cell>
        </row>
        <row r="309">
          <cell r="B309" t="str">
            <v>W/13/0858</v>
          </cell>
          <cell r="C309" t="str">
            <v>Outline application for residential development with all matters reserved apart from access</v>
          </cell>
          <cell r="D309">
            <v>41541</v>
          </cell>
          <cell r="E309" t="str">
            <v>Land to the South of  Fieldgate Lane, Whitnash, Leamington Spa</v>
          </cell>
          <cell r="F309" t="str">
            <v>Employment Opportunities</v>
          </cell>
          <cell r="G309" t="str">
            <v>Prior to commencement</v>
          </cell>
          <cell r="I309" t="str">
            <v>Employment Opportunities</v>
          </cell>
          <cell r="J309" t="str">
            <v>No commuted sum</v>
          </cell>
          <cell r="K309">
            <v>0</v>
          </cell>
          <cell r="L309" t="str">
            <v>WDC pursuing</v>
          </cell>
        </row>
        <row r="310">
          <cell r="B310" t="str">
            <v>W/13/0897</v>
          </cell>
          <cell r="C310" t="str">
            <v>51 sheltered elderly apartments</v>
          </cell>
          <cell r="D310">
            <v>41547</v>
          </cell>
          <cell r="E310" t="str">
            <v>Parmiter House, Arlington Avenue, Leamington Spa</v>
          </cell>
          <cell r="F310" t="str">
            <v>Affordable Housing Contribution</v>
          </cell>
          <cell r="G310" t="str">
            <v xml:space="preserve">Prior to occupation </v>
          </cell>
          <cell r="I310" t="str">
            <v>Affordable Housing</v>
          </cell>
          <cell r="L310" t="str">
            <v>Development commenced</v>
          </cell>
        </row>
        <row r="311">
          <cell r="B311" t="str">
            <v>W/13/1195</v>
          </cell>
          <cell r="C311" t="str">
            <v>Variation of W/11/0078 to enable a fabric first approach</v>
          </cell>
          <cell r="D311">
            <v>41598</v>
          </cell>
          <cell r="E311" t="str">
            <v>Aylesford School., Shelley Avenue, Warwick</v>
          </cell>
          <cell r="F311" t="str">
            <v>Variation of the wording of the agreement for W/11/0078: for details of the requirements see that agreement.</v>
          </cell>
          <cell r="G311" t="str">
            <v>See W/11/0078 for details</v>
          </cell>
          <cell r="L311" t="str">
            <v>Being addressed under W/11/0078</v>
          </cell>
        </row>
        <row r="312">
          <cell r="B312" t="str">
            <v>W/13/1207</v>
          </cell>
          <cell r="C312" t="str">
            <v>Outline planning application for an urban extension comprising up to 280 new homes, public open space, landscaping, new access and highways and associated and ancillary development.</v>
          </cell>
          <cell r="D312">
            <v>41599</v>
          </cell>
          <cell r="E312" t="str">
            <v>Woodside Farm, Harbury Lane, Bishops Tachbrook, Leamington Spa, CV33 9QA</v>
          </cell>
          <cell r="F312" t="str">
            <v>Affordable Housing Scheme Submission</v>
          </cell>
          <cell r="G312" t="str">
            <v>Prior to commencement</v>
          </cell>
          <cell r="I312" t="str">
            <v>Affordable Housing</v>
          </cell>
          <cell r="J312" t="str">
            <v>No commuted sum</v>
          </cell>
          <cell r="K312" t="str">
            <v>N/A</v>
          </cell>
          <cell r="L312" t="str">
            <v>Affordable Housing scheme received and agreed.</v>
          </cell>
        </row>
        <row r="313">
          <cell r="B313" t="str">
            <v>W/13/1207</v>
          </cell>
          <cell r="C313" t="str">
            <v>Outline planning application for an urban extension comprising up to 280 new homes, public open space, landscaping, new access and highways and associated and ancillary development.</v>
          </cell>
          <cell r="D313">
            <v>41599</v>
          </cell>
          <cell r="E313" t="str">
            <v>Woodside Farm, Harbury Lane, Bishops Tachbrook, Leamington Spa, CV33 9QA</v>
          </cell>
          <cell r="F313" t="str">
            <v>Education</v>
          </cell>
          <cell r="G313" t="str">
            <v>10% on occupation of the 1st dwelling; 50% upon occupation of 50% of the dwellings and the balance on the occupation of 90%.</v>
          </cell>
          <cell r="I313" t="str">
            <v>Education</v>
          </cell>
          <cell r="J313" t="str">
            <v>To be paid directly to WCC</v>
          </cell>
          <cell r="K313" t="str">
            <v>N/A</v>
          </cell>
          <cell r="L313" t="str">
            <v>Development commenced</v>
          </cell>
        </row>
        <row r="314">
          <cell r="B314" t="str">
            <v>W/13/1207</v>
          </cell>
          <cell r="C314" t="str">
            <v>Outline planning application for an urban extension comprising up to 280 new homes, public open space, landscaping, new access and highways and associated and ancillary development.</v>
          </cell>
          <cell r="D314">
            <v>41599</v>
          </cell>
          <cell r="E314" t="str">
            <v>Woodside Farm, Harbury Lane, Bishops Tachbrook, Leamington Spa, CV33 9QA</v>
          </cell>
          <cell r="F314" t="str">
            <v>Footpaths</v>
          </cell>
          <cell r="G314" t="str">
            <v>Prior to commencement</v>
          </cell>
          <cell r="I314" t="str">
            <v>Footpaths</v>
          </cell>
          <cell r="J314" t="str">
            <v>To be paid directly to WCC</v>
          </cell>
          <cell r="L314" t="str">
            <v>WCC pursuing contribution</v>
          </cell>
        </row>
        <row r="315">
          <cell r="B315" t="str">
            <v>W/13/1207</v>
          </cell>
          <cell r="C315" t="str">
            <v>Outline planning application for an urban extension comprising up to 280 new homes, public open space, landscaping, new access and highways and associated and ancillary development.</v>
          </cell>
          <cell r="D315">
            <v>41599</v>
          </cell>
          <cell r="E315" t="str">
            <v>Woodside Farm, Harbury Lane, Bishops Tachbrook, Leamington Spa, CV33 9QA</v>
          </cell>
          <cell r="F315" t="str">
            <v>Library Contribution</v>
          </cell>
          <cell r="G315" t="str">
            <v>Prior to commencement</v>
          </cell>
          <cell r="I315" t="str">
            <v>Library Contribution</v>
          </cell>
          <cell r="J315" t="str">
            <v>To be paid directly to WCC</v>
          </cell>
          <cell r="L315" t="str">
            <v>WCC pursuing contribution</v>
          </cell>
        </row>
        <row r="316">
          <cell r="B316" t="str">
            <v>W/13/1207</v>
          </cell>
          <cell r="C316" t="str">
            <v>Outline planning application for an urban extension comprising up to 280 new homes, public open space, landscaping, new access and highways and associated and ancillary development.</v>
          </cell>
          <cell r="D316">
            <v>41599</v>
          </cell>
          <cell r="E316" t="str">
            <v>Woodside Farm, Harbury Lane, Bishops Tachbrook, Leamington Spa, CV33 9QA</v>
          </cell>
          <cell r="F316" t="str">
            <v>Sustainability Pack Contribution</v>
          </cell>
          <cell r="G316" t="str">
            <v>Prior to commencement</v>
          </cell>
          <cell r="I316" t="str">
            <v>Sustainability Travel Pack Contribution</v>
          </cell>
          <cell r="L316" t="str">
            <v>WCC pursuing contribution</v>
          </cell>
        </row>
        <row r="317">
          <cell r="B317" t="str">
            <v>W/13/1207</v>
          </cell>
          <cell r="C317" t="str">
            <v>Outline planning application for an urban extension comprising up to 280 new homes, public open space, landscaping, new access and highways and associated and ancillary development.</v>
          </cell>
          <cell r="D317">
            <v>41599</v>
          </cell>
          <cell r="E317" t="str">
            <v>Woodside Farm, Harbury Lane, Bishops Tachbrook, Leamington Spa, CV33 9QA</v>
          </cell>
          <cell r="F317" t="str">
            <v>Hospital</v>
          </cell>
          <cell r="G317" t="str">
            <v>50% prior to 50% occupation and the remainder prior to 90% occupation</v>
          </cell>
          <cell r="I317" t="str">
            <v>Hospital</v>
          </cell>
          <cell r="J317" t="str">
            <v>Request likely in 6 months</v>
          </cell>
          <cell r="K317">
            <v>0</v>
          </cell>
          <cell r="L317" t="str">
            <v>Development commenced</v>
          </cell>
        </row>
        <row r="318">
          <cell r="B318" t="str">
            <v>W/13/1207</v>
          </cell>
          <cell r="C318" t="str">
            <v>Outline planning application for an urban extension comprising up to 280 new homes, public open space, landscaping, new access and highways and associated and ancillary development.</v>
          </cell>
          <cell r="D318">
            <v>41599</v>
          </cell>
          <cell r="E318" t="str">
            <v>Woodside Farm, Harbury Lane, Bishops Tachbrook, Leamington Spa, CV33 9QA</v>
          </cell>
          <cell r="F318" t="str">
            <v>Amenity Space scheme provision</v>
          </cell>
          <cell r="G318" t="str">
            <v>Prior to commencement</v>
          </cell>
          <cell r="I318" t="str">
            <v>Open Space</v>
          </cell>
          <cell r="J318" t="str">
            <v>No commuted sum</v>
          </cell>
          <cell r="K318" t="str">
            <v>N/A</v>
          </cell>
          <cell r="L318" t="str">
            <v>WDC pursuing</v>
          </cell>
        </row>
        <row r="319">
          <cell r="B319" t="str">
            <v>W/13/1207</v>
          </cell>
          <cell r="C319" t="str">
            <v>Outline planning application for an urban extension comprising up to 280 new homes, public open space, landscaping, new access and highways and associated and ancillary development.</v>
          </cell>
          <cell r="D319">
            <v>41599</v>
          </cell>
          <cell r="E319" t="str">
            <v>Woodside Farm, Harbury Lane, Bishops Tachbrook, Leamington Spa, CV33 9QA</v>
          </cell>
          <cell r="F319" t="str">
            <v>Transfer of Amenity Space</v>
          </cell>
          <cell r="G319" t="str">
            <v>Following the provision of the amenity open space</v>
          </cell>
          <cell r="I319" t="str">
            <v>Open Space</v>
          </cell>
          <cell r="J319" t="str">
            <v>No commuted sum</v>
          </cell>
          <cell r="K319" t="str">
            <v>N/A</v>
          </cell>
          <cell r="L319" t="str">
            <v>Development commenced</v>
          </cell>
        </row>
        <row r="320">
          <cell r="B320" t="str">
            <v>W/13/1207</v>
          </cell>
          <cell r="C320" t="str">
            <v>Outline planning application for an urban extension comprising up to 280 new homes, public open space, landscaping, new access and highways and associated and ancillary development.</v>
          </cell>
          <cell r="D320">
            <v>41599</v>
          </cell>
          <cell r="E320" t="str">
            <v>Woodside Farm, Harbury Lane, Bishops Tachbrook, Leamington Spa, CV33 9QA</v>
          </cell>
          <cell r="F320" t="str">
            <v>Submission of play area scheme.</v>
          </cell>
          <cell r="G320" t="str">
            <v>Prior to commencement</v>
          </cell>
          <cell r="I320" t="str">
            <v>Open Space</v>
          </cell>
          <cell r="J320" t="str">
            <v>No commuted sum</v>
          </cell>
          <cell r="K320" t="str">
            <v>N/A</v>
          </cell>
          <cell r="L320" t="str">
            <v>WDC pursuing</v>
          </cell>
        </row>
        <row r="321">
          <cell r="B321" t="str">
            <v>W/13/1207</v>
          </cell>
          <cell r="C321" t="str">
            <v>Outline planning application for an urban extension comprising up to 280 new homes, public open space, landscaping, new access and highways and associated and ancillary development.</v>
          </cell>
          <cell r="D321">
            <v>41599</v>
          </cell>
          <cell r="E321" t="str">
            <v>Woodside Farm, Harbury Lane, Bishops Tachbrook, Leamington Spa, CV33 9QA</v>
          </cell>
          <cell r="F321" t="str">
            <v>Provision of play area</v>
          </cell>
          <cell r="G321" t="str">
            <v>Prior to 50% occupation</v>
          </cell>
          <cell r="I321" t="str">
            <v>Open Space</v>
          </cell>
          <cell r="J321" t="str">
            <v>No commuted sum</v>
          </cell>
          <cell r="K321" t="str">
            <v>N/A</v>
          </cell>
          <cell r="L321" t="str">
            <v>Development commenced</v>
          </cell>
        </row>
        <row r="322">
          <cell r="B322" t="str">
            <v>W/13/1207</v>
          </cell>
          <cell r="C322" t="str">
            <v>Outline planning application for an urban extension comprising up to 280 new homes, public open space, landscaping, new access and highways and associated and ancillary development.</v>
          </cell>
          <cell r="D322">
            <v>41599</v>
          </cell>
          <cell r="E322" t="str">
            <v>Woodside Farm, Harbury Lane, Bishops Tachbrook, Leamington Spa, CV33 9QA</v>
          </cell>
          <cell r="F322" t="str">
            <v>Provision of amenity space</v>
          </cell>
          <cell r="G322" t="str">
            <v>Prior to 50% occupation</v>
          </cell>
          <cell r="I322" t="str">
            <v>Open Space</v>
          </cell>
          <cell r="J322" t="str">
            <v>No commuted sum</v>
          </cell>
          <cell r="K322" t="str">
            <v>N/A</v>
          </cell>
          <cell r="L322" t="str">
            <v>Development commenced</v>
          </cell>
        </row>
        <row r="323">
          <cell r="B323" t="str">
            <v>W/13/1207</v>
          </cell>
          <cell r="C323" t="str">
            <v>Outline planning application for an urban extension comprising up to 280 new homes, public open space, landscaping, new access and highways and associated and ancillary development.</v>
          </cell>
          <cell r="D323">
            <v>41599</v>
          </cell>
          <cell r="E323" t="str">
            <v>Woodside Farm, Harbury Lane, Bishops Tachbrook, Leamington Spa, CV33 9QA</v>
          </cell>
          <cell r="F323" t="str">
            <v>Sustainable Urban Drainage System</v>
          </cell>
          <cell r="G323" t="str">
            <v>Prior to Occupation</v>
          </cell>
          <cell r="I323" t="str">
            <v>Sustainable Urban Drainage System</v>
          </cell>
          <cell r="J323" t="str">
            <v>No commuted sum</v>
          </cell>
          <cell r="K323" t="str">
            <v>N/A</v>
          </cell>
          <cell r="L323" t="str">
            <v>Development commenced</v>
          </cell>
        </row>
        <row r="324">
          <cell r="B324" t="str">
            <v>W/13/1207</v>
          </cell>
          <cell r="C324" t="str">
            <v>Outline planning application for an urban extension comprising up to 280 new homes, public open space, landscaping, new access and highways and associated and ancillary development.</v>
          </cell>
          <cell r="D324">
            <v>41599</v>
          </cell>
          <cell r="E324" t="str">
            <v>Woodside Farm, Harbury Lane, Bishops Tachbrook, Leamington Spa, CV33 9QA</v>
          </cell>
          <cell r="F324" t="str">
            <v>GP Surgery</v>
          </cell>
          <cell r="G324" t="str">
            <v>Prior to commencement</v>
          </cell>
          <cell r="I324" t="str">
            <v>GP Surgery</v>
          </cell>
          <cell r="J324" t="str">
            <v>In process, request made 20/8/15</v>
          </cell>
          <cell r="K324">
            <v>0</v>
          </cell>
          <cell r="L324" t="str">
            <v>In process, request made 20/8/15</v>
          </cell>
        </row>
        <row r="325">
          <cell r="B325" t="str">
            <v>W/13/1207</v>
          </cell>
          <cell r="C325" t="str">
            <v>Outline planning application for an urban extension comprising up to 280 new homes, public open space, landscaping, new access and highways and associated and ancillary development.</v>
          </cell>
          <cell r="D325">
            <v>41599</v>
          </cell>
          <cell r="E325" t="str">
            <v>Woodside Farm, Harbury Lane, Bishops Tachbrook, Leamington Spa, CV33 9QA</v>
          </cell>
          <cell r="F325" t="str">
            <v>Highways Contribution</v>
          </cell>
          <cell r="G325" t="str">
            <v>50% prior to 50% occupation and the remainder prior to 90% occupation</v>
          </cell>
          <cell r="I325" t="str">
            <v>Highways</v>
          </cell>
          <cell r="J325" t="str">
            <v>To be paid directly to WCC if applicable</v>
          </cell>
          <cell r="K325" t="str">
            <v>N/A</v>
          </cell>
          <cell r="L325" t="str">
            <v>Development commenced</v>
          </cell>
        </row>
        <row r="326">
          <cell r="B326" t="str">
            <v>W/13/1207</v>
          </cell>
          <cell r="C326" t="str">
            <v>Outline planning application for an urban extension comprising up to 280 new homes, public open space, landscaping, new access and highways and associated and ancillary development.</v>
          </cell>
          <cell r="D326">
            <v>41599</v>
          </cell>
          <cell r="E326" t="str">
            <v>Woodside Farm, Harbury Lane, Bishops Tachbrook, Leamington Spa, CV33 9QA</v>
          </cell>
          <cell r="F326" t="str">
            <v>School Transport contribution</v>
          </cell>
          <cell r="G326" t="str">
            <v>For each phase to be paid in 3 equal instalments; the 1st to be paid prior to the occupation of dwellings in that area with the 2nd and 3rd paid on the 1st and 2nd anniversaries of that payment.</v>
          </cell>
          <cell r="I326" t="str">
            <v>Highways</v>
          </cell>
          <cell r="J326" t="str">
            <v>To be paid directly to WCC</v>
          </cell>
          <cell r="K326" t="str">
            <v>N/A</v>
          </cell>
          <cell r="L326" t="str">
            <v>Development commenced</v>
          </cell>
        </row>
        <row r="327">
          <cell r="B327" t="str">
            <v>W/13/1207</v>
          </cell>
          <cell r="C327" t="str">
            <v>Outline planning application for an urban extension comprising up to 280 new homes, public open space, landscaping, new access and highways and associated and ancillary development.</v>
          </cell>
          <cell r="D327">
            <v>41599</v>
          </cell>
          <cell r="E327" t="str">
            <v>Woodside Farm, Harbury Lane, Bishops Tachbrook, Leamington Spa, CV33 9QA</v>
          </cell>
          <cell r="F327" t="str">
            <v>Monitoring Contribution</v>
          </cell>
          <cell r="G327" t="str">
            <v>Prior to the commencement of development</v>
          </cell>
          <cell r="I327" t="str">
            <v>Monitoring</v>
          </cell>
          <cell r="J327" t="str">
            <v>In process, request made 20/8/15</v>
          </cell>
          <cell r="K327">
            <v>0</v>
          </cell>
          <cell r="L327" t="str">
            <v>Request made 20/8/15</v>
          </cell>
        </row>
        <row r="328">
          <cell r="B328" t="str">
            <v>W/13/1207</v>
          </cell>
          <cell r="C328" t="str">
            <v>Outline planning application for an urban extension comprising up to 280 new homes, public open space, landscaping, new access and highways and associated and ancillary development.</v>
          </cell>
          <cell r="D328">
            <v>41599</v>
          </cell>
          <cell r="E328" t="str">
            <v>Woodside Farm, Harbury Lane, Bishops Tachbrook, Leamington Spa, CV33 9QA</v>
          </cell>
          <cell r="F328" t="str">
            <v>Biodiversity offsetting scheme</v>
          </cell>
          <cell r="G328" t="str">
            <v>Prior to the commencement of development</v>
          </cell>
          <cell r="I328" t="str">
            <v>Biodiversity</v>
          </cell>
          <cell r="J328" t="str">
            <v>To be paid directly to WCC if applicable</v>
          </cell>
          <cell r="K328" t="str">
            <v>N/A</v>
          </cell>
          <cell r="L328" t="str">
            <v>WCC pursuing</v>
          </cell>
        </row>
        <row r="329">
          <cell r="B329" t="str">
            <v>W/13/1207</v>
          </cell>
          <cell r="C329" t="str">
            <v>Outline planning application for an urban extension comprising up to 280 new homes, public open space, landscaping, new access and highways and associated and ancillary development.</v>
          </cell>
          <cell r="D329">
            <v>41599</v>
          </cell>
          <cell r="E329" t="str">
            <v>Woodside Farm, Harbury Lane, Bishops Tachbrook, Leamington Spa, CV33 9QA</v>
          </cell>
          <cell r="F329" t="str">
            <v>Employment and training strategy submission</v>
          </cell>
          <cell r="G329" t="str">
            <v>Prior to the commencement of development</v>
          </cell>
          <cell r="I329" t="str">
            <v>Employment</v>
          </cell>
          <cell r="J329" t="str">
            <v>No commuted sum</v>
          </cell>
          <cell r="K329" t="str">
            <v>N/A</v>
          </cell>
          <cell r="L329" t="str">
            <v>WDC pursuing</v>
          </cell>
        </row>
        <row r="330">
          <cell r="B330" t="str">
            <v>W/13/1490</v>
          </cell>
          <cell r="C330" t="str">
            <v>Demolition and conversion to provide 18 dwellings</v>
          </cell>
          <cell r="D330">
            <v>41617</v>
          </cell>
          <cell r="E330" t="str">
            <v>2-22 Northgate Street, Warwick</v>
          </cell>
          <cell r="F330" t="str">
            <v>Affordable Housing Contribution</v>
          </cell>
          <cell r="G330" t="str">
            <v xml:space="preserve">Prior to occupation </v>
          </cell>
          <cell r="I330" t="str">
            <v>Affordable Housing</v>
          </cell>
          <cell r="L330" t="str">
            <v>Development commenced</v>
          </cell>
        </row>
        <row r="331">
          <cell r="B331" t="str">
            <v>W/13/1490</v>
          </cell>
          <cell r="C331" t="str">
            <v>Demolition and conversion to provide 18 dwellings</v>
          </cell>
          <cell r="D331">
            <v>41617</v>
          </cell>
          <cell r="E331" t="str">
            <v>2-22 Northgate Street, Warwick</v>
          </cell>
          <cell r="F331" t="str">
            <v>Sustainable Welcome Pack Contribution</v>
          </cell>
          <cell r="G331" t="str">
            <v xml:space="preserve">Prior to occupation </v>
          </cell>
          <cell r="I331" t="str">
            <v>Highways</v>
          </cell>
          <cell r="L331" t="str">
            <v>Development commenced</v>
          </cell>
        </row>
        <row r="332">
          <cell r="B332" t="str">
            <v>W/13/1763</v>
          </cell>
          <cell r="C332" t="str">
            <v>Erection of school, 2 no. multi-use games area, secondary school outdoor recreation space, primary school outdoor play area, 24 parking spaces, landscaping and security fencing</v>
          </cell>
          <cell r="D332">
            <v>41715</v>
          </cell>
          <cell r="E332" t="str">
            <v>Land To The Rear of Holly Walk, Baginton, Coventry</v>
          </cell>
          <cell r="F332" t="str">
            <v>Contribution towards the improvement of Millenium Field</v>
          </cell>
          <cell r="G332" t="str">
            <v>100% Occupation</v>
          </cell>
          <cell r="I332" t="str">
            <v>Community Development</v>
          </cell>
          <cell r="L332" t="str">
            <v>August 2015: Development not yet implemented.</v>
          </cell>
        </row>
        <row r="333">
          <cell r="B333" t="str">
            <v>W/14/0023</v>
          </cell>
          <cell r="C333" t="str">
            <v>Residential development (approximately 200 dwellings) with new access onto Harbury Lane, land safeguarded for a new primary school, allotments, open space, local shop (A1 use up to 100 sqm gross), car parking and associated infrastructure</v>
          </cell>
          <cell r="D333">
            <v>41788</v>
          </cell>
          <cell r="E333" t="str">
            <v>Harbury Gardens, Harbury Lane, Bishops Tachbrook, Leamington Spa, CV33 9QF</v>
          </cell>
          <cell r="F333" t="str">
            <v>Education</v>
          </cell>
          <cell r="G333" t="str">
            <v>50% prior to 50% occupation</v>
          </cell>
          <cell r="I333" t="str">
            <v>Education</v>
          </cell>
          <cell r="L333" t="str">
            <v>August 2015: Development not commenced</v>
          </cell>
        </row>
        <row r="334">
          <cell r="B334" t="str">
            <v>W/14/0023</v>
          </cell>
          <cell r="C334" t="str">
            <v>Residential development (approximately 200 dwellings) with new access onto Harbury Lane, land safeguarded for a new primary school, allotments, open space, local shop (A1 use up to 100 sqm gross), car parking and associated infrastructure</v>
          </cell>
          <cell r="D334">
            <v>41788</v>
          </cell>
          <cell r="E334" t="str">
            <v>Harbury Gardens, Harbury Lane, Bishops Tachbrook, Leamington Spa, CV33 9QF</v>
          </cell>
          <cell r="F334" t="str">
            <v>Education Primary</v>
          </cell>
          <cell r="G334" t="str">
            <v>50% prior to 50% occupation</v>
          </cell>
          <cell r="I334" t="str">
            <v xml:space="preserve">Education </v>
          </cell>
          <cell r="L334" t="str">
            <v>August 2015: Development not commenced</v>
          </cell>
        </row>
        <row r="335">
          <cell r="B335" t="str">
            <v>W/14/0023</v>
          </cell>
          <cell r="C335" t="str">
            <v>Residential development (approximately 200 dwellings) with new access onto Harbury Lane, land safeguarded for a new primary school, allotments, open space, local shop (A1 use up to 100 sqm gross), car parking and associated infrastructure</v>
          </cell>
          <cell r="D335">
            <v>41788</v>
          </cell>
          <cell r="E335" t="str">
            <v>Harbury Gardens, Harbury Lane, Bishops Tachbrook, Leamington Spa, CV33 9QF</v>
          </cell>
          <cell r="F335" t="str">
            <v>Country Park contribution</v>
          </cell>
          <cell r="G335" t="str">
            <v>50% prior to 50% of the  dwellings being completed and the remainder prior to 90%</v>
          </cell>
          <cell r="I335" t="str">
            <v>Country Park</v>
          </cell>
          <cell r="L335" t="str">
            <v>August 2015: Development not commenced</v>
          </cell>
        </row>
        <row r="336">
          <cell r="B336" t="str">
            <v>W/14/0023</v>
          </cell>
          <cell r="C336" t="str">
            <v>Residential development (approximately 200 dwellings) with new access onto Harbury Lane, land safeguarded for a new primary school, allotments, open space, local shop (A1 use up to 100 sqm gross), car parking and associated infrastructure</v>
          </cell>
          <cell r="D336">
            <v>41788</v>
          </cell>
          <cell r="E336" t="str">
            <v>Harbury Gardens, Harbury Lane, Bishops Tachbrook, Leamington Spa, CV33 9QF</v>
          </cell>
          <cell r="F336" t="str">
            <v>Footpath contribution</v>
          </cell>
          <cell r="G336" t="str">
            <v>50% prior to 50% of the  dwellings being completed and the remainder prior to 90%</v>
          </cell>
          <cell r="I336" t="str">
            <v>Footpaths</v>
          </cell>
          <cell r="L336" t="str">
            <v>August 2015: Development not commenced</v>
          </cell>
        </row>
        <row r="337">
          <cell r="B337" t="str">
            <v>W/14/0023</v>
          </cell>
          <cell r="C337" t="str">
            <v>Residential development (approximately 200 dwellings) with new access onto Harbury Lane, land safeguarded for a new primary school, allotments, open space, local shop (A1 use up to 100 sqm gross), car parking and associated infrastructure</v>
          </cell>
          <cell r="D337">
            <v>41788</v>
          </cell>
          <cell r="E337" t="str">
            <v>Harbury Gardens, Harbury Lane, Bishops Tachbrook, Leamington Spa, CV33 9QF</v>
          </cell>
          <cell r="F337" t="str">
            <v>GP Surgery</v>
          </cell>
          <cell r="G337" t="str">
            <v>100% Prior to Commencement</v>
          </cell>
          <cell r="I337" t="str">
            <v>GP Surgery</v>
          </cell>
          <cell r="L337" t="str">
            <v>August 2015: Development not commenced</v>
          </cell>
        </row>
        <row r="338">
          <cell r="B338" t="str">
            <v>W/14/0023</v>
          </cell>
          <cell r="C338" t="str">
            <v>Residential development (approximately 200 dwellings) with new access onto Harbury Lane, land safeguarded for a new primary school, allotments, open space, local shop (A1 use up to 100 sqm gross), car parking and associated infrastructure</v>
          </cell>
          <cell r="D338">
            <v>41788</v>
          </cell>
          <cell r="E338" t="str">
            <v>Harbury Gardens, Harbury Lane, Bishops Tachbrook, Leamington Spa, CV33 9QF</v>
          </cell>
          <cell r="F338" t="str">
            <v>Highways Contribution</v>
          </cell>
          <cell r="G338" t="str">
            <v>50% prior to 50% of the  dwellings being completed and the remainder prior to 90%</v>
          </cell>
          <cell r="I338" t="str">
            <v>Highways</v>
          </cell>
          <cell r="L338" t="str">
            <v>August 2015: Development not commenced</v>
          </cell>
        </row>
        <row r="339">
          <cell r="B339" t="str">
            <v>W/14/0023</v>
          </cell>
          <cell r="C339" t="str">
            <v>Residential development (approximately 200 dwellings) with new access onto Harbury Lane, land safeguarded for a new primary school, allotments, open space, local shop (A1 use up to 100 sqm gross), car parking and associated infrastructure</v>
          </cell>
          <cell r="D339">
            <v>41788</v>
          </cell>
          <cell r="E339" t="str">
            <v>Harbury Gardens, Harbury Lane, Bishops Tachbrook, Leamington Spa, CV33 9QF</v>
          </cell>
          <cell r="F339" t="str">
            <v>Hospital Contribution</v>
          </cell>
          <cell r="G339" t="str">
            <v>50% prior to 50% of the  dwellings being completed and the remainder prior to 90%</v>
          </cell>
          <cell r="I339" t="str">
            <v>Hospital</v>
          </cell>
          <cell r="L339" t="str">
            <v>August 2015: Development not commenced</v>
          </cell>
        </row>
        <row r="340">
          <cell r="B340" t="str">
            <v>W/14/0023</v>
          </cell>
          <cell r="C340" t="str">
            <v>Residential development (approximately 200 dwellings) with new access onto Harbury Lane, land safeguarded for a new primary school, allotments, open space, local shop (A1 use up to 100 sqm gross), car parking and associated infrastructure</v>
          </cell>
          <cell r="D340">
            <v>41788</v>
          </cell>
          <cell r="E340" t="str">
            <v>Harbury Gardens, Harbury Lane, Bishops Tachbrook, Leamington Spa, CV33 9QF</v>
          </cell>
          <cell r="F340" t="str">
            <v>Indoor Sports Facilities</v>
          </cell>
          <cell r="G340" t="str">
            <v>50% prior to 50% of the  dwellings being completed and the remainder prior to 90%</v>
          </cell>
          <cell r="I340" t="str">
            <v>Indoor Sports Facilities</v>
          </cell>
          <cell r="L340" t="str">
            <v>August 2015: Development not commenced</v>
          </cell>
        </row>
        <row r="341">
          <cell r="B341" t="str">
            <v>W/14/0023</v>
          </cell>
          <cell r="C341" t="str">
            <v>Residential development (approximately 200 dwellings) with new access onto Harbury Lane, land safeguarded for a new primary school, allotments, open space, local shop (A1 use up to 100 sqm gross), car parking and associated infrastructure</v>
          </cell>
          <cell r="D341">
            <v>41788</v>
          </cell>
          <cell r="E341" t="str">
            <v>Harbury Gardens, Harbury Lane, Bishops Tachbrook, Leamington Spa, CV33 9QF</v>
          </cell>
          <cell r="F341" t="str">
            <v>Library Contribution</v>
          </cell>
          <cell r="G341" t="str">
            <v>100% prior to commencement</v>
          </cell>
          <cell r="I341" t="str">
            <v>Libraries</v>
          </cell>
          <cell r="L341" t="str">
            <v>August 2015: Development not commenced</v>
          </cell>
        </row>
        <row r="342">
          <cell r="B342" t="str">
            <v>W/14/0023</v>
          </cell>
          <cell r="C342" t="str">
            <v>Residential development (approximately 200 dwellings) with new access onto Harbury Lane, land safeguarded for a new primary school, allotments, open space, local shop (A1 use up to 100 sqm gross), car parking and associated infrastructure</v>
          </cell>
          <cell r="D342">
            <v>41788</v>
          </cell>
          <cell r="E342" t="str">
            <v>Harbury Gardens, Harbury Lane, Bishops Tachbrook, Leamington Spa, CV33 9QF</v>
          </cell>
          <cell r="F342" t="str">
            <v>Payment of Monitoring Fee</v>
          </cell>
          <cell r="G342" t="str">
            <v>100% Prior to Commencement</v>
          </cell>
          <cell r="I342" t="str">
            <v>Monitoring</v>
          </cell>
          <cell r="L342" t="str">
            <v>August 2015: Development not commenced</v>
          </cell>
        </row>
        <row r="343">
          <cell r="B343" t="str">
            <v>W/14/0023</v>
          </cell>
          <cell r="C343" t="str">
            <v>Residential development (approximately 200 dwellings) with new access onto Harbury Lane, land safeguarded for a new primary school, allotments, open space, local shop (A1 use up to 100 sqm gross), car parking and associated infrastructure</v>
          </cell>
          <cell r="D343">
            <v>41788</v>
          </cell>
          <cell r="E343" t="str">
            <v>Harbury Gardens, Harbury Lane, Bishops Tachbrook, Leamington Spa, CV33 9QF</v>
          </cell>
          <cell r="F343" t="str">
            <v>Outdoor Sports Facilities</v>
          </cell>
          <cell r="G343" t="str">
            <v>50% prior to 50% of the  dwellings being completed and the remainder prior to 90%</v>
          </cell>
          <cell r="I343" t="str">
            <v>Outdoor Sports Facilities</v>
          </cell>
          <cell r="L343" t="str">
            <v>August 2015: Development not commenced</v>
          </cell>
        </row>
        <row r="344">
          <cell r="B344" t="str">
            <v>W/14/0023</v>
          </cell>
          <cell r="C344" t="str">
            <v>Residential development (approximately 200 dwellings) with new access onto Harbury Lane, land safeguarded for a new primary school, allotments, open space, local shop (A1 use up to 100 sqm gross), car parking and associated infrastructure</v>
          </cell>
          <cell r="D344">
            <v>41788</v>
          </cell>
          <cell r="E344" t="str">
            <v>Harbury Gardens, Harbury Lane, Bishops Tachbrook, Leamington Spa, CV33 9QF</v>
          </cell>
          <cell r="F344" t="str">
            <v>School Transport</v>
          </cell>
          <cell r="G344" t="str">
            <v>Prior to occupation of dwellings</v>
          </cell>
          <cell r="I344" t="str">
            <v>School Transport</v>
          </cell>
          <cell r="L344" t="str">
            <v>August 2015: Development not commenced</v>
          </cell>
        </row>
        <row r="345">
          <cell r="B345" t="str">
            <v>W/14/0023</v>
          </cell>
          <cell r="C345" t="str">
            <v>Residential development (approximately 200 dwellings) with new access onto Harbury Lane, land safeguarded for a new primary school, allotments, open space, local shop (A1 use up to 100 sqm gross), car parking and associated infrastructure</v>
          </cell>
          <cell r="D345">
            <v>41788</v>
          </cell>
          <cell r="E345" t="str">
            <v>Harbury Gardens, Harbury Lane, Bishops Tachbrook, Leamington Spa, CV33 9QF</v>
          </cell>
          <cell r="F345" t="str">
            <v>Sustainable Urban Drainage System</v>
          </cell>
          <cell r="G345" t="str">
            <v>Prior to commencement</v>
          </cell>
          <cell r="I345" t="str">
            <v>Sustainable Urban Drainage System</v>
          </cell>
          <cell r="L345" t="str">
            <v>August 2015: Development not commenced</v>
          </cell>
        </row>
        <row r="346">
          <cell r="B346" t="str">
            <v>W/14/0023</v>
          </cell>
          <cell r="C346" t="str">
            <v>Residential development (approximately 200 dwellings) with new access onto Harbury Lane, land safeguarded for a new primary school, allotments, open space, local shop (A1 use up to 100 sqm gross), car parking and associated infrastructure</v>
          </cell>
          <cell r="D346">
            <v>41788</v>
          </cell>
          <cell r="E346" t="str">
            <v>Harbury Gardens, Harbury Lane, Bishops Tachbrook, Leamington Spa, CV33 9QF</v>
          </cell>
          <cell r="F346" t="str">
            <v>Open Space Land Transfer</v>
          </cell>
          <cell r="G346" t="str">
            <v>Following provision of open space</v>
          </cell>
          <cell r="I346" t="str">
            <v>Open Space</v>
          </cell>
          <cell r="L346" t="str">
            <v>August 2015: Development not commenced</v>
          </cell>
        </row>
        <row r="347">
          <cell r="B347" t="str">
            <v>W/14/0322</v>
          </cell>
          <cell r="C347" t="str">
            <v>Construction of up to 60 market and affordable dwellings, new vehicular access, open space and associated infrastructure (outline application including details of access)</v>
          </cell>
          <cell r="D347">
            <v>41796</v>
          </cell>
          <cell r="E347" t="str">
            <v>Land East of Radford Semele, North of Southam Road, Radford Semele, Leamington Spa, CV31 1TP</v>
          </cell>
          <cell r="F347" t="str">
            <v>Affordable Housing</v>
          </cell>
          <cell r="G347" t="str">
            <v>Before development commences</v>
          </cell>
          <cell r="I347" t="str">
            <v>Affordable Housing</v>
          </cell>
          <cell r="L347" t="str">
            <v>August 2015: Development not commenced</v>
          </cell>
        </row>
        <row r="348">
          <cell r="B348" t="str">
            <v>W/14/0322</v>
          </cell>
          <cell r="C348" t="str">
            <v>Construction of up to 60 market and affordable dwellings, new vehicular access, open space and associated infrastructure (outline application including details of access)</v>
          </cell>
          <cell r="D348">
            <v>41796</v>
          </cell>
          <cell r="E348" t="str">
            <v>Land East of Radford Semele, North of Southam Road, Radford Semele, Leamington Spa, CV31 1TP</v>
          </cell>
          <cell r="F348" t="str">
            <v>Open Space Commuted Sum</v>
          </cell>
          <cell r="G348" t="str">
            <v>On provision of open space</v>
          </cell>
          <cell r="I348" t="str">
            <v>Open Space</v>
          </cell>
          <cell r="L348" t="str">
            <v>August 2015: Development not commenced</v>
          </cell>
        </row>
        <row r="349">
          <cell r="B349" t="str">
            <v>W/14/0322</v>
          </cell>
          <cell r="C349" t="str">
            <v>Construction of up to 60 market and affordable dwellings, new vehicular access, open space and associated infrastructure (outline application including details of access)</v>
          </cell>
          <cell r="D349">
            <v>41796</v>
          </cell>
          <cell r="E349" t="str">
            <v>Land East of Radford Semele, North of Southam Road, Radford Semele, Leamington Spa, CV31 1TP</v>
          </cell>
          <cell r="F349" t="str">
            <v>Education</v>
          </cell>
          <cell r="G349" t="str">
            <v>50% prior to 50% occupation</v>
          </cell>
          <cell r="I349" t="str">
            <v>Education</v>
          </cell>
          <cell r="L349" t="str">
            <v>August 2015: Development not commenced</v>
          </cell>
        </row>
        <row r="350">
          <cell r="B350" t="str">
            <v>W/14/0322</v>
          </cell>
          <cell r="C350" t="str">
            <v>Construction of up to 60 market and affordable dwellings, new vehicular access, open space and associated infrastructure (outline application including details of access)</v>
          </cell>
          <cell r="D350">
            <v>41796</v>
          </cell>
          <cell r="E350" t="str">
            <v>Land East of Radford Semele, North of Southam Road, Radford Semele, Leamington Spa, CV31 1TP</v>
          </cell>
          <cell r="F350" t="str">
            <v>Footpaths</v>
          </cell>
          <cell r="G350" t="str">
            <v>Prior to occupation of dwellings</v>
          </cell>
          <cell r="I350" t="str">
            <v>Footpaths</v>
          </cell>
          <cell r="L350" t="str">
            <v>August 2015: Development not commenced</v>
          </cell>
        </row>
        <row r="351">
          <cell r="B351" t="str">
            <v>W/14/0322</v>
          </cell>
          <cell r="C351" t="str">
            <v>Construction of up to 60 market and affordable dwellings, new vehicular access, open space and associated infrastructure (outline application including details of access)</v>
          </cell>
          <cell r="D351">
            <v>41796</v>
          </cell>
          <cell r="E351" t="str">
            <v>Land East of Radford Semele, North of Southam Road, Radford Semele, Leamington Spa, CV31 1TP</v>
          </cell>
          <cell r="F351" t="str">
            <v>GP Surgery</v>
          </cell>
          <cell r="G351" t="str">
            <v>100% prior to commencement</v>
          </cell>
          <cell r="I351" t="str">
            <v>GP Surgery</v>
          </cell>
          <cell r="L351" t="str">
            <v>August 2015: Development not commenced</v>
          </cell>
        </row>
        <row r="352">
          <cell r="B352" t="str">
            <v>W/14/0322</v>
          </cell>
          <cell r="C352" t="str">
            <v>Construction of up to 60 market and affordable dwellings, new vehicular access, open space and associated infrastructure (outline application including details of access)</v>
          </cell>
          <cell r="D352">
            <v>41796</v>
          </cell>
          <cell r="E352" t="str">
            <v>Land East of Radford Semele, North of Southam Road, Radford Semele, Leamington Spa, CV31 1TP</v>
          </cell>
          <cell r="F352" t="str">
            <v>Highways</v>
          </cell>
          <cell r="G352" t="str">
            <v>50% prior to 50% of the  dwellings being completed and the remainder prior to 90%</v>
          </cell>
          <cell r="I352" t="str">
            <v>Highways</v>
          </cell>
          <cell r="L352" t="str">
            <v>August 2015: Development not commenced</v>
          </cell>
        </row>
        <row r="353">
          <cell r="B353" t="str">
            <v>W/14/0322</v>
          </cell>
          <cell r="C353" t="str">
            <v>Construction of up to 60 market and affordable dwellings, new vehicular access, open space and associated infrastructure (outline application including details of access)</v>
          </cell>
          <cell r="D353">
            <v>41796</v>
          </cell>
          <cell r="E353" t="str">
            <v>Land East of Radford Semele, North of Southam Road, Radford Semele, Leamington Spa, CV31 1TP</v>
          </cell>
          <cell r="F353" t="str">
            <v>Hospital</v>
          </cell>
          <cell r="G353" t="str">
            <v>50% prior to 50% of the  dwellings being completed and the remainder prior to 90%</v>
          </cell>
          <cell r="I353" t="str">
            <v>Hospital</v>
          </cell>
          <cell r="L353" t="str">
            <v>August 2015: Development not commenced</v>
          </cell>
        </row>
        <row r="354">
          <cell r="B354" t="str">
            <v>W/14/0322</v>
          </cell>
          <cell r="C354" t="str">
            <v>Construction of up to 60 market and affordable dwellings, new vehicular access, open space and associated infrastructure (outline application including details of access)</v>
          </cell>
          <cell r="D354">
            <v>41796</v>
          </cell>
          <cell r="E354" t="str">
            <v>Land East of Radford Semele, North of Southam Road, Radford Semele, Leamington Spa, CV31 1TP</v>
          </cell>
          <cell r="F354" t="str">
            <v>Indoor Sports Facilities</v>
          </cell>
          <cell r="G354" t="str">
            <v>50% prior to 50% of the  dwellings being completed and the remainder prior to 90%</v>
          </cell>
          <cell r="I354" t="str">
            <v>Indoor Sports Facilities</v>
          </cell>
          <cell r="L354" t="str">
            <v>August 2015: Development not commenced</v>
          </cell>
        </row>
        <row r="355">
          <cell r="B355" t="str">
            <v>W/14/0322</v>
          </cell>
          <cell r="C355" t="str">
            <v>Construction of up to 60 market and affordable dwellings, new vehicular access, open space and associated infrastructure (outline application including details of access)</v>
          </cell>
          <cell r="D355">
            <v>41796</v>
          </cell>
          <cell r="E355" t="str">
            <v>Land East of Radford Semele, North of Southam Road, Radford Semele, Leamington Spa, CV31 1TP</v>
          </cell>
          <cell r="F355" t="str">
            <v>Payment of Monitoring Fee</v>
          </cell>
          <cell r="G355" t="str">
            <v>Prior to commencement</v>
          </cell>
          <cell r="I355" t="str">
            <v>Monitoring</v>
          </cell>
          <cell r="L355" t="str">
            <v>August 2015: Development not commenced</v>
          </cell>
        </row>
        <row r="356">
          <cell r="B356" t="str">
            <v>W/14/0322</v>
          </cell>
          <cell r="C356" t="str">
            <v>Construction of up to 60 market and affordable dwellings, new vehicular access, open space and associated infrastructure (outline application including details of access)</v>
          </cell>
          <cell r="D356">
            <v>41796</v>
          </cell>
          <cell r="E356" t="str">
            <v>Land East of Radford Semele, North of Southam Road, Radford Semele, Leamington Spa, CV31 1TP</v>
          </cell>
          <cell r="F356" t="str">
            <v>Highways</v>
          </cell>
          <cell r="G356" t="str">
            <v>50% prior to 50% of the  dwellings being completed and the remainder prior to 90%</v>
          </cell>
          <cell r="I356" t="str">
            <v>Highways</v>
          </cell>
          <cell r="L356" t="str">
            <v>August 2015: Development not commenced</v>
          </cell>
        </row>
        <row r="357">
          <cell r="B357" t="str">
            <v>W/14/0322</v>
          </cell>
          <cell r="C357" t="str">
            <v>Construction of up to 60 market and affordable dwellings, new vehicular access, open space and associated infrastructure (outline application including details of access)</v>
          </cell>
          <cell r="D357">
            <v>41796</v>
          </cell>
          <cell r="E357" t="str">
            <v>Land East of Radford Semele, North of Southam Road, Radford Semele, Leamington Spa, CV31 1TP</v>
          </cell>
          <cell r="F357" t="str">
            <v>Offsite Parks, Gardens &amp; Allotments</v>
          </cell>
          <cell r="G357" t="str">
            <v>50% prior to 50% of the  dwellings being completed and the remainder prior to 90%</v>
          </cell>
          <cell r="I357" t="str">
            <v>Open Space</v>
          </cell>
          <cell r="L357" t="str">
            <v>August 2015: Development not commenced</v>
          </cell>
        </row>
        <row r="358">
          <cell r="B358" t="str">
            <v>W/14/0322</v>
          </cell>
          <cell r="C358" t="str">
            <v>Construction of up to 60 market and affordable dwellings, new vehicular access, open space and associated infrastructure (outline application including details of access)</v>
          </cell>
          <cell r="D358">
            <v>41796</v>
          </cell>
          <cell r="E358" t="str">
            <v>Land East of Radford Semele, North of Southam Road, Radford Semele, Leamington Spa, CV31 1TP</v>
          </cell>
          <cell r="F358" t="str">
            <v>Sustainable Urban Drainage System</v>
          </cell>
          <cell r="G358" t="str">
            <v>75% Occupation</v>
          </cell>
          <cell r="I358" t="str">
            <v>Sustainable Urban Drainage System</v>
          </cell>
          <cell r="L358" t="str">
            <v>August 2015: Development not commenced</v>
          </cell>
        </row>
        <row r="359">
          <cell r="B359" t="str">
            <v>W/14/0322</v>
          </cell>
          <cell r="C359" t="str">
            <v>Construction of up to 60 market and affordable dwellings, new vehicular access, open space and associated infrastructure (outline application including details of access)</v>
          </cell>
          <cell r="D359">
            <v>41796</v>
          </cell>
          <cell r="E359" t="str">
            <v>Land East of Radford Semele, North of Southam Road, Radford Semele, Leamington Spa, CV31 1TP</v>
          </cell>
          <cell r="F359" t="str">
            <v>Outdoor Sports Facilities</v>
          </cell>
          <cell r="G359" t="str">
            <v>50% prior to 50% of the  dwellings being completed and the remainder prior to 90%</v>
          </cell>
          <cell r="I359" t="str">
            <v>Outdoor Sports Facilities</v>
          </cell>
          <cell r="L359" t="str">
            <v>August 2015: Development not commenced</v>
          </cell>
        </row>
        <row r="360">
          <cell r="B360" t="str">
            <v>W/14/0322</v>
          </cell>
          <cell r="C360" t="str">
            <v>Construction of up to 60 market and affordable dwellings, new vehicular access, open space and associated infrastructure (outline application including details of access)</v>
          </cell>
          <cell r="D360">
            <v>41796</v>
          </cell>
          <cell r="E360" t="str">
            <v>Land East of Radford Semele, North of Southam Road, Radford Semele, Leamington Spa, CV31 1TP</v>
          </cell>
          <cell r="F360" t="str">
            <v>Layout of Play Area</v>
          </cell>
          <cell r="G360" t="str">
            <v>Before development commences</v>
          </cell>
          <cell r="I360" t="str">
            <v>Play Area</v>
          </cell>
          <cell r="L360" t="str">
            <v>August 2015: Development not commenced</v>
          </cell>
        </row>
        <row r="361">
          <cell r="B361" t="str">
            <v>W/14/0322</v>
          </cell>
          <cell r="C361" t="str">
            <v>Construction of up to 60 market and affordable dwellings, new vehicular access, open space and associated infrastructure (outline application including details of access)</v>
          </cell>
          <cell r="D361">
            <v>41796</v>
          </cell>
          <cell r="E361" t="str">
            <v>Land East of Radford Semele, North of Southam Road, Radford Semele, Leamington Spa, CV31 1TP</v>
          </cell>
          <cell r="F361" t="str">
            <v>Play Area Commuted Sum</v>
          </cell>
          <cell r="G361" t="str">
            <v>Upon provision of play area</v>
          </cell>
          <cell r="I361" t="str">
            <v xml:space="preserve">Play Area </v>
          </cell>
          <cell r="L361" t="str">
            <v>August 2015: Development not commenced</v>
          </cell>
        </row>
        <row r="362">
          <cell r="B362" t="str">
            <v>W/14/0322</v>
          </cell>
          <cell r="C362" t="str">
            <v>Construction of up to 60 market and affordable dwellings, new vehicular access, open space and associated infrastructure (outline application including details of access)</v>
          </cell>
          <cell r="D362">
            <v>41796</v>
          </cell>
          <cell r="E362" t="str">
            <v>Land East of Radford Semele, North of Southam Road, Radford Semele, Leamington Spa, CV31 1TP</v>
          </cell>
          <cell r="F362" t="str">
            <v>Sustainability Pack Contribution</v>
          </cell>
          <cell r="G362" t="str">
            <v>Before development commences</v>
          </cell>
          <cell r="I362" t="str">
            <v>Sustainability</v>
          </cell>
          <cell r="L362" t="str">
            <v>August 2015: Development not commenced</v>
          </cell>
        </row>
        <row r="363">
          <cell r="B363" t="str">
            <v>W/14/0661</v>
          </cell>
          <cell r="C363" t="str">
            <v>Residential development of up to 785 dwellings, community hub, primary school, infrastructure and landscaping</v>
          </cell>
          <cell r="D363">
            <v>41901</v>
          </cell>
          <cell r="E363" t="str">
            <v>Land at Lower Heathcote Farm, Harbury Lane, Warwick</v>
          </cell>
          <cell r="F363" t="str">
            <v>Submission of Affordable Housing scheme</v>
          </cell>
          <cell r="G363" t="str">
            <v>Prior to commencement of development</v>
          </cell>
          <cell r="I363" t="str">
            <v>Affordable Housing</v>
          </cell>
          <cell r="L363" t="str">
            <v>August 2015: Development not commenced</v>
          </cell>
        </row>
        <row r="364">
          <cell r="B364" t="str">
            <v>W/14/0661</v>
          </cell>
          <cell r="C364" t="str">
            <v>Residential development of up to 785 dwellings, community hub, primary school, infrastructure and landscaping</v>
          </cell>
          <cell r="D364">
            <v>41901</v>
          </cell>
          <cell r="E364" t="str">
            <v>Land at Lower Heathcote Farm, Harbury Lane, Warwick</v>
          </cell>
          <cell r="F364" t="str">
            <v>Open Space and Play Area Design Scheme</v>
          </cell>
          <cell r="G364" t="str">
            <v>Prior to commencement of development</v>
          </cell>
          <cell r="I364" t="str">
            <v>Open Space</v>
          </cell>
          <cell r="L364" t="str">
            <v>August 2015: Development not commenced</v>
          </cell>
        </row>
        <row r="365">
          <cell r="B365" t="str">
            <v>W/14/0661</v>
          </cell>
          <cell r="C365" t="str">
            <v>Residential development of up to 785 dwellings, community hub, primary school, infrastructure and landscaping</v>
          </cell>
          <cell r="D365">
            <v>41901</v>
          </cell>
          <cell r="E365" t="str">
            <v>Land at Lower Heathcote Farm, Harbury Lane, Warwick</v>
          </cell>
          <cell r="F365" t="str">
            <v>Open Space Land Transfer</v>
          </cell>
          <cell r="G365" t="str">
            <v>Prior to 50% occupation</v>
          </cell>
          <cell r="I365" t="str">
            <v>Open Space</v>
          </cell>
          <cell r="L365" t="str">
            <v>August 2015: Development not commenced</v>
          </cell>
        </row>
        <row r="366">
          <cell r="B366" t="str">
            <v>W/14/0661</v>
          </cell>
          <cell r="C366" t="str">
            <v>Residential development of up to 785 dwellings, community hub, primary school, infrastructure and landscaping</v>
          </cell>
          <cell r="D366">
            <v>41901</v>
          </cell>
          <cell r="E366" t="str">
            <v>Land at Lower Heathcote Farm, Harbury Lane, Warwick</v>
          </cell>
          <cell r="F366" t="str">
            <v>Open Space Provision</v>
          </cell>
          <cell r="G366" t="str">
            <v>Prior to 50% occupation</v>
          </cell>
          <cell r="I366" t="str">
            <v>Open Space</v>
          </cell>
          <cell r="L366" t="str">
            <v>August 2015: Development not commenced</v>
          </cell>
        </row>
        <row r="367">
          <cell r="B367" t="str">
            <v>W/14/0661</v>
          </cell>
          <cell r="C367" t="str">
            <v>Residential development of up to 785 dwellings, community hub, primary school, infrastructure and landscaping</v>
          </cell>
          <cell r="D367">
            <v>41901</v>
          </cell>
          <cell r="E367" t="str">
            <v>Land at Lower Heathcote Farm, Harbury Lane, Warwick</v>
          </cell>
          <cell r="F367" t="str">
            <v>Open Space Commuted Sum</v>
          </cell>
          <cell r="G367" t="str">
            <v>Prior to the transfer of  the open space</v>
          </cell>
          <cell r="H367" t="str">
            <v>In accordance with the formula set out in the agreement</v>
          </cell>
          <cell r="I367" t="str">
            <v>Open Space</v>
          </cell>
          <cell r="L367" t="str">
            <v>August 2015: Development not commenced</v>
          </cell>
        </row>
        <row r="368">
          <cell r="B368" t="str">
            <v>W/14/0661</v>
          </cell>
          <cell r="C368" t="str">
            <v>Residential development of up to 785 dwellings, community hub, primary school, infrastructure and landscaping</v>
          </cell>
          <cell r="D368">
            <v>41901</v>
          </cell>
          <cell r="E368" t="str">
            <v>Land at Lower Heathcote Farm, Harbury Lane, Warwick</v>
          </cell>
          <cell r="F368" t="str">
            <v>Submission of biodiversity off setting scheme</v>
          </cell>
          <cell r="G368" t="str">
            <v>Prior to the commencement of each phase of development</v>
          </cell>
          <cell r="I368" t="str">
            <v>Biodiversity</v>
          </cell>
          <cell r="L368" t="str">
            <v>August 2015: Development not commenced</v>
          </cell>
        </row>
        <row r="369">
          <cell r="B369" t="str">
            <v>W/14/0661</v>
          </cell>
          <cell r="C369" t="str">
            <v>Residential development of up to 785 dwellings, community hub, primary school, infrastructure and landscaping</v>
          </cell>
          <cell r="D369">
            <v>41901</v>
          </cell>
          <cell r="E369" t="str">
            <v>Land at Lower Heathcote Farm, Harbury Lane, Warwick</v>
          </cell>
          <cell r="F369" t="str">
            <v>Sustainable Urban Drainage System scheme</v>
          </cell>
          <cell r="G369" t="str">
            <v>Prior to commencement of development</v>
          </cell>
          <cell r="I369" t="str">
            <v>Drainage</v>
          </cell>
          <cell r="L369" t="str">
            <v>August 2015: Development not commenced</v>
          </cell>
        </row>
        <row r="370">
          <cell r="B370" t="str">
            <v>W/14/0661</v>
          </cell>
          <cell r="C370" t="str">
            <v>Residential development of up to 785 dwellings, community hub, primary school, infrastructure and landscaping</v>
          </cell>
          <cell r="D370">
            <v>41901</v>
          </cell>
          <cell r="E370" t="str">
            <v>Land at Lower Heathcote Farm, Harbury Lane, Warwick</v>
          </cell>
          <cell r="F370" t="str">
            <v>Sustainable Urban Drainage System Commuted Sum</v>
          </cell>
          <cell r="G370" t="str">
            <v>On the transfer of the SUDs Land</v>
          </cell>
          <cell r="I370" t="str">
            <v>Drainage</v>
          </cell>
          <cell r="L370" t="str">
            <v>August 2015: Development not commenced</v>
          </cell>
        </row>
        <row r="371">
          <cell r="B371" t="str">
            <v>W/14/0661</v>
          </cell>
          <cell r="C371" t="str">
            <v>Residential development of up to 785 dwellings, community hub, primary school, infrastructure and landscaping</v>
          </cell>
          <cell r="D371">
            <v>41901</v>
          </cell>
          <cell r="E371" t="str">
            <v>Land at Lower Heathcote Farm, Harbury Lane, Warwick</v>
          </cell>
          <cell r="F371" t="str">
            <v>Submission of employment and training strategy</v>
          </cell>
          <cell r="G371" t="str">
            <v>Prior to commencement of development</v>
          </cell>
          <cell r="I371" t="str">
            <v>Employment</v>
          </cell>
          <cell r="L371" t="str">
            <v>August 2015: Development not commenced</v>
          </cell>
        </row>
        <row r="372">
          <cell r="B372" t="str">
            <v>W/14/0661</v>
          </cell>
          <cell r="C372" t="str">
            <v>Residential development of up to 785 dwellings, community hub, primary school, infrastructure and landscaping</v>
          </cell>
          <cell r="D372">
            <v>41901</v>
          </cell>
          <cell r="E372" t="str">
            <v>Land at Lower Heathcote Farm, Harbury Lane, Warwick</v>
          </cell>
          <cell r="F372" t="str">
            <v>Indoor Sports Facilities Contribution</v>
          </cell>
          <cell r="G372" t="str">
            <v>50% prior to the completion of 50% of the dwellings and the remainder prior to the completion of 90% of the dwellings for the relevant phase of development.</v>
          </cell>
          <cell r="I372" t="str">
            <v>Sports</v>
          </cell>
          <cell r="L372" t="str">
            <v>August 2015: Development not commenced</v>
          </cell>
        </row>
        <row r="373">
          <cell r="B373" t="str">
            <v>W/14/0661</v>
          </cell>
          <cell r="C373" t="str">
            <v>Residential development of up to 785 dwellings, community hub, primary school, infrastructure and landscaping</v>
          </cell>
          <cell r="D373">
            <v>41901</v>
          </cell>
          <cell r="E373" t="str">
            <v>Land at Lower Heathcote Farm, Harbury Lane, Warwick</v>
          </cell>
          <cell r="F373" t="str">
            <v>Outdoor Sports Facilities Contribution</v>
          </cell>
          <cell r="G373" t="str">
            <v>50% prior to the completion of 50% of the dwellings and the remainder prior to the completion of 90% of the dwellings for the relevant phase of development.</v>
          </cell>
          <cell r="I373" t="str">
            <v>Sports</v>
          </cell>
          <cell r="L373" t="str">
            <v>August 2015: Development not commenced</v>
          </cell>
        </row>
        <row r="374">
          <cell r="B374" t="str">
            <v>W/14/0661</v>
          </cell>
          <cell r="C374" t="str">
            <v>Residential development of up to 785 dwellings, community hub, primary school, infrastructure and landscaping</v>
          </cell>
          <cell r="D374">
            <v>41901</v>
          </cell>
          <cell r="E374" t="str">
            <v>Land at Lower Heathcote Farm, Harbury Lane, Warwick</v>
          </cell>
          <cell r="F374" t="str">
            <v>Provision of Play Area</v>
          </cell>
          <cell r="G374" t="str">
            <v>Prior to 50% occupation</v>
          </cell>
          <cell r="I374" t="str">
            <v>Open Space</v>
          </cell>
          <cell r="L374" t="str">
            <v>August 2015: Development not commenced</v>
          </cell>
        </row>
        <row r="375">
          <cell r="B375" t="str">
            <v>W/14/0661</v>
          </cell>
          <cell r="C375" t="str">
            <v>Residential development of up to 785 dwellings, community hub, primary school, infrastructure and landscaping</v>
          </cell>
          <cell r="D375">
            <v>41901</v>
          </cell>
          <cell r="E375" t="str">
            <v>Land at Lower Heathcote Farm, Harbury Lane, Warwick</v>
          </cell>
          <cell r="F375" t="str">
            <v>Play Area Commuted Sum</v>
          </cell>
          <cell r="G375" t="str">
            <v>On completion and transfer of  the play area</v>
          </cell>
          <cell r="H375" t="str">
            <v>In accordance with the formula set out in the agreement</v>
          </cell>
          <cell r="I375" t="str">
            <v>Open Space</v>
          </cell>
          <cell r="L375" t="str">
            <v>August 2015: Development not commenced</v>
          </cell>
        </row>
        <row r="376">
          <cell r="B376" t="str">
            <v>W/14/0661</v>
          </cell>
          <cell r="C376" t="str">
            <v>Residential development of up to 785 dwellings, community hub, primary school, infrastructure and landscaping</v>
          </cell>
          <cell r="D376">
            <v>41901</v>
          </cell>
          <cell r="E376" t="str">
            <v>Land at Lower Heathcote Farm, Harbury Lane, Warwick</v>
          </cell>
          <cell r="F376" t="str">
            <v>Police Contribution</v>
          </cell>
          <cell r="G376" t="str">
            <v>50% prior to the completion of 50% of the dwellings and the remainder prior to the completion of 90% of the dwellings for the relevant phase of development.</v>
          </cell>
          <cell r="I376" t="str">
            <v>Police</v>
          </cell>
          <cell r="L376" t="str">
            <v>August 2015: Development not commenced</v>
          </cell>
        </row>
        <row r="377">
          <cell r="B377" t="str">
            <v>W/14/0661</v>
          </cell>
          <cell r="C377" t="str">
            <v>Residential development of up to 785 dwellings, community hub, primary school, infrastructure and landscaping</v>
          </cell>
          <cell r="D377">
            <v>41901</v>
          </cell>
          <cell r="E377" t="str">
            <v>Land at Lower Heathcote Farm, Harbury Lane, Warwick</v>
          </cell>
          <cell r="F377" t="str">
            <v>Provision of a safeguarded land for education</v>
          </cell>
          <cell r="H377" t="str">
            <v xml:space="preserve">To be safeguarded for a period of 5 years </v>
          </cell>
          <cell r="I377" t="str">
            <v>Education</v>
          </cell>
          <cell r="L377" t="str">
            <v>August 2015: Development not commenced</v>
          </cell>
        </row>
        <row r="378">
          <cell r="B378" t="str">
            <v>W/14/0661</v>
          </cell>
          <cell r="C378" t="str">
            <v>Residential development of up to 785 dwellings, community hub, primary school, infrastructure and landscaping</v>
          </cell>
          <cell r="D378">
            <v>41901</v>
          </cell>
          <cell r="E378" t="str">
            <v>Land at Lower Heathcote Farm, Harbury Lane, Warwick</v>
          </cell>
          <cell r="F378" t="str">
            <v>Education Contribution</v>
          </cell>
          <cell r="G378" t="str">
            <v>For each phase of development, 10% on occupation of the 1st dwelling; 50% upon occupation of 50% of the dwellings and the balance on the occupation of 90%.</v>
          </cell>
          <cell r="I378" t="str">
            <v>Education</v>
          </cell>
          <cell r="L378" t="str">
            <v>August 2015: Development not commenced</v>
          </cell>
        </row>
        <row r="379">
          <cell r="B379" t="str">
            <v>W/14/0661</v>
          </cell>
          <cell r="C379" t="str">
            <v>Residential development of up to 785 dwellings, community hub, primary school, infrastructure and landscaping</v>
          </cell>
          <cell r="D379">
            <v>41901</v>
          </cell>
          <cell r="E379" t="str">
            <v>Land at Lower Heathcote Farm, Harbury Lane, Warwick</v>
          </cell>
          <cell r="F379" t="str">
            <v>Highways Contribution</v>
          </cell>
          <cell r="G379" t="str">
            <v>For each phase of the development, 4 equal instalments to be paid on the 1st occupation of market housing in that phase and then at 25%, 50% and 75%.</v>
          </cell>
          <cell r="I379" t="str">
            <v>Highways</v>
          </cell>
          <cell r="L379" t="str">
            <v>August 2015: Development not commenced</v>
          </cell>
        </row>
        <row r="380">
          <cell r="B380" t="str">
            <v>W/14/0661</v>
          </cell>
          <cell r="C380" t="str">
            <v>Residential development of up to 785 dwellings, community hub, primary school, infrastructure and landscaping</v>
          </cell>
          <cell r="D380">
            <v>41901</v>
          </cell>
          <cell r="E380" t="str">
            <v>Land at Lower Heathcote Farm, Harbury Lane, Warwick</v>
          </cell>
          <cell r="F380" t="str">
            <v>Public Transport  Contribution</v>
          </cell>
          <cell r="G380" t="str">
            <v>For each phase, to be paid in 5 equal instalments: the 1st prior to the occupation of the 100th dwelling in that phase  with the remaining instalments to be paid on the 1st, 2nd, 3rd and 4th anniversary of that payment.</v>
          </cell>
          <cell r="H380" t="str">
            <v>Towards the cost of extending and improving the no. 68 bus service and/or towards the provision of a new 20 minute service from the application site to Leamington railway station and the town centre.</v>
          </cell>
          <cell r="I380" t="str">
            <v>Public Transport</v>
          </cell>
          <cell r="L380" t="str">
            <v>August 2015: Development not commenced</v>
          </cell>
        </row>
        <row r="381">
          <cell r="B381" t="str">
            <v>W/14/0661</v>
          </cell>
          <cell r="C381" t="str">
            <v>Residential development of up to 785 dwellings, community hub, primary school, infrastructure and landscaping</v>
          </cell>
          <cell r="D381">
            <v>41901</v>
          </cell>
          <cell r="E381" t="str">
            <v>Land at Lower Heathcote Farm, Harbury Lane, Warwick</v>
          </cell>
          <cell r="F381" t="str">
            <v>School Transport contribution</v>
          </cell>
          <cell r="G381" t="str">
            <v>For each phase to be paid in 3 equal instalments; the 1st to be paid prior to the occupation of dwellings in that area with the 2nd and 3rd paid on the 1st and 2nd anniversaries of that payment.</v>
          </cell>
          <cell r="H381" t="str">
            <v>To provide bus services to serve the site and local secondary schools to provide transport to and from school.</v>
          </cell>
          <cell r="I381" t="str">
            <v>Public Transport</v>
          </cell>
          <cell r="L381" t="str">
            <v>August 2015: Development not commenced</v>
          </cell>
        </row>
        <row r="382">
          <cell r="B382" t="str">
            <v>W/14/0661</v>
          </cell>
          <cell r="C382" t="str">
            <v>Residential development of up to 785 dwellings, community hub, primary school, infrastructure and landscaping</v>
          </cell>
          <cell r="D382">
            <v>41901</v>
          </cell>
          <cell r="E382" t="str">
            <v>Land at Lower Heathcote Farm, Harbury Lane, Warwick</v>
          </cell>
          <cell r="F382" t="str">
            <v>Sustainability Pack Contribution</v>
          </cell>
          <cell r="G382" t="str">
            <v>For each area, prior to the commencement of development in that area.</v>
          </cell>
          <cell r="I382" t="str">
            <v>Highways</v>
          </cell>
          <cell r="L382" t="str">
            <v>August 2015: Development not commenced</v>
          </cell>
        </row>
        <row r="383">
          <cell r="B383" t="str">
            <v>W/14/0661</v>
          </cell>
          <cell r="C383" t="str">
            <v>Residential development of up to 785 dwellings, community hub, primary school, infrastructure and landscaping</v>
          </cell>
          <cell r="D383">
            <v>41901</v>
          </cell>
          <cell r="E383" t="str">
            <v>Land at Lower Heathcote Farm, Harbury Lane, Warwick</v>
          </cell>
          <cell r="F383" t="str">
            <v>Library Contribution</v>
          </cell>
          <cell r="G383" t="str">
            <v>Prior to the commencement of the development</v>
          </cell>
          <cell r="I383" t="str">
            <v>Libraries</v>
          </cell>
          <cell r="L383" t="str">
            <v>August 2015: Development not commenced</v>
          </cell>
        </row>
        <row r="384">
          <cell r="B384" t="str">
            <v>W/14/0661</v>
          </cell>
          <cell r="C384" t="str">
            <v>Residential development of up to 785 dwellings, community hub, primary school, infrastructure and landscaping</v>
          </cell>
          <cell r="D384">
            <v>41901</v>
          </cell>
          <cell r="E384" t="str">
            <v>Land at Lower Heathcote Farm, Harbury Lane, Warwick</v>
          </cell>
          <cell r="F384" t="str">
            <v>Hospital Contribution</v>
          </cell>
          <cell r="G384" t="str">
            <v>50% prior to the completion of 50% of the dwellings and the remainder prior to the completion of 90% of the dwellings in relation to each phase of the development.</v>
          </cell>
          <cell r="H384" t="str">
            <v>Towards a new ward block at Warwick Hospital and additional treatment and patient facilities including community healthcare hubs at Warwick and Leamington</v>
          </cell>
          <cell r="I384" t="str">
            <v>Health</v>
          </cell>
          <cell r="L384" t="str">
            <v>August 2015: Development not commenced</v>
          </cell>
        </row>
        <row r="385">
          <cell r="B385" t="str">
            <v>W/14/0661</v>
          </cell>
          <cell r="C385" t="str">
            <v>Residential development of up to 785 dwellings, community hub, primary school, infrastructure and landscaping</v>
          </cell>
          <cell r="D385">
            <v>41901</v>
          </cell>
          <cell r="E385" t="str">
            <v>Land at Lower Heathcote Farm, Harbury Lane, Warwick</v>
          </cell>
          <cell r="F385" t="str">
            <v>GP Surgery contribution</v>
          </cell>
          <cell r="G385" t="str">
            <v>Prior to the commencement of the relevant phase of development</v>
          </cell>
          <cell r="H385" t="str">
            <v>Towards the cost of a new GP surgery in Warwick District</v>
          </cell>
          <cell r="I385" t="str">
            <v>Health</v>
          </cell>
          <cell r="L385" t="str">
            <v>August 2015: Development not commenced</v>
          </cell>
        </row>
        <row r="386">
          <cell r="B386" t="str">
            <v>W/14/0661</v>
          </cell>
          <cell r="C386" t="str">
            <v>Residential development of up to 785 dwellings, community hub, primary school, infrastructure and landscaping</v>
          </cell>
          <cell r="D386">
            <v>41901</v>
          </cell>
          <cell r="E386" t="str">
            <v>Land at Lower Heathcote Farm, Harbury Lane, Warwick</v>
          </cell>
          <cell r="F386" t="str">
            <v>Payment of Monitoring Fee</v>
          </cell>
          <cell r="G386" t="str">
            <v>Prior to the commencement of development</v>
          </cell>
          <cell r="I386" t="str">
            <v>Monitoring</v>
          </cell>
          <cell r="L386" t="str">
            <v>August 2015: Development not commenced</v>
          </cell>
        </row>
        <row r="387">
          <cell r="B387" t="str">
            <v>W/14/0661</v>
          </cell>
          <cell r="C387" t="str">
            <v>Residential development of up to 785 dwellings, community hub, primary school, infrastructure and landscaping</v>
          </cell>
          <cell r="D387">
            <v>41901</v>
          </cell>
          <cell r="E387" t="str">
            <v>Land at Lower Heathcote Farm, Harbury Lane, Warwick</v>
          </cell>
          <cell r="F387" t="str">
            <v>Country Park contribution</v>
          </cell>
          <cell r="G387" t="str">
            <v>Prior to the occupation of 50% of the dwellings for the relevant phase of development.</v>
          </cell>
          <cell r="I387" t="str">
            <v>Open Space</v>
          </cell>
          <cell r="L387" t="str">
            <v>August 2015: Development not commenced</v>
          </cell>
        </row>
        <row r="388">
          <cell r="B388" t="str">
            <v>W/14/0661</v>
          </cell>
          <cell r="C388" t="str">
            <v>Residential development of up to 785 dwellings, community hub, primary school, infrastructure and landscaping</v>
          </cell>
          <cell r="D388">
            <v>41901</v>
          </cell>
          <cell r="E388" t="str">
            <v>Land at Lower Heathcote Farm, Harbury Lane, Warwick</v>
          </cell>
          <cell r="F388" t="str">
            <v>Country Park scheme submission</v>
          </cell>
          <cell r="G388" t="str">
            <v>Prior to the commencement of development</v>
          </cell>
          <cell r="I388" t="str">
            <v>Open Space</v>
          </cell>
          <cell r="L388" t="str">
            <v>August 2015: Development not commenced</v>
          </cell>
        </row>
        <row r="389">
          <cell r="B389" t="str">
            <v>W/14/0661</v>
          </cell>
          <cell r="C389" t="str">
            <v>Residential development of up to 785 dwellings, community hub, primary school, infrastructure and landscaping</v>
          </cell>
          <cell r="D389">
            <v>41901</v>
          </cell>
          <cell r="E389" t="str">
            <v>Land at Lower Heathcote Farm, Harbury Lane, Warwick</v>
          </cell>
          <cell r="F389" t="str">
            <v>Provision of Country Park land.</v>
          </cell>
          <cell r="G389" t="str">
            <v>Upon the completion of the 400th dwelling.</v>
          </cell>
          <cell r="I389" t="str">
            <v>Open Space</v>
          </cell>
          <cell r="L389" t="str">
            <v>August 2015: Development not commenced</v>
          </cell>
        </row>
        <row r="390">
          <cell r="B390" t="str">
            <v>W/14/0661</v>
          </cell>
          <cell r="C390" t="str">
            <v>Residential development of up to 785 dwellings, community hub, primary school, infrastructure and landscaping</v>
          </cell>
          <cell r="D390">
            <v>41901</v>
          </cell>
          <cell r="E390" t="str">
            <v>Land at Lower Heathcote Farm, Harbury Lane, Warwick</v>
          </cell>
          <cell r="F390" t="str">
            <v>Rights of Way contribution</v>
          </cell>
          <cell r="G390" t="str">
            <v>Upon occupation of the 1st dwelling within the development</v>
          </cell>
          <cell r="H390" t="str">
            <v>Towards public right of way improvements within a 1.5 mile radius of the site.</v>
          </cell>
          <cell r="I390" t="str">
            <v>Rights of Way</v>
          </cell>
          <cell r="L390" t="str">
            <v>August 2015: Development not commenced</v>
          </cell>
        </row>
        <row r="391">
          <cell r="B391" t="str">
            <v>W/14/0689</v>
          </cell>
          <cell r="C391" t="str">
            <v>Development of 150 dwellings, school drop off, open space, landscaping, sustainable drainage systems, access, footpaths and associated infrastructure</v>
          </cell>
          <cell r="D391">
            <v>41873</v>
          </cell>
          <cell r="E391" t="str">
            <v>Land north of, Oakley Wood Road, Bishop's Tachbrook, CV33</v>
          </cell>
          <cell r="F391" t="str">
            <v>Affordable Housing Scheme Submission</v>
          </cell>
          <cell r="G391" t="str">
            <v>Prior to occupation</v>
          </cell>
          <cell r="I391" t="str">
            <v>Affordable Housing</v>
          </cell>
          <cell r="L391" t="str">
            <v>August 2015: Development not commenced</v>
          </cell>
        </row>
        <row r="392">
          <cell r="B392" t="str">
            <v>W/14/0689</v>
          </cell>
          <cell r="C392" t="str">
            <v>Development of 150 dwellings, school drop off, open space, landscaping, sustainable drainage systems, access, footpaths and associated infrastructure</v>
          </cell>
          <cell r="D392">
            <v>41873</v>
          </cell>
          <cell r="E392" t="str">
            <v>Land north of, Oakley Wood Road, Bishop's Tachbrook, CV33</v>
          </cell>
          <cell r="F392" t="str">
            <v>Provision of Affordable Housing</v>
          </cell>
          <cell r="G392" t="str">
            <v>50% transferred to housing provider by 5% occupation of the market housing and the remainder by 95% Occupation</v>
          </cell>
          <cell r="I392" t="str">
            <v>Affordable Housing</v>
          </cell>
          <cell r="L392" t="str">
            <v>August 2015: Development not commenced</v>
          </cell>
        </row>
        <row r="393">
          <cell r="B393" t="str">
            <v>W/14/0689</v>
          </cell>
          <cell r="C393" t="str">
            <v>Development of 150 dwellings, school drop off, open space, landscaping, sustainable drainage systems, access, footpaths and associated infrastructure</v>
          </cell>
          <cell r="D393">
            <v>41873</v>
          </cell>
          <cell r="E393" t="str">
            <v>Land north of, Oakley Wood Road, Bishop's Tachbrook, CV33</v>
          </cell>
          <cell r="F393" t="str">
            <v>Open Space Design Scheme</v>
          </cell>
          <cell r="G393" t="str">
            <v>Before development commences</v>
          </cell>
          <cell r="I393" t="str">
            <v>Open Space</v>
          </cell>
          <cell r="L393" t="str">
            <v>August 2015: Development not commenced</v>
          </cell>
        </row>
        <row r="394">
          <cell r="B394" t="str">
            <v>W/14/0689</v>
          </cell>
          <cell r="C394" t="str">
            <v>Development of 150 dwellings, school drop off, open space, landscaping, sustainable drainage systems, access, footpaths and associated infrastructure</v>
          </cell>
          <cell r="D394">
            <v>41873</v>
          </cell>
          <cell r="E394" t="str">
            <v>Land north of, Oakley Wood Road, Bishop's Tachbrook, CV33</v>
          </cell>
          <cell r="F394" t="str">
            <v>Open Space Land Transfer</v>
          </cell>
          <cell r="G394" t="str">
            <v>50% Occupation</v>
          </cell>
          <cell r="I394" t="str">
            <v>Open Space</v>
          </cell>
          <cell r="L394" t="str">
            <v>August 2015: Development not commenced</v>
          </cell>
        </row>
        <row r="395">
          <cell r="B395" t="str">
            <v>W/14/0689</v>
          </cell>
          <cell r="C395" t="str">
            <v>Development of 150 dwellings, school drop off, open space, landscaping, sustainable drainage systems, access, footpaths and associated infrastructure</v>
          </cell>
          <cell r="D395">
            <v>41873</v>
          </cell>
          <cell r="E395" t="str">
            <v>Land north of, Oakley Wood Road, Bishop's Tachbrook, CV33</v>
          </cell>
          <cell r="F395" t="str">
            <v>Open Space Commuted Sum</v>
          </cell>
          <cell r="G395" t="str">
            <v>Upon provision of the open space</v>
          </cell>
          <cell r="I395" t="str">
            <v>Open Space</v>
          </cell>
          <cell r="L395" t="str">
            <v>August 2015: Development not commenced</v>
          </cell>
        </row>
        <row r="396">
          <cell r="B396" t="str">
            <v>W/14/0689</v>
          </cell>
          <cell r="C396" t="str">
            <v>Development of 150 dwellings, school drop off, open space, landscaping, sustainable drainage systems, access, footpaths and associated infrastructure</v>
          </cell>
          <cell r="D396">
            <v>41873</v>
          </cell>
          <cell r="E396" t="str">
            <v>Land north of, Oakley Wood Road, Bishop's Tachbrook, CV33</v>
          </cell>
          <cell r="F396" t="str">
            <v>Biodiversity off setting</v>
          </cell>
          <cell r="G396" t="str">
            <v>Before development commences</v>
          </cell>
          <cell r="I396" t="str">
            <v>Biodiversity</v>
          </cell>
          <cell r="L396" t="str">
            <v>August 2015: Development not commenced</v>
          </cell>
        </row>
        <row r="397">
          <cell r="B397" t="str">
            <v>W/14/0689</v>
          </cell>
          <cell r="C397" t="str">
            <v>Development of 150 dwellings, school drop off, open space, landscaping, sustainable drainage systems, access, footpaths and associated infrastructure</v>
          </cell>
          <cell r="D397">
            <v>41873</v>
          </cell>
          <cell r="E397" t="str">
            <v>Land north of, Oakley Wood Road, Bishop's Tachbrook, CV33</v>
          </cell>
          <cell r="F397" t="str">
            <v>Sustainable Urban Drainage System</v>
          </cell>
          <cell r="G397" t="str">
            <v>Before development commences</v>
          </cell>
          <cell r="I397" t="str">
            <v>Drainage</v>
          </cell>
          <cell r="L397" t="str">
            <v>August 2015: Development not commenced</v>
          </cell>
        </row>
        <row r="398">
          <cell r="B398" t="str">
            <v>W/14/0689</v>
          </cell>
          <cell r="C398" t="str">
            <v>Development of 150 dwellings, school drop off, open space, landscaping, sustainable drainage systems, access, footpaths and associated infrastructure</v>
          </cell>
          <cell r="D398">
            <v>41873</v>
          </cell>
          <cell r="E398" t="str">
            <v>Land north of, Oakley Wood Road, Bishop's Tachbrook, CV33</v>
          </cell>
          <cell r="F398" t="str">
            <v>Employment Opportunities</v>
          </cell>
          <cell r="G398" t="str">
            <v>Before development commences</v>
          </cell>
          <cell r="I398" t="str">
            <v>Employment</v>
          </cell>
          <cell r="L398" t="str">
            <v>August 2015: Development not commenced</v>
          </cell>
        </row>
        <row r="399">
          <cell r="B399" t="str">
            <v>W/14/0689</v>
          </cell>
          <cell r="C399" t="str">
            <v>Development of 150 dwellings, school drop off, open space, landscaping, sustainable drainage systems, access, footpaths and associated infrastructure</v>
          </cell>
          <cell r="D399">
            <v>41873</v>
          </cell>
          <cell r="E399" t="str">
            <v>Land north of, Oakley Wood Road, Bishop's Tachbrook, CV33</v>
          </cell>
          <cell r="F399" t="str">
            <v>Indoor Sports Facilities</v>
          </cell>
          <cell r="G399" t="str">
            <v>50% prior to 50% occupation and remainder prior to 90% occupation.</v>
          </cell>
          <cell r="I399" t="str">
            <v>Sports</v>
          </cell>
          <cell r="L399" t="str">
            <v>August 2015: Development not commenced</v>
          </cell>
        </row>
        <row r="400">
          <cell r="B400" t="str">
            <v>W/14/0689</v>
          </cell>
          <cell r="C400" t="str">
            <v>Development of 150 dwellings, school drop off, open space, landscaping, sustainable drainage systems, access, footpaths and associated infrastructure</v>
          </cell>
          <cell r="D400">
            <v>41873</v>
          </cell>
          <cell r="E400" t="str">
            <v>Land north of, Oakley Wood Road, Bishop's Tachbrook, CV33</v>
          </cell>
          <cell r="F400" t="str">
            <v>Outdoor Sports Facilities</v>
          </cell>
          <cell r="G400" t="str">
            <v>50% prior to 50% occupation and remainder prior to 90% occupation.</v>
          </cell>
          <cell r="I400" t="str">
            <v>Sports</v>
          </cell>
          <cell r="L400" t="str">
            <v>August 2015: Development not commenced</v>
          </cell>
        </row>
        <row r="401">
          <cell r="B401" t="str">
            <v>W/14/0689</v>
          </cell>
          <cell r="C401" t="str">
            <v>Development of 150 dwellings, school drop off, open space, landscaping, sustainable drainage systems, access, footpaths and associated infrastructure</v>
          </cell>
          <cell r="D401">
            <v>41873</v>
          </cell>
          <cell r="E401" t="str">
            <v>Land north of, Oakley Wood Road, Bishop's Tachbrook, CV33</v>
          </cell>
          <cell r="F401" t="str">
            <v>Play Area Commuted Sum</v>
          </cell>
          <cell r="G401" t="str">
            <v>100% on Commencement</v>
          </cell>
          <cell r="I401" t="str">
            <v>Open Space</v>
          </cell>
          <cell r="L401" t="str">
            <v>August 2015: Development not commenced</v>
          </cell>
        </row>
        <row r="402">
          <cell r="B402" t="str">
            <v>W/14/0689</v>
          </cell>
          <cell r="C402" t="str">
            <v>Development of 150 dwellings, school drop off, open space, landscaping, sustainable drainage systems, access, footpaths and associated infrastructure</v>
          </cell>
          <cell r="D402">
            <v>41873</v>
          </cell>
          <cell r="E402" t="str">
            <v>Land north of, Oakley Wood Road, Bishop's Tachbrook, CV33</v>
          </cell>
          <cell r="F402" t="str">
            <v>Off site Play Area Contribution</v>
          </cell>
          <cell r="G402" t="str">
            <v>Upon commencement</v>
          </cell>
          <cell r="I402" t="str">
            <v>Open Space</v>
          </cell>
          <cell r="L402" t="str">
            <v>August 2015: Development not commenced</v>
          </cell>
        </row>
        <row r="403">
          <cell r="B403" t="str">
            <v>W/14/0689</v>
          </cell>
          <cell r="C403" t="str">
            <v>Development of 150 dwellings, school drop off, open space, landscaping, sustainable drainage systems, access, footpaths and associated infrastructure</v>
          </cell>
          <cell r="D403">
            <v>41873</v>
          </cell>
          <cell r="E403" t="str">
            <v>Land north of, Oakley Wood Road, Bishop's Tachbrook, CV33</v>
          </cell>
          <cell r="F403" t="str">
            <v>Police Contribution</v>
          </cell>
          <cell r="G403" t="str">
            <v>50% prior to 50% occupation and remainder prior to 90% occupation.</v>
          </cell>
          <cell r="I403" t="str">
            <v>Police</v>
          </cell>
          <cell r="L403" t="str">
            <v>August 2015: Development not commenced</v>
          </cell>
        </row>
        <row r="404">
          <cell r="B404" t="str">
            <v>W/14/0689</v>
          </cell>
          <cell r="C404" t="str">
            <v>Development of 150 dwellings, school drop off, open space, landscaping, sustainable drainage systems, access, footpaths and associated infrastructure</v>
          </cell>
          <cell r="D404">
            <v>41873</v>
          </cell>
          <cell r="E404" t="str">
            <v>Land north of, Oakley Wood Road, Bishop's Tachbrook, CV33</v>
          </cell>
          <cell r="F404" t="str">
            <v>Education Contribution</v>
          </cell>
          <cell r="G404" t="str">
            <v>10% prior to occupation of the first dwelling, 50% prior to 50% occupation, remainder prior to 90% occupation</v>
          </cell>
          <cell r="I404" t="str">
            <v>Education</v>
          </cell>
          <cell r="L404" t="str">
            <v>August 2015: Development not commenced</v>
          </cell>
        </row>
        <row r="405">
          <cell r="B405" t="str">
            <v>W/14/0689</v>
          </cell>
          <cell r="C405" t="str">
            <v>Development of 150 dwellings, school drop off, open space, landscaping, sustainable drainage systems, access, footpaths and associated infrastructure</v>
          </cell>
          <cell r="D405">
            <v>41873</v>
          </cell>
          <cell r="E405" t="str">
            <v>Land north of, Oakley Wood Road, Bishop's Tachbrook, CV33</v>
          </cell>
          <cell r="F405" t="str">
            <v>Highways Contribution</v>
          </cell>
          <cell r="G405" t="str">
            <v>50% prior to 50% occupation and remainder prior to 90% occupation.</v>
          </cell>
          <cell r="I405" t="str">
            <v>Highways</v>
          </cell>
          <cell r="L405" t="str">
            <v>August 2015: Development not commenced</v>
          </cell>
        </row>
        <row r="406">
          <cell r="B406" t="str">
            <v>W/14/0689</v>
          </cell>
          <cell r="C406" t="str">
            <v>Development of 150 dwellings, school drop off, open space, landscaping, sustainable drainage systems, access, footpaths and associated infrastructure</v>
          </cell>
          <cell r="D406">
            <v>41873</v>
          </cell>
          <cell r="E406" t="str">
            <v>Land north of, Oakley Wood Road, Bishop's Tachbrook, CV33</v>
          </cell>
          <cell r="F406" t="str">
            <v>Sustainability Pack Contribution</v>
          </cell>
          <cell r="G406" t="str">
            <v>50% prior to 50% occupation and remainder prior to 90% occupation.</v>
          </cell>
          <cell r="I406" t="str">
            <v>Highways</v>
          </cell>
          <cell r="L406" t="str">
            <v>August 2015: Development not commenced</v>
          </cell>
        </row>
        <row r="407">
          <cell r="B407" t="str">
            <v>W/14/0689</v>
          </cell>
          <cell r="C407" t="str">
            <v>Development of 150 dwellings, school drop off, open space, landscaping, sustainable drainage systems, access, footpaths and associated infrastructure</v>
          </cell>
          <cell r="D407">
            <v>41873</v>
          </cell>
          <cell r="E407" t="str">
            <v>Land north of, Oakley Wood Road, Bishop's Tachbrook, CV33</v>
          </cell>
          <cell r="F407" t="str">
            <v>Library Contribution</v>
          </cell>
          <cell r="G407" t="str">
            <v>100% on Commencement</v>
          </cell>
          <cell r="I407" t="str">
            <v>Libraries</v>
          </cell>
          <cell r="L407" t="str">
            <v>August 2015: Development not commenced</v>
          </cell>
        </row>
        <row r="408">
          <cell r="B408" t="str">
            <v>W/14/0689</v>
          </cell>
          <cell r="C408" t="str">
            <v>Development of 150 dwellings, school drop off, open space, landscaping, sustainable drainage systems, access, footpaths and associated infrastructure</v>
          </cell>
          <cell r="D408">
            <v>41873</v>
          </cell>
          <cell r="E408" t="str">
            <v>Land north of, Oakley Wood Road, Bishop's Tachbrook, CV33</v>
          </cell>
          <cell r="F408" t="str">
            <v>Hospital Contribution</v>
          </cell>
          <cell r="G408" t="str">
            <v>50% prior to 50% occupation and the remainder prior to 90% occupation</v>
          </cell>
          <cell r="I408" t="str">
            <v>Health</v>
          </cell>
          <cell r="L408" t="str">
            <v>August 2015: Development not commenced</v>
          </cell>
        </row>
        <row r="409">
          <cell r="B409" t="str">
            <v>W/14/0689</v>
          </cell>
          <cell r="C409" t="str">
            <v>Development of 150 dwellings, school drop off, open space, landscaping, sustainable drainage systems, access, footpaths and associated infrastructure</v>
          </cell>
          <cell r="D409">
            <v>41873</v>
          </cell>
          <cell r="E409" t="str">
            <v>Land north of, Oakley Wood Road, Bishop's Tachbrook, CV33</v>
          </cell>
          <cell r="F409" t="str">
            <v>Payment of Monitoring Fee</v>
          </cell>
          <cell r="G409" t="str">
            <v>100% on Commencement</v>
          </cell>
          <cell r="I409" t="str">
            <v>Monitoring</v>
          </cell>
          <cell r="L409" t="str">
            <v>August 2015: Development not commenced</v>
          </cell>
        </row>
        <row r="410">
          <cell r="B410" t="str">
            <v>W/14/0693</v>
          </cell>
          <cell r="C410" t="str">
            <v>Full planning permission for 60 dwellings</v>
          </cell>
          <cell r="D410">
            <v>41898</v>
          </cell>
          <cell r="E410" t="str">
            <v>West of 22 Wellesbourne Road, Barford</v>
          </cell>
          <cell r="F410" t="str">
            <v>Provision of Affordable housing</v>
          </cell>
          <cell r="G410" t="str">
            <v>50% prior to 90% occupation of the market properties and 100% prior to 100% occupation.</v>
          </cell>
          <cell r="H410" t="str">
            <v>40% of the total no. of dwellings</v>
          </cell>
          <cell r="I410" t="str">
            <v>Affordable Housing</v>
          </cell>
          <cell r="J410" t="str">
            <v>No commuted sum</v>
          </cell>
          <cell r="K410" t="str">
            <v>N/A</v>
          </cell>
          <cell r="L410" t="str">
            <v>August 2015: Development not commenced</v>
          </cell>
        </row>
        <row r="411">
          <cell r="B411" t="str">
            <v>W/14/0693</v>
          </cell>
          <cell r="C411" t="str">
            <v>Full planning permission for 60 dwellings</v>
          </cell>
          <cell r="D411">
            <v>41898</v>
          </cell>
          <cell r="E411" t="str">
            <v>West of 22 Wellesbourne Road, Barford</v>
          </cell>
          <cell r="F411" t="str">
            <v>Provision of open space</v>
          </cell>
          <cell r="G411" t="str">
            <v xml:space="preserve">Prior to 75% occupation </v>
          </cell>
          <cell r="I411" t="str">
            <v>Open Space</v>
          </cell>
          <cell r="J411" t="str">
            <v>No commuted sum</v>
          </cell>
          <cell r="K411" t="str">
            <v>N/A</v>
          </cell>
          <cell r="L411" t="str">
            <v>Development commenced.</v>
          </cell>
        </row>
        <row r="412">
          <cell r="B412" t="str">
            <v>W/14/0693</v>
          </cell>
          <cell r="C412" t="str">
            <v>Full planning permission for 60 dwellings</v>
          </cell>
          <cell r="D412">
            <v>41898</v>
          </cell>
          <cell r="E412" t="str">
            <v>West of 22 Wellesbourne Road, Barford</v>
          </cell>
          <cell r="F412" t="str">
            <v>Biodiversity offsetting scheme</v>
          </cell>
          <cell r="G412" t="str">
            <v>On Commencement</v>
          </cell>
          <cell r="I412" t="str">
            <v>Ecology</v>
          </cell>
          <cell r="J412" t="str">
            <v>No commuted sum</v>
          </cell>
          <cell r="K412" t="str">
            <v>N/A</v>
          </cell>
          <cell r="L412" t="str">
            <v>WCC pursuing</v>
          </cell>
        </row>
        <row r="413">
          <cell r="B413" t="str">
            <v>W/14/0693</v>
          </cell>
          <cell r="C413" t="str">
            <v>Full planning permission for 60 dwellings</v>
          </cell>
          <cell r="D413">
            <v>41898</v>
          </cell>
          <cell r="E413" t="str">
            <v>West of 22 Wellesbourne Road, Barford</v>
          </cell>
          <cell r="F413" t="str">
            <v>Sustainable urban drainage scheme</v>
          </cell>
          <cell r="G413" t="str">
            <v>Prior to commencement</v>
          </cell>
          <cell r="I413" t="str">
            <v>Drainage</v>
          </cell>
          <cell r="J413" t="str">
            <v>No commuted sum</v>
          </cell>
          <cell r="K413" t="str">
            <v>N/A</v>
          </cell>
          <cell r="L413" t="str">
            <v>Discussions ongoing</v>
          </cell>
        </row>
        <row r="414">
          <cell r="B414" t="str">
            <v>W/14/0693</v>
          </cell>
          <cell r="C414" t="str">
            <v>Full planning permission for 60 dwellings</v>
          </cell>
          <cell r="D414">
            <v>41898</v>
          </cell>
          <cell r="E414" t="str">
            <v>West of 22 Wellesbourne Road, Barford</v>
          </cell>
          <cell r="F414" t="str">
            <v>Hospital contribution</v>
          </cell>
          <cell r="G414" t="str">
            <v>50% prior to 50% of the  dwellings being completed and the remainder prior to 90%</v>
          </cell>
          <cell r="H414" t="str">
            <v>To be used as set out in the agreement</v>
          </cell>
          <cell r="I414" t="str">
            <v xml:space="preserve">Health </v>
          </cell>
          <cell r="J414" t="str">
            <v>Request likely in 6 months</v>
          </cell>
          <cell r="K414">
            <v>0</v>
          </cell>
          <cell r="L414" t="str">
            <v>Development commenced.</v>
          </cell>
        </row>
        <row r="415">
          <cell r="B415" t="str">
            <v>W/14/0693</v>
          </cell>
          <cell r="C415" t="str">
            <v>Full planning permission for 60 dwellings</v>
          </cell>
          <cell r="D415">
            <v>41898</v>
          </cell>
          <cell r="E415" t="str">
            <v>West of 22 Wellesbourne Road, Barford</v>
          </cell>
          <cell r="F415" t="str">
            <v>Indoor sports facilities contribution</v>
          </cell>
          <cell r="G415" t="str">
            <v>50% prior to 50% of the  dwellings being completed and the remainder prior to 90%</v>
          </cell>
          <cell r="H415" t="str">
            <v>Towards  the cost of funding indoor sports halls and swimming pools in Warwick District</v>
          </cell>
          <cell r="I415" t="str">
            <v>Sports</v>
          </cell>
          <cell r="J415" t="str">
            <v>Request likely in 6 months</v>
          </cell>
          <cell r="K415">
            <v>0</v>
          </cell>
          <cell r="L415" t="str">
            <v>Development commenced.</v>
          </cell>
        </row>
        <row r="416">
          <cell r="B416" t="str">
            <v>W/14/0693</v>
          </cell>
          <cell r="C416" t="str">
            <v>Full planning permission for 60 dwellings</v>
          </cell>
          <cell r="D416">
            <v>41898</v>
          </cell>
          <cell r="E416" t="str">
            <v>West of 22 Wellesbourne Road, Barford</v>
          </cell>
          <cell r="F416" t="str">
            <v>Outdoor sports facilities contribution</v>
          </cell>
          <cell r="G416" t="str">
            <v>50% prior to 50% of the  dwellings being completed and the remainder prior to 90%</v>
          </cell>
          <cell r="H416" t="str">
            <v>Within Warwick District</v>
          </cell>
          <cell r="I416" t="str">
            <v>Sports</v>
          </cell>
          <cell r="J416" t="str">
            <v>Request likely in 6 months</v>
          </cell>
          <cell r="K416">
            <v>0</v>
          </cell>
          <cell r="L416" t="str">
            <v>Development commenced.</v>
          </cell>
        </row>
        <row r="417">
          <cell r="B417" t="str">
            <v>W/14/0693</v>
          </cell>
          <cell r="C417" t="str">
            <v>Full planning permission for 60 dwellings</v>
          </cell>
          <cell r="D417">
            <v>41898</v>
          </cell>
          <cell r="E417" t="str">
            <v>West of 22 Wellesbourne Road, Barford</v>
          </cell>
          <cell r="F417" t="str">
            <v>Off site parks and gardens contribution</v>
          </cell>
          <cell r="G417" t="str">
            <v>50% prior to 50% of the  dwellings being completed and the remainder prior to 90%</v>
          </cell>
          <cell r="H417" t="str">
            <v>Improvements to King George Playing Fields, Barford</v>
          </cell>
          <cell r="I417" t="str">
            <v>Open Space</v>
          </cell>
          <cell r="J417" t="str">
            <v>Request likely in 6 months</v>
          </cell>
          <cell r="K417">
            <v>0</v>
          </cell>
          <cell r="L417" t="str">
            <v>Development commenced.</v>
          </cell>
        </row>
        <row r="418">
          <cell r="B418" t="str">
            <v>W/14/0693</v>
          </cell>
          <cell r="C418" t="str">
            <v>Full planning permission for 60 dwellings</v>
          </cell>
          <cell r="D418">
            <v>41898</v>
          </cell>
          <cell r="E418" t="str">
            <v>West of 22 Wellesbourne Road, Barford</v>
          </cell>
          <cell r="F418" t="str">
            <v>Police contribution</v>
          </cell>
          <cell r="G418" t="str">
            <v>50% prior to 50% of the  dwellings being completed and the remainder prior to 90%</v>
          </cell>
          <cell r="H418" t="str">
            <v>Towards provision of police infrastructure within the District</v>
          </cell>
          <cell r="I418" t="str">
            <v>Police</v>
          </cell>
          <cell r="J418" t="str">
            <v>Request likely in 6 months</v>
          </cell>
          <cell r="K418">
            <v>0</v>
          </cell>
          <cell r="L418" t="str">
            <v>Development commenced.</v>
          </cell>
        </row>
        <row r="419">
          <cell r="B419" t="str">
            <v>W/14/0693</v>
          </cell>
          <cell r="C419" t="str">
            <v>Full planning permission for 60 dwellings</v>
          </cell>
          <cell r="D419">
            <v>41898</v>
          </cell>
          <cell r="E419" t="str">
            <v>West of 22 Wellesbourne Road, Barford</v>
          </cell>
          <cell r="F419" t="str">
            <v>Education contribution</v>
          </cell>
          <cell r="G419" t="str">
            <v>50% prior to 50% of the  dwellings being completed and the remainder prior to 90%</v>
          </cell>
          <cell r="I419" t="str">
            <v>Education</v>
          </cell>
          <cell r="J419" t="str">
            <v>To be paid directly to WCC</v>
          </cell>
          <cell r="K419" t="str">
            <v>N/A</v>
          </cell>
          <cell r="L419" t="str">
            <v>Development commenced.</v>
          </cell>
        </row>
        <row r="420">
          <cell r="B420" t="str">
            <v>W/14/0693</v>
          </cell>
          <cell r="C420" t="str">
            <v>Full planning permission for 60 dwellings</v>
          </cell>
          <cell r="D420">
            <v>41898</v>
          </cell>
          <cell r="E420" t="str">
            <v>West of 22 Wellesbourne Road, Barford</v>
          </cell>
          <cell r="F420" t="str">
            <v>Highways contribution</v>
          </cell>
          <cell r="G420" t="str">
            <v>50% prior to 50% of the  dwellings being completed and the remainder prior to 90%</v>
          </cell>
          <cell r="H420" t="str">
            <v>For the purpose of developing strategic highway infrastructure and carrying out measures to improve walking and cycling within the Leamington and Warwick area</v>
          </cell>
          <cell r="I420" t="str">
            <v>Highways</v>
          </cell>
          <cell r="J420" t="str">
            <v>To be paid directly to WCC</v>
          </cell>
          <cell r="K420" t="str">
            <v>N/A</v>
          </cell>
          <cell r="L420" t="str">
            <v>Development commenced.</v>
          </cell>
        </row>
        <row r="421">
          <cell r="B421" t="str">
            <v>W/14/0693</v>
          </cell>
          <cell r="C421" t="str">
            <v>Full planning permission for 60 dwellings</v>
          </cell>
          <cell r="D421">
            <v>41898</v>
          </cell>
          <cell r="E421" t="str">
            <v>West of 22 Wellesbourne Road, Barford</v>
          </cell>
          <cell r="F421" t="str">
            <v>Library contribution</v>
          </cell>
          <cell r="G421" t="str">
            <v>By the occupation of 50% of the properties</v>
          </cell>
          <cell r="I421" t="str">
            <v>Library</v>
          </cell>
          <cell r="J421" t="str">
            <v>To be paid directly to WCC</v>
          </cell>
          <cell r="K421" t="str">
            <v>N/A</v>
          </cell>
          <cell r="L421" t="str">
            <v>Development commenced.</v>
          </cell>
        </row>
        <row r="422">
          <cell r="B422" t="str">
            <v>W/14/0693</v>
          </cell>
          <cell r="C422" t="str">
            <v>Full planning permission for 60 dwellings</v>
          </cell>
          <cell r="D422">
            <v>41898</v>
          </cell>
          <cell r="E422" t="str">
            <v>West of 22 Wellesbourne Road, Barford</v>
          </cell>
          <cell r="F422" t="str">
            <v>Footpath contribution</v>
          </cell>
          <cell r="G422" t="str">
            <v>On occupation of the 1st dwelling</v>
          </cell>
          <cell r="H422" t="str">
            <v>For the improvement of public rights of way within 1.5 miles of the development</v>
          </cell>
          <cell r="I422" t="str">
            <v>Footpaths</v>
          </cell>
          <cell r="J422" t="str">
            <v>To be paid directly to WCC</v>
          </cell>
          <cell r="K422" t="str">
            <v>N/A</v>
          </cell>
          <cell r="L422" t="str">
            <v>Development commenced.</v>
          </cell>
        </row>
        <row r="423">
          <cell r="B423" t="str">
            <v>W/14/0693</v>
          </cell>
          <cell r="C423" t="str">
            <v>Full planning permission for 60 dwellings</v>
          </cell>
          <cell r="D423">
            <v>41898</v>
          </cell>
          <cell r="E423" t="str">
            <v>West of 22 Wellesbourne Road, Barford</v>
          </cell>
          <cell r="F423" t="str">
            <v>Sustainability Travel Pack Contribution</v>
          </cell>
          <cell r="G423" t="str">
            <v>On commencement</v>
          </cell>
          <cell r="I423" t="str">
            <v>Sustainability Travel Pack Contribution</v>
          </cell>
          <cell r="J423" t="str">
            <v>To be paid directly to WCC</v>
          </cell>
          <cell r="K423" t="str">
            <v>N/A</v>
          </cell>
          <cell r="L423" t="str">
            <v>Funds received</v>
          </cell>
        </row>
        <row r="424">
          <cell r="B424" t="str">
            <v>W/14/0967</v>
          </cell>
          <cell r="C424" t="str">
            <v>Residential Development of up to 425 dwellings,  medical centre, community hall and associated infrastructure and landscaping.</v>
          </cell>
          <cell r="D424">
            <v>42097</v>
          </cell>
          <cell r="E424" t="str">
            <v>Land North of Gallows Hill Warwick</v>
          </cell>
          <cell r="F424" t="str">
            <v>Submission of Affordable Housing scheme</v>
          </cell>
          <cell r="G424" t="str">
            <v>Prior to commencement of development</v>
          </cell>
          <cell r="I424" t="str">
            <v>Affordable Housing</v>
          </cell>
          <cell r="L424" t="str">
            <v>August 2015: Development not Commenced</v>
          </cell>
        </row>
        <row r="425">
          <cell r="B425" t="str">
            <v>W/14/0967</v>
          </cell>
          <cell r="C425" t="str">
            <v>Residential Development of up to 425 dwellings,  medical centre, community hall and associated infrastructure and landscaping.</v>
          </cell>
          <cell r="D425">
            <v>42097</v>
          </cell>
          <cell r="E425" t="str">
            <v>Land North of Gallows Hill Warwick</v>
          </cell>
          <cell r="F425" t="str">
            <v>Off site affordable housing contribution</v>
          </cell>
          <cell r="G425" t="str">
            <v>To be paid in the circumstances set out in the agreement</v>
          </cell>
          <cell r="I425" t="str">
            <v>Affordable Housing</v>
          </cell>
          <cell r="L425" t="str">
            <v>August 2015: Development not Commenced</v>
          </cell>
        </row>
        <row r="426">
          <cell r="B426" t="str">
            <v>W/14/0967</v>
          </cell>
          <cell r="C426" t="str">
            <v>Residential Development of up to 425 dwellings,  medical centre, community hall and associated infrastructure and landscaping.</v>
          </cell>
          <cell r="D426">
            <v>42097</v>
          </cell>
          <cell r="E426" t="str">
            <v>Land North of Gallows Hill Warwick</v>
          </cell>
          <cell r="F426" t="str">
            <v>Affordable Housing Provision</v>
          </cell>
          <cell r="G426" t="str">
            <v>50% provided prior to the occupation of more than 50% of the market homes. The remainder to be provided prior to the occupation of 95% of the market housing</v>
          </cell>
          <cell r="I426" t="str">
            <v>Affordable Housing</v>
          </cell>
          <cell r="L426" t="str">
            <v>August 2015: Development not Commenced</v>
          </cell>
        </row>
        <row r="427">
          <cell r="B427" t="str">
            <v>W/14/0967</v>
          </cell>
          <cell r="C427" t="str">
            <v>Residential Development of up to 425 dwellings,  medical centre, community hall and associated infrastructure and landscaping.</v>
          </cell>
          <cell r="D427">
            <v>42097</v>
          </cell>
          <cell r="E427" t="str">
            <v>Land North of Gallows Hill Warwick</v>
          </cell>
          <cell r="F427" t="str">
            <v>Open Space and play areas Scheme</v>
          </cell>
          <cell r="G427" t="str">
            <v>Prior to commencement of development</v>
          </cell>
          <cell r="I427" t="str">
            <v>Open Space</v>
          </cell>
          <cell r="L427" t="str">
            <v>August 2015: Development not Commenced</v>
          </cell>
        </row>
        <row r="428">
          <cell r="B428" t="str">
            <v>W/14/0967</v>
          </cell>
          <cell r="C428" t="str">
            <v>Residential Development of up to 425 dwellings,  medical centre, community hall and associated infrastructure and landscaping.</v>
          </cell>
          <cell r="D428">
            <v>42097</v>
          </cell>
          <cell r="E428" t="str">
            <v>Land North of Gallows Hill Warwick</v>
          </cell>
          <cell r="F428" t="str">
            <v>Open Space and Play area Land Transfer</v>
          </cell>
          <cell r="G428" t="str">
            <v>Prior to 50% occupation</v>
          </cell>
          <cell r="I428" t="str">
            <v>Open Space</v>
          </cell>
          <cell r="L428" t="str">
            <v>August 2015: Development not Commenced</v>
          </cell>
        </row>
        <row r="429">
          <cell r="B429" t="str">
            <v>W/14/0967</v>
          </cell>
          <cell r="C429" t="str">
            <v>Residential Development of up to 425 dwellings,  medical centre, community hall and associated infrastructure and landscaping.</v>
          </cell>
          <cell r="D429">
            <v>42097</v>
          </cell>
          <cell r="E429" t="str">
            <v>Land North of Gallows Hill Warwick</v>
          </cell>
          <cell r="F429" t="str">
            <v>Open Space and play area provision</v>
          </cell>
          <cell r="G429" t="str">
            <v>Prior to 50% occupation in the relevant area</v>
          </cell>
          <cell r="I429" t="str">
            <v>Open Space</v>
          </cell>
          <cell r="L429" t="str">
            <v>August 2015: Development not Commenced</v>
          </cell>
        </row>
        <row r="430">
          <cell r="B430" t="str">
            <v>W/14/0967</v>
          </cell>
          <cell r="C430" t="str">
            <v>Residential Development of up to 425 dwellings,  medical centre, community hall and associated infrastructure and landscaping.</v>
          </cell>
          <cell r="D430">
            <v>42097</v>
          </cell>
          <cell r="E430" t="str">
            <v>Land North of Gallows Hill Warwick</v>
          </cell>
          <cell r="F430" t="str">
            <v>Open Space Commuted Sum</v>
          </cell>
          <cell r="G430" t="str">
            <v>Prior to the transfer of  the open space</v>
          </cell>
          <cell r="H430" t="str">
            <v>In accordance with the formula set out in the agreement</v>
          </cell>
          <cell r="I430" t="str">
            <v>Open Space</v>
          </cell>
          <cell r="L430" t="str">
            <v>August 2015: Development not Commenced</v>
          </cell>
        </row>
        <row r="431">
          <cell r="B431" t="str">
            <v>W/14/0967</v>
          </cell>
          <cell r="C431" t="str">
            <v>Residential Development of up to 425 dwellings,  medical centre, community hall and associated infrastructure and landscaping.</v>
          </cell>
          <cell r="D431">
            <v>42097</v>
          </cell>
          <cell r="E431" t="str">
            <v>Land North of Gallows Hill Warwick</v>
          </cell>
          <cell r="F431" t="str">
            <v>Provision of Allotments</v>
          </cell>
          <cell r="G431" t="str">
            <v>Prior to the occupation of 200 dwellings</v>
          </cell>
          <cell r="I431" t="str">
            <v>Open Space</v>
          </cell>
          <cell r="L431" t="str">
            <v>August 2015: Development not Commenced</v>
          </cell>
        </row>
        <row r="432">
          <cell r="B432" t="str">
            <v>W/14/0967</v>
          </cell>
          <cell r="C432" t="str">
            <v>Residential Development of up to 425 dwellings,  medical centre, community hall and associated infrastructure and landscaping.</v>
          </cell>
          <cell r="D432">
            <v>42097</v>
          </cell>
          <cell r="E432" t="str">
            <v>Land North of Gallows Hill Warwick</v>
          </cell>
          <cell r="F432" t="str">
            <v>Submission of biodiversity off setting scheme</v>
          </cell>
          <cell r="G432" t="str">
            <v>Prior to the commencement of each phase of development</v>
          </cell>
          <cell r="I432" t="str">
            <v>Biodiversity</v>
          </cell>
          <cell r="L432" t="str">
            <v>August 2015: Development not Commenced</v>
          </cell>
        </row>
        <row r="433">
          <cell r="B433" t="str">
            <v>W/14/0967</v>
          </cell>
          <cell r="C433" t="str">
            <v>Residential Development of up to 425 dwellings,  medical centre, community hall and associated infrastructure and landscaping.</v>
          </cell>
          <cell r="D433">
            <v>42097</v>
          </cell>
          <cell r="E433" t="str">
            <v>Land North of Gallows Hill Warwick</v>
          </cell>
          <cell r="F433" t="str">
            <v>Biodiversity Fixed Sum</v>
          </cell>
          <cell r="G433" t="str">
            <v>In the circumstances set out in the agreement</v>
          </cell>
          <cell r="H433" t="str">
            <v>To secure the long term management of biodiversity in the vicinity of the application site.</v>
          </cell>
          <cell r="I433" t="str">
            <v>Biodiversity</v>
          </cell>
          <cell r="L433" t="str">
            <v>August 2015: Development not Commenced</v>
          </cell>
        </row>
        <row r="434">
          <cell r="B434" t="str">
            <v>W/14/0967</v>
          </cell>
          <cell r="C434" t="str">
            <v>Residential Development of up to 425 dwellings,  medical centre, community hall and associated infrastructure and landscaping.</v>
          </cell>
          <cell r="D434">
            <v>42097</v>
          </cell>
          <cell r="E434" t="str">
            <v>Land North of Gallows Hill Warwick</v>
          </cell>
          <cell r="F434" t="str">
            <v>Sustainable Urban Drainage System Commuted Sum</v>
          </cell>
          <cell r="G434" t="str">
            <v>On the transfer of the SUDs Land</v>
          </cell>
          <cell r="H434" t="str">
            <v>In accordance with the formula set out in the agreement</v>
          </cell>
          <cell r="I434" t="str">
            <v>Drainage</v>
          </cell>
          <cell r="L434" t="str">
            <v>August 2015: Development not Commenced</v>
          </cell>
        </row>
        <row r="435">
          <cell r="B435" t="str">
            <v>W/14/0967</v>
          </cell>
          <cell r="C435" t="str">
            <v>Residential Development of up to 425 dwellings,  medical centre, community hall and associated infrastructure and landscaping.</v>
          </cell>
          <cell r="D435">
            <v>42097</v>
          </cell>
          <cell r="E435" t="str">
            <v>Land North of Gallows Hill Warwick</v>
          </cell>
          <cell r="F435" t="str">
            <v>Submission of employment and training strategy</v>
          </cell>
          <cell r="G435" t="str">
            <v>Prior to commencement of development</v>
          </cell>
          <cell r="I435" t="str">
            <v>Employment</v>
          </cell>
          <cell r="L435" t="str">
            <v>August 2015: Development not Commenced</v>
          </cell>
        </row>
        <row r="436">
          <cell r="B436" t="str">
            <v>W/14/0967</v>
          </cell>
          <cell r="C436" t="str">
            <v>Residential Development of up to 425 dwellings,  medical centre, community hall and associated infrastructure and landscaping.</v>
          </cell>
          <cell r="D436">
            <v>42097</v>
          </cell>
          <cell r="E436" t="str">
            <v>Land North of Gallows Hill Warwick</v>
          </cell>
          <cell r="F436" t="str">
            <v>Indoor Sports Facilities Contribution</v>
          </cell>
          <cell r="G436" t="str">
            <v>50% prior to the completion of 50% of the dwellings and the remainder prior to the completion of 90% of the dwellings for the relevant phase of development.</v>
          </cell>
          <cell r="I436" t="str">
            <v>Sports</v>
          </cell>
          <cell r="L436" t="str">
            <v>August 2015: Development not Commenced</v>
          </cell>
        </row>
        <row r="437">
          <cell r="B437" t="str">
            <v>W/14/0967</v>
          </cell>
          <cell r="C437" t="str">
            <v>Residential Development of up to 425 dwellings,  medical centre, community hall and associated infrastructure and landscaping.</v>
          </cell>
          <cell r="D437">
            <v>42097</v>
          </cell>
          <cell r="E437" t="str">
            <v>Land North of Gallows Hill Warwick</v>
          </cell>
          <cell r="F437" t="str">
            <v>Outdoor Sports Facilities Contribution</v>
          </cell>
          <cell r="G437" t="str">
            <v>50% prior to the completion of 50% of the dwellings and the remainder prior to the completion of 90% of the dwellings for the relevant phase of development.</v>
          </cell>
          <cell r="I437" t="str">
            <v>Sports</v>
          </cell>
          <cell r="L437" t="str">
            <v>August 2015: Development not Commenced</v>
          </cell>
        </row>
        <row r="438">
          <cell r="B438" t="str">
            <v>W/14/0967</v>
          </cell>
          <cell r="C438" t="str">
            <v>Residential Development of up to 425 dwellings,  medical centre, community hall and associated infrastructure and landscaping.</v>
          </cell>
          <cell r="D438">
            <v>42097</v>
          </cell>
          <cell r="E438" t="str">
            <v>Land North of Gallows Hill Warwick</v>
          </cell>
          <cell r="F438" t="str">
            <v>Play Area Commuted Sum</v>
          </cell>
          <cell r="G438" t="str">
            <v>On completion and transfer of  the play area</v>
          </cell>
          <cell r="H438" t="str">
            <v>In accordance with the formula set out in the agreement</v>
          </cell>
          <cell r="I438" t="str">
            <v>Open Space</v>
          </cell>
          <cell r="L438" t="str">
            <v>August 2015: Development not Commenced</v>
          </cell>
        </row>
        <row r="439">
          <cell r="B439" t="str">
            <v>W/14/0967</v>
          </cell>
          <cell r="C439" t="str">
            <v>Residential Development of up to 425 dwellings,  medical centre, community hall and associated infrastructure and landscaping.</v>
          </cell>
          <cell r="D439">
            <v>42097</v>
          </cell>
          <cell r="E439" t="str">
            <v>Land North of Gallows Hill Warwick</v>
          </cell>
          <cell r="F439" t="str">
            <v>Police Contribution</v>
          </cell>
          <cell r="G439" t="str">
            <v>50% prior to the completion of 50% of the dwellings and the remainder prior to the completion of 90% of the dwellings for the relevant phase of development.</v>
          </cell>
          <cell r="I439" t="str">
            <v>Police</v>
          </cell>
          <cell r="L439" t="str">
            <v>August 2015: Development not Commenced</v>
          </cell>
        </row>
        <row r="440">
          <cell r="B440" t="str">
            <v>W/14/0967</v>
          </cell>
          <cell r="C440" t="str">
            <v>Residential Development of up to 425 dwellings,  medical centre, community hall and associated infrastructure and landscaping.</v>
          </cell>
          <cell r="D440">
            <v>42097</v>
          </cell>
          <cell r="E440" t="str">
            <v>Land North of Gallows Hill Warwick</v>
          </cell>
          <cell r="F440" t="str">
            <v>Provision of a safeguarded land for education</v>
          </cell>
          <cell r="H440" t="str">
            <v xml:space="preserve">To be safeguarded for a period of 5 years </v>
          </cell>
          <cell r="I440" t="str">
            <v>Education</v>
          </cell>
          <cell r="L440" t="str">
            <v>August 2015: Development not Commenced</v>
          </cell>
        </row>
        <row r="441">
          <cell r="B441" t="str">
            <v>W/14/0967</v>
          </cell>
          <cell r="C441" t="str">
            <v>Residential Development of up to 425 dwellings,  medical centre, community hall and associated infrastructure and landscaping.</v>
          </cell>
          <cell r="D441">
            <v>42097</v>
          </cell>
          <cell r="E441" t="str">
            <v>Land North of Gallows Hill Warwick</v>
          </cell>
          <cell r="F441" t="str">
            <v>Education Contribution</v>
          </cell>
          <cell r="G441" t="str">
            <v>For each phase of development, 10% on occupation of the 1st dwelling; 50% upon occupation of 50% of the dwellings and the balance on the occupation of 90%.</v>
          </cell>
          <cell r="I441" t="str">
            <v>Education</v>
          </cell>
          <cell r="L441" t="str">
            <v>August 2015: Development not Commenced</v>
          </cell>
        </row>
        <row r="442">
          <cell r="B442" t="str">
            <v>W/14/0967</v>
          </cell>
          <cell r="C442" t="str">
            <v>Residential Development of up to 425 dwellings,  medical centre, community hall and associated infrastructure and landscaping.</v>
          </cell>
          <cell r="D442">
            <v>42097</v>
          </cell>
          <cell r="E442" t="str">
            <v>Land North of Gallows Hill Warwick</v>
          </cell>
          <cell r="F442" t="str">
            <v>Highways Contribution</v>
          </cell>
          <cell r="G442" t="str">
            <v>For each phase of the development, 4 equal instalments to be paid on the 1st occupation of market housing in that phase and then at 25%, 50% and 75%.</v>
          </cell>
          <cell r="I442" t="str">
            <v>Highways</v>
          </cell>
          <cell r="L442" t="str">
            <v>August 2015: Development not Commenced</v>
          </cell>
        </row>
        <row r="443">
          <cell r="B443" t="str">
            <v>W/14/0967</v>
          </cell>
          <cell r="C443" t="str">
            <v>Residential Development of up to 425 dwellings,  medical centre, community hall and associated infrastructure and landscaping.</v>
          </cell>
          <cell r="D443">
            <v>42097</v>
          </cell>
          <cell r="E443" t="str">
            <v>Land North of Gallows Hill Warwick</v>
          </cell>
          <cell r="F443" t="str">
            <v>Public Transport  Contribution</v>
          </cell>
          <cell r="G443" t="str">
            <v>For each phase, to be paid in 5 equal instalments: the 1st prior to the occupation of the 100th dwelling in that phase  with the remaining instalments to be paid on the 1st, 2nd, 3rd and 4th anniversary of that payment.</v>
          </cell>
          <cell r="H443" t="str">
            <v>Towards the cost of improving the bus service and/or towards the provision of a new 20 minute service from the application site to Leamington railway station and the town centre.</v>
          </cell>
          <cell r="I443" t="str">
            <v>Public Transport</v>
          </cell>
          <cell r="L443" t="str">
            <v>August 2015: Development not Commenced</v>
          </cell>
        </row>
        <row r="444">
          <cell r="B444" t="str">
            <v>W/14/0967</v>
          </cell>
          <cell r="C444" t="str">
            <v>Residential Development of up to 425 dwellings,  medical centre, community hall and associated infrastructure and landscaping.</v>
          </cell>
          <cell r="D444">
            <v>42097</v>
          </cell>
          <cell r="E444" t="str">
            <v>Land North of Gallows Hill Warwick</v>
          </cell>
          <cell r="F444" t="str">
            <v>Sustainability Pack Contribution</v>
          </cell>
          <cell r="G444" t="str">
            <v>For each area, prior to the commencement of development in that area.</v>
          </cell>
          <cell r="I444" t="str">
            <v>Highways</v>
          </cell>
          <cell r="L444" t="str">
            <v>August 2015: Development not Commenced</v>
          </cell>
        </row>
        <row r="445">
          <cell r="B445" t="str">
            <v>W/14/0967</v>
          </cell>
          <cell r="C445" t="str">
            <v>Residential Development of up to 425 dwellings,  medical centre, community hall and associated infrastructure and landscaping.</v>
          </cell>
          <cell r="D445">
            <v>42097</v>
          </cell>
          <cell r="E445" t="str">
            <v>Land North of Gallows Hill Warwick</v>
          </cell>
          <cell r="F445" t="str">
            <v>Library Contribution</v>
          </cell>
          <cell r="G445" t="str">
            <v>Prior to the commencement of the development in the relevant area</v>
          </cell>
          <cell r="I445" t="str">
            <v>Libraries</v>
          </cell>
          <cell r="L445" t="str">
            <v>August 2015: Development not Commenced</v>
          </cell>
        </row>
        <row r="446">
          <cell r="B446" t="str">
            <v>W/14/0967</v>
          </cell>
          <cell r="C446" t="str">
            <v>Residential Development of up to 425 dwellings,  medical centre, community hall and associated infrastructure and landscaping.</v>
          </cell>
          <cell r="D446">
            <v>42097</v>
          </cell>
          <cell r="E446" t="str">
            <v>Land North of Gallows Hill Warwick</v>
          </cell>
          <cell r="F446" t="str">
            <v>Hospital Contribution</v>
          </cell>
          <cell r="G446" t="str">
            <v>50% prior to the completion of 50% of the dwellings and the remainder prior to the completion of 90% of the dwellings in relation to each phase of the development.</v>
          </cell>
          <cell r="H446" t="str">
            <v>Towards a new ward block at Warwick Hospital and additional treatment and patient facilities including community healthcare hubs at Warwick and Leamington</v>
          </cell>
          <cell r="I446" t="str">
            <v>Health</v>
          </cell>
          <cell r="L446" t="str">
            <v>August 2015: Development not Commenced</v>
          </cell>
        </row>
        <row r="447">
          <cell r="B447" t="str">
            <v>W/14/0967</v>
          </cell>
          <cell r="C447" t="str">
            <v>Residential Development of up to 425 dwellings,  medical centre, community hall and associated infrastructure and landscaping.</v>
          </cell>
          <cell r="D447">
            <v>42097</v>
          </cell>
          <cell r="E447" t="str">
            <v>Land North of Gallows Hill Warwick</v>
          </cell>
          <cell r="F447" t="str">
            <v>GP Surgery contribution</v>
          </cell>
          <cell r="G447" t="str">
            <v>Prior to the commencement of the relevant phase of development</v>
          </cell>
          <cell r="H447" t="str">
            <v>Towards the cost of a new GP surgery in Warwick District</v>
          </cell>
          <cell r="I447" t="str">
            <v>Health</v>
          </cell>
          <cell r="L447" t="str">
            <v>August 2015: Development not Commenced</v>
          </cell>
        </row>
        <row r="448">
          <cell r="B448" t="str">
            <v>W/14/0967</v>
          </cell>
          <cell r="C448" t="str">
            <v>Residential Development of up to 425 dwellings,  medical centre, community hall and associated infrastructure and landscaping.</v>
          </cell>
          <cell r="D448">
            <v>42097</v>
          </cell>
          <cell r="E448" t="str">
            <v>Land North of Gallows Hill Warwick</v>
          </cell>
          <cell r="F448" t="str">
            <v>Payment of Monitoring Fee</v>
          </cell>
          <cell r="G448" t="str">
            <v>Prior to the commencement of development</v>
          </cell>
          <cell r="I448" t="str">
            <v>Monitoring</v>
          </cell>
          <cell r="L448" t="str">
            <v>August 2015: Development not Commenced</v>
          </cell>
        </row>
        <row r="449">
          <cell r="B449" t="str">
            <v>W/14/0967</v>
          </cell>
          <cell r="C449" t="str">
            <v>Residential Development of up to 425 dwellings,  medical centre, community hall and associated infrastructure and landscaping.</v>
          </cell>
          <cell r="D449">
            <v>42097</v>
          </cell>
          <cell r="E449" t="str">
            <v>Land North of Gallows Hill Warwick</v>
          </cell>
          <cell r="F449" t="str">
            <v>Country Park contribution</v>
          </cell>
          <cell r="G449" t="str">
            <v>50% prior to the completion of 50% of the dwellings and the remainder prior to the completion of 90% of the dwellings in relation to each phase of the development.</v>
          </cell>
          <cell r="I449" t="str">
            <v>Open Space</v>
          </cell>
          <cell r="L449" t="str">
            <v>August 2015: Development not Commenced</v>
          </cell>
        </row>
        <row r="450">
          <cell r="B450" t="str">
            <v>W/14/0967</v>
          </cell>
          <cell r="C450" t="str">
            <v>Residential Development of up to 425 dwellings,  medical centre, community hall and associated infrastructure and landscaping.</v>
          </cell>
          <cell r="D450">
            <v>42097</v>
          </cell>
          <cell r="E450" t="str">
            <v>Land North of Gallows Hill Warwick</v>
          </cell>
          <cell r="F450" t="str">
            <v>Rights of Way contribution</v>
          </cell>
          <cell r="G450" t="str">
            <v>50% prior to the completion of 50% of the dwellings and the remainder prior to the completion of 90% of the dwellings in relation to each phase of the development.</v>
          </cell>
          <cell r="H450" t="str">
            <v>Towards public right of way improvements within a 1.5 mile radius of the site.</v>
          </cell>
          <cell r="I450" t="str">
            <v>Rights of Way</v>
          </cell>
          <cell r="L450" t="str">
            <v>August 2015: Development not Commenced</v>
          </cell>
        </row>
        <row r="451">
          <cell r="B451" t="str">
            <v>W/14/0967</v>
          </cell>
          <cell r="C451" t="str">
            <v>Residential Development of up to 425 dwellings,  medical centre, community hall and associated infrastructure and landscaping.</v>
          </cell>
          <cell r="D451">
            <v>42097</v>
          </cell>
          <cell r="E451" t="str">
            <v>Land North of Gallows Hill Warwick</v>
          </cell>
          <cell r="F451" t="str">
            <v>Appropriation of the Education Land by WCC</v>
          </cell>
          <cell r="G451" t="str">
            <v>Within 6 months of the commencement of development</v>
          </cell>
          <cell r="I451" t="str">
            <v>Education</v>
          </cell>
          <cell r="L451" t="str">
            <v>August 2015: Development not Commenced</v>
          </cell>
        </row>
        <row r="452">
          <cell r="B452" t="str">
            <v>W/14/0967</v>
          </cell>
          <cell r="C452" t="str">
            <v>Residential Development of up to 425 dwellings,  medical centre, community hall and associated infrastructure and landscaping.</v>
          </cell>
          <cell r="D452">
            <v>42097</v>
          </cell>
          <cell r="E452" t="str">
            <v>Land North of Gallows Hill Warwick</v>
          </cell>
          <cell r="F452" t="str">
            <v>Community Hall specification</v>
          </cell>
          <cell r="G452" t="str">
            <v>Prior to the submission of the reserved matters for the relevant phase.</v>
          </cell>
          <cell r="I452" t="str">
            <v xml:space="preserve">Community </v>
          </cell>
          <cell r="L452" t="str">
            <v>August 2015: Development not Commenced</v>
          </cell>
        </row>
        <row r="453">
          <cell r="B453" t="str">
            <v>W/14/0967</v>
          </cell>
          <cell r="C453" t="str">
            <v>Residential Development of up to 425 dwellings,  medical centre, community hall and associated infrastructure and landscaping.</v>
          </cell>
          <cell r="D453">
            <v>42097</v>
          </cell>
          <cell r="E453" t="str">
            <v>Land North of Gallows Hill Warwick</v>
          </cell>
          <cell r="F453" t="str">
            <v>Completion of community hall free serviced works</v>
          </cell>
          <cell r="G453" t="str">
            <v>Prior to the occupation of the development in that phase</v>
          </cell>
          <cell r="I453" t="str">
            <v xml:space="preserve">Community </v>
          </cell>
          <cell r="L453" t="str">
            <v>August 2015: Development not Commenced</v>
          </cell>
        </row>
        <row r="454">
          <cell r="B454" t="str">
            <v>W/14/0967</v>
          </cell>
          <cell r="C454" t="str">
            <v>Residential Development of up to 425 dwellings,  medical centre, community hall and associated infrastructure and landscaping.</v>
          </cell>
          <cell r="D454">
            <v>42097</v>
          </cell>
          <cell r="E454" t="str">
            <v>Land North of Gallows Hill Warwick</v>
          </cell>
          <cell r="F454" t="str">
            <v>GP facility specification</v>
          </cell>
          <cell r="G454" t="str">
            <v>Prior to the submission of the reserved matters for the relevant phase.</v>
          </cell>
          <cell r="I454" t="str">
            <v>Health</v>
          </cell>
          <cell r="L454" t="str">
            <v>August 2015: Development not Commenced</v>
          </cell>
        </row>
        <row r="455">
          <cell r="B455" t="str">
            <v>W/14/0967</v>
          </cell>
          <cell r="C455" t="str">
            <v>Residential Development of up to 425 dwellings,  medical centre, community hall and associated infrastructure and landscaping.</v>
          </cell>
          <cell r="D455">
            <v>42097</v>
          </cell>
          <cell r="E455" t="str">
            <v>Land North of Gallows Hill Warwick</v>
          </cell>
          <cell r="F455" t="str">
            <v>Completion of GP facility</v>
          </cell>
          <cell r="G455" t="str">
            <v>Prior to the occupation of the development in that phase</v>
          </cell>
          <cell r="I455" t="str">
            <v>Health</v>
          </cell>
          <cell r="L455" t="str">
            <v>August 2015: Development not Commenced</v>
          </cell>
        </row>
        <row r="456">
          <cell r="B456" t="str">
            <v>W/14/0967</v>
          </cell>
          <cell r="C456" t="str">
            <v>Residential Development of up to 425 dwellings,  medical centre, community hall and associated infrastructure and landscaping.</v>
          </cell>
          <cell r="D456">
            <v>42097</v>
          </cell>
          <cell r="E456" t="str">
            <v>Land North of Gallows Hill Warwick</v>
          </cell>
          <cell r="F456" t="str">
            <v>Safeguarding of community stadium land</v>
          </cell>
          <cell r="G456" t="str">
            <v>For a period of 5 years from the commencement of development</v>
          </cell>
          <cell r="I456" t="str">
            <v xml:space="preserve">Community </v>
          </cell>
          <cell r="L456" t="str">
            <v>August 2015: Development not Commenced</v>
          </cell>
        </row>
        <row r="457">
          <cell r="B457" t="str">
            <v>W/14/0967</v>
          </cell>
          <cell r="C457" t="str">
            <v>Residential Development of up to 425 dwellings,  medical centre, community hall and associated infrastructure and landscaping.</v>
          </cell>
          <cell r="D457">
            <v>42097</v>
          </cell>
          <cell r="E457" t="str">
            <v>Land North of Gallows Hill Warwick</v>
          </cell>
          <cell r="F457" t="str">
            <v>Submission of free serviced community stadium specification</v>
          </cell>
          <cell r="G457" t="str">
            <v>Within 1 month of the date of the implementation notice</v>
          </cell>
          <cell r="I457" t="str">
            <v xml:space="preserve">Community </v>
          </cell>
          <cell r="L457" t="str">
            <v>August 2015: Development not Commenced</v>
          </cell>
        </row>
        <row r="458">
          <cell r="B458" t="str">
            <v>W/14/0967</v>
          </cell>
          <cell r="C458" t="str">
            <v>Residential Development of up to 425 dwellings,  medical centre, community hall and associated infrastructure and landscaping.</v>
          </cell>
          <cell r="D458">
            <v>42097</v>
          </cell>
          <cell r="E458" t="str">
            <v>Land North of Gallows Hill Warwick</v>
          </cell>
          <cell r="F458" t="str">
            <v>Completion of free serviced community stadium works</v>
          </cell>
          <cell r="G458" t="str">
            <v>Within 6 months of the date of the implementation notice</v>
          </cell>
          <cell r="I458" t="str">
            <v xml:space="preserve">Community </v>
          </cell>
          <cell r="L458" t="str">
            <v>August 2015: Development not Commenced</v>
          </cell>
        </row>
        <row r="459">
          <cell r="B459" t="str">
            <v>W/14/0967</v>
          </cell>
          <cell r="C459" t="str">
            <v>Residential Development of up to 425 dwellings,  medical centre, community hall and associated infrastructure and landscaping.</v>
          </cell>
          <cell r="D459">
            <v>42097</v>
          </cell>
          <cell r="E459" t="str">
            <v>Land North of Gallows Hill Warwick</v>
          </cell>
          <cell r="F459" t="str">
            <v>Grant of licence to construct the stadium</v>
          </cell>
          <cell r="G459" t="str">
            <v>Within 6 months of the date of the implementation notice</v>
          </cell>
          <cell r="I459" t="str">
            <v xml:space="preserve">Community </v>
          </cell>
          <cell r="L459" t="str">
            <v>August 2015: Development not Commenced</v>
          </cell>
        </row>
        <row r="460">
          <cell r="B460" t="str">
            <v>W/14/0967</v>
          </cell>
          <cell r="C460" t="str">
            <v>Residential Development of up to 425 dwellings,  medical centre, community hall and associated infrastructure and landscaping.</v>
          </cell>
          <cell r="D460">
            <v>42097</v>
          </cell>
          <cell r="E460" t="str">
            <v>Land North of Gallows Hill Warwick</v>
          </cell>
          <cell r="F460" t="str">
            <v>Transfer of the completed stadium</v>
          </cell>
          <cell r="G460" t="str">
            <v>Within 28 days of completion</v>
          </cell>
          <cell r="I460" t="str">
            <v xml:space="preserve">Community </v>
          </cell>
          <cell r="L460" t="str">
            <v>August 2015: Development not Commenced</v>
          </cell>
        </row>
        <row r="461">
          <cell r="B461" t="str">
            <v>W/14/1076</v>
          </cell>
          <cell r="C461" t="str">
            <v>Construction of up to 735 dwellings, a neighbourhood centre, open space, infrastructure, and landscaping (outline application).</v>
          </cell>
          <cell r="D461">
            <v>41978</v>
          </cell>
          <cell r="E461" t="str">
            <v>Land between Myton Road and Europa Way, Warwick</v>
          </cell>
          <cell r="F461" t="str">
            <v>Submission of Affordable Housing scheme</v>
          </cell>
          <cell r="G461" t="str">
            <v>Prior to commencement of development</v>
          </cell>
          <cell r="I461" t="str">
            <v>Affordable Housing</v>
          </cell>
          <cell r="L461" t="str">
            <v>August 2015: Development not Commenced</v>
          </cell>
        </row>
        <row r="462">
          <cell r="B462" t="str">
            <v>W/14/1076</v>
          </cell>
          <cell r="C462" t="str">
            <v>Construction of up to 735 dwellings, a neighbourhood centre, open space, infrastructure, and landscaping (outline application).</v>
          </cell>
          <cell r="D462">
            <v>41978</v>
          </cell>
          <cell r="E462" t="str">
            <v>Land between Myton Road and Europa Way, Warwick</v>
          </cell>
          <cell r="F462" t="str">
            <v>Open Space and Play Area Design Scheme</v>
          </cell>
          <cell r="G462" t="str">
            <v>Prior to commencement of development</v>
          </cell>
          <cell r="I462" t="str">
            <v>Open Space</v>
          </cell>
          <cell r="L462" t="str">
            <v>August 2015: Development not Commenced</v>
          </cell>
        </row>
        <row r="463">
          <cell r="B463" t="str">
            <v>W/14/1076</v>
          </cell>
          <cell r="C463" t="str">
            <v>Construction of up to 735 dwellings, a neighbourhood centre, open space, infrastructure, and landscaping (outline application).</v>
          </cell>
          <cell r="D463">
            <v>41978</v>
          </cell>
          <cell r="E463" t="str">
            <v>Land between Myton Road and Europa Way, Warwick</v>
          </cell>
          <cell r="F463" t="str">
            <v>Open Space Land Transfer</v>
          </cell>
          <cell r="G463" t="str">
            <v>Prior to 50% occupation</v>
          </cell>
          <cell r="I463" t="str">
            <v>Open Space</v>
          </cell>
          <cell r="L463" t="str">
            <v>August 2015: Development not Commenced</v>
          </cell>
        </row>
        <row r="464">
          <cell r="B464" t="str">
            <v>W/14/1076</v>
          </cell>
          <cell r="C464" t="str">
            <v>Construction of up to 735 dwellings, a neighbourhood centre, open space, infrastructure, and landscaping (outline application).</v>
          </cell>
          <cell r="D464">
            <v>41978</v>
          </cell>
          <cell r="E464" t="str">
            <v>Land between Myton Road and Europa Way, Warwick</v>
          </cell>
          <cell r="F464" t="str">
            <v>Open Space Provision</v>
          </cell>
          <cell r="G464" t="str">
            <v>Prior to 50% occupation</v>
          </cell>
          <cell r="I464" t="str">
            <v>Open Space</v>
          </cell>
          <cell r="L464" t="str">
            <v>August 2015: Development not Commenced</v>
          </cell>
        </row>
        <row r="465">
          <cell r="B465" t="str">
            <v>W/14/1076</v>
          </cell>
          <cell r="C465" t="str">
            <v>Construction of up to 735 dwellings, a neighbourhood centre, open space, infrastructure, and landscaping (outline application).</v>
          </cell>
          <cell r="D465">
            <v>41978</v>
          </cell>
          <cell r="E465" t="str">
            <v>Land between Myton Road and Europa Way, Warwick</v>
          </cell>
          <cell r="F465" t="str">
            <v>Open Space Commuted Sum</v>
          </cell>
          <cell r="G465" t="str">
            <v>On completion and transfer of  the open space</v>
          </cell>
          <cell r="H465" t="str">
            <v>In accordance with the formula set out in the agreement</v>
          </cell>
          <cell r="I465" t="str">
            <v>Open Space</v>
          </cell>
          <cell r="L465" t="str">
            <v>August 2015: Development not Commenced</v>
          </cell>
        </row>
        <row r="466">
          <cell r="B466" t="str">
            <v>W/14/1076</v>
          </cell>
          <cell r="C466" t="str">
            <v>Construction of up to 735 dwellings, a neighbourhood centre, open space, infrastructure, and landscaping (outline application).</v>
          </cell>
          <cell r="D466">
            <v>41978</v>
          </cell>
          <cell r="E466" t="str">
            <v>Land between Myton Road and Europa Way, Warwick</v>
          </cell>
          <cell r="F466" t="str">
            <v>Submission of biodiversity off setting scheme</v>
          </cell>
          <cell r="G466" t="str">
            <v>Prior to the commencement of each phase of development</v>
          </cell>
          <cell r="I466" t="str">
            <v>Open Space</v>
          </cell>
          <cell r="L466" t="str">
            <v>August 2015: Development not Commenced</v>
          </cell>
        </row>
        <row r="467">
          <cell r="B467" t="str">
            <v>W/14/1076</v>
          </cell>
          <cell r="C467" t="str">
            <v>Construction of up to 735 dwellings, a neighbourhood centre, open space, infrastructure, and landscaping (outline application).</v>
          </cell>
          <cell r="D467">
            <v>41978</v>
          </cell>
          <cell r="E467" t="str">
            <v>Land between Myton Road and Europa Way, Warwick</v>
          </cell>
          <cell r="F467" t="str">
            <v>Sustainable Urban Drainage System scheme</v>
          </cell>
          <cell r="G467" t="str">
            <v>Prior to commencement of development</v>
          </cell>
          <cell r="I467" t="str">
            <v>Drainage</v>
          </cell>
          <cell r="L467" t="str">
            <v>August 2015: Development not Commenced</v>
          </cell>
        </row>
        <row r="468">
          <cell r="B468" t="str">
            <v>W/14/1076</v>
          </cell>
          <cell r="C468" t="str">
            <v>Construction of up to 735 dwellings, a neighbourhood centre, open space, infrastructure, and landscaping (outline application).</v>
          </cell>
          <cell r="D468">
            <v>41978</v>
          </cell>
          <cell r="E468" t="str">
            <v>Land between Myton Road and Europa Way, Warwick</v>
          </cell>
          <cell r="F468" t="str">
            <v>Sustainable Urban Drainage System Commuted Sum</v>
          </cell>
          <cell r="G468" t="str">
            <v>On the transfer of the SUDs Land</v>
          </cell>
          <cell r="I468" t="str">
            <v>Drainage</v>
          </cell>
          <cell r="L468" t="str">
            <v>August 2015: Development not Commenced</v>
          </cell>
        </row>
        <row r="469">
          <cell r="B469" t="str">
            <v>W/14/1076</v>
          </cell>
          <cell r="C469" t="str">
            <v>Construction of up to 735 dwellings, a neighbourhood centre, open space, infrastructure, and landscaping (outline application).</v>
          </cell>
          <cell r="D469">
            <v>41978</v>
          </cell>
          <cell r="E469" t="str">
            <v>Land between Myton Road and Europa Way, Warwick</v>
          </cell>
          <cell r="F469" t="str">
            <v>Submission of employment and training strategy</v>
          </cell>
          <cell r="G469" t="str">
            <v>Prior to commencement of development</v>
          </cell>
          <cell r="I469" t="str">
            <v>Employment</v>
          </cell>
          <cell r="L469" t="str">
            <v>August 2015: Development not Commenced</v>
          </cell>
        </row>
        <row r="470">
          <cell r="B470" t="str">
            <v>W/14/1076</v>
          </cell>
          <cell r="C470" t="str">
            <v>Construction of up to 735 dwellings, a neighbourhood centre, open space, infrastructure, and landscaping (outline application).</v>
          </cell>
          <cell r="D470">
            <v>41978</v>
          </cell>
          <cell r="E470" t="str">
            <v>Land between Myton Road and Europa Way, Warwick</v>
          </cell>
          <cell r="F470" t="str">
            <v>Indoor Sports Facilities Contribution</v>
          </cell>
          <cell r="G470" t="str">
            <v>50% prior to the completion of 50% of the dwellings and the remainder prior to the completion of 90% of the dwellings for the relevant phase of development.</v>
          </cell>
          <cell r="I470" t="str">
            <v>Sports</v>
          </cell>
          <cell r="L470" t="str">
            <v>August 2015: Development not Commenced</v>
          </cell>
        </row>
        <row r="471">
          <cell r="B471" t="str">
            <v>W/14/1076</v>
          </cell>
          <cell r="C471" t="str">
            <v>Construction of up to 735 dwellings, a neighbourhood centre, open space, infrastructure, and landscaping (outline application).</v>
          </cell>
          <cell r="D471">
            <v>41978</v>
          </cell>
          <cell r="E471" t="str">
            <v>Land between Myton Road and Europa Way, Warwick</v>
          </cell>
          <cell r="F471" t="str">
            <v>Outdoor Sports Facilities Contribution</v>
          </cell>
          <cell r="G471" t="str">
            <v>50% prior to the completion of 50% of the dwellings and the remainder prior to the completion of 90% of the dwellings for the relevant phase of development.</v>
          </cell>
          <cell r="I471" t="str">
            <v>Sports</v>
          </cell>
          <cell r="L471" t="str">
            <v>August 2015: Development not Commenced</v>
          </cell>
        </row>
        <row r="472">
          <cell r="B472" t="str">
            <v>W/14/1076</v>
          </cell>
          <cell r="C472" t="str">
            <v>Construction of up to 735 dwellings, a neighbourhood centre, open space, infrastructure, and landscaping (outline application).</v>
          </cell>
          <cell r="D472">
            <v>41978</v>
          </cell>
          <cell r="E472" t="str">
            <v>Land between Myton Road and Europa Way, Warwick</v>
          </cell>
          <cell r="F472" t="str">
            <v>Provision of Play Area</v>
          </cell>
          <cell r="G472" t="str">
            <v>Prior to 50% occupation</v>
          </cell>
          <cell r="I472" t="str">
            <v>Open Space</v>
          </cell>
          <cell r="L472" t="str">
            <v>August 2015: Development not Commenced</v>
          </cell>
        </row>
        <row r="473">
          <cell r="B473" t="str">
            <v>W/14/1076</v>
          </cell>
          <cell r="C473" t="str">
            <v>Construction of up to 735 dwellings, a neighbourhood centre, open space, infrastructure, and landscaping (outline application).</v>
          </cell>
          <cell r="D473">
            <v>41978</v>
          </cell>
          <cell r="E473" t="str">
            <v>Land between Myton Road and Europa Way, Warwick</v>
          </cell>
          <cell r="F473" t="str">
            <v>Play Area Commuted Sum</v>
          </cell>
          <cell r="G473" t="str">
            <v>On completion and transfer of  the play area</v>
          </cell>
          <cell r="H473" t="str">
            <v>In accordance with the formula set out in the agreement</v>
          </cell>
          <cell r="I473" t="str">
            <v>Open Space</v>
          </cell>
          <cell r="L473" t="str">
            <v>August 2015: Development not Commenced</v>
          </cell>
        </row>
        <row r="474">
          <cell r="B474" t="str">
            <v>W/14/1076</v>
          </cell>
          <cell r="C474" t="str">
            <v>Construction of up to 735 dwellings, a neighbourhood centre, open space, infrastructure, and landscaping (outline application).</v>
          </cell>
          <cell r="D474">
            <v>41978</v>
          </cell>
          <cell r="E474" t="str">
            <v>Land between Myton Road and Europa Way, Warwick</v>
          </cell>
          <cell r="F474" t="str">
            <v>Police Contribution</v>
          </cell>
          <cell r="G474" t="str">
            <v>50% prior to the completion of 50% of the dwellings and the remainder prior to the completion of 90% of the dwellings for the relevant phase of development.</v>
          </cell>
          <cell r="I474" t="str">
            <v>Police</v>
          </cell>
          <cell r="L474" t="str">
            <v>August 2015: Development not Commenced</v>
          </cell>
        </row>
        <row r="475">
          <cell r="B475" t="str">
            <v>W/14/1076</v>
          </cell>
          <cell r="C475" t="str">
            <v>Construction of up to 735 dwellings, a neighbourhood centre, open space, infrastructure, and landscaping (outline application).</v>
          </cell>
          <cell r="D475">
            <v>41978</v>
          </cell>
          <cell r="E475" t="str">
            <v>Land between Myton Road and Europa Way, Warwick</v>
          </cell>
          <cell r="F475" t="str">
            <v>Education Contribution</v>
          </cell>
          <cell r="G475" t="str">
            <v>For each phase of development, 10% on occupation of the 1st dwelling; 50% upon occupation of 50% of the dwellings and the balance on the occupation of 90%.</v>
          </cell>
          <cell r="I475" t="str">
            <v>Education</v>
          </cell>
          <cell r="L475" t="str">
            <v>August 2015: Development not Commenced</v>
          </cell>
        </row>
        <row r="476">
          <cell r="B476" t="str">
            <v>W/14/1076</v>
          </cell>
          <cell r="C476" t="str">
            <v>Construction of up to 735 dwellings, a neighbourhood centre, open space, infrastructure, and landscaping (outline application).</v>
          </cell>
          <cell r="D476">
            <v>41978</v>
          </cell>
          <cell r="E476" t="str">
            <v>Land between Myton Road and Europa Way, Warwick</v>
          </cell>
          <cell r="F476" t="str">
            <v>Sale of the Education Land</v>
          </cell>
          <cell r="G476" t="str">
            <v>No specific trigger</v>
          </cell>
          <cell r="I476" t="str">
            <v>Education</v>
          </cell>
          <cell r="L476" t="str">
            <v>August 2015: Development not Commenced</v>
          </cell>
        </row>
        <row r="477">
          <cell r="B477" t="str">
            <v>W/14/1076</v>
          </cell>
          <cell r="C477" t="str">
            <v>Construction of up to 735 dwellings, a neighbourhood centre, open space, infrastructure, and landscaping (outline application).</v>
          </cell>
          <cell r="D477">
            <v>41978</v>
          </cell>
          <cell r="E477" t="str">
            <v>Land between Myton Road and Europa Way, Warwick</v>
          </cell>
          <cell r="F477" t="str">
            <v>Highways Contribution</v>
          </cell>
          <cell r="G477" t="str">
            <v>For each phase of the development, 4 equal instalments to be paid on the 1st occupation of market housing in that phase and then at 25%, 50% and 75%.</v>
          </cell>
          <cell r="I477" t="str">
            <v>Highways</v>
          </cell>
          <cell r="L477" t="str">
            <v>August 2015: Development not Commenced</v>
          </cell>
        </row>
        <row r="478">
          <cell r="B478" t="str">
            <v>W/14/1076</v>
          </cell>
          <cell r="C478" t="str">
            <v>Construction of up to 735 dwellings, a neighbourhood centre, open space, infrastructure, and landscaping (outline application).</v>
          </cell>
          <cell r="D478">
            <v>41978</v>
          </cell>
          <cell r="E478" t="str">
            <v>Land between Myton Road and Europa Way, Warwick</v>
          </cell>
          <cell r="F478" t="str">
            <v>Public Transport  Contribution</v>
          </cell>
          <cell r="G478" t="str">
            <v>For each phase, to be paid in 4 equal instalments: prior to the occupation of any dwelling in that phase followed by the 1st, 2nd and 3rd anniversary of that payment.</v>
          </cell>
          <cell r="H478" t="str">
            <v>Towards improving bus services for the site and the provision of a new 20 minute service from the application site to Leamington railway station and the town centre.</v>
          </cell>
          <cell r="I478" t="str">
            <v>Public Transport</v>
          </cell>
          <cell r="L478" t="str">
            <v>August 2015: Development not Commenced</v>
          </cell>
        </row>
        <row r="479">
          <cell r="B479" t="str">
            <v>W/14/1076</v>
          </cell>
          <cell r="C479" t="str">
            <v>Construction of up to 735 dwellings, a neighbourhood centre, open space, infrastructure, and landscaping (outline application).</v>
          </cell>
          <cell r="D479">
            <v>41978</v>
          </cell>
          <cell r="E479" t="str">
            <v>Land between Myton Road and Europa Way, Warwick</v>
          </cell>
          <cell r="F479" t="str">
            <v>Sustainability Pack Contribution</v>
          </cell>
          <cell r="G479" t="str">
            <v>For each area, no specific trigger</v>
          </cell>
          <cell r="I479" t="str">
            <v>Highways</v>
          </cell>
          <cell r="L479" t="str">
            <v>August 2015: Development not Commenced</v>
          </cell>
        </row>
        <row r="480">
          <cell r="B480" t="str">
            <v>W/14/1076</v>
          </cell>
          <cell r="C480" t="str">
            <v>Construction of up to 735 dwellings, a neighbourhood centre, open space, infrastructure, and landscaping (outline application).</v>
          </cell>
          <cell r="D480">
            <v>41978</v>
          </cell>
          <cell r="E480" t="str">
            <v>Land between Myton Road and Europa Way, Warwick</v>
          </cell>
          <cell r="F480" t="str">
            <v>Library Contribution</v>
          </cell>
          <cell r="G480" t="str">
            <v>No specific trigger</v>
          </cell>
          <cell r="I480" t="str">
            <v>Libraries</v>
          </cell>
          <cell r="L480" t="str">
            <v>August 2015: Development not Commenced</v>
          </cell>
        </row>
        <row r="481">
          <cell r="B481" t="str">
            <v>W/14/1076</v>
          </cell>
          <cell r="C481" t="str">
            <v>Construction of up to 735 dwellings, a neighbourhood centre, open space, infrastructure, and landscaping (outline application).</v>
          </cell>
          <cell r="D481">
            <v>41978</v>
          </cell>
          <cell r="E481" t="str">
            <v>Land between Myton Road and Europa Way, Warwick</v>
          </cell>
          <cell r="F481" t="str">
            <v>Hospital Contribution</v>
          </cell>
          <cell r="G481" t="str">
            <v>50% prior to the completion of 50% of the dwellings and the remainder prior to the completion of 90% of the dwellings.</v>
          </cell>
          <cell r="H481" t="str">
            <v>Towards a new ward block at Warwick Hospital and additional treatment and patient facilities including community healthcare hubs at Warwick and Leamington</v>
          </cell>
          <cell r="I481" t="str">
            <v>Health</v>
          </cell>
          <cell r="L481" t="str">
            <v>August 2015: Development not Commenced</v>
          </cell>
        </row>
        <row r="482">
          <cell r="B482" t="str">
            <v>W/14/1076</v>
          </cell>
          <cell r="C482" t="str">
            <v>Construction of up to 735 dwellings, a neighbourhood centre, open space, infrastructure, and landscaping (outline application).</v>
          </cell>
          <cell r="D482">
            <v>41978</v>
          </cell>
          <cell r="E482" t="str">
            <v>Land between Myton Road and Europa Way, Warwick</v>
          </cell>
          <cell r="F482" t="str">
            <v>GP Surgery contribution</v>
          </cell>
          <cell r="G482" t="str">
            <v>Prior to the commencement of the relevant phase of development</v>
          </cell>
          <cell r="H482" t="str">
            <v>Towards the cost of a new GP surgery in south Warwick/Leamington</v>
          </cell>
          <cell r="I482" t="str">
            <v>Health</v>
          </cell>
          <cell r="L482" t="str">
            <v>August 2015: Development not Commenced</v>
          </cell>
        </row>
        <row r="483">
          <cell r="B483" t="str">
            <v>W/14/1076</v>
          </cell>
          <cell r="C483" t="str">
            <v>Construction of up to 735 dwellings, a neighbourhood centre, open space, infrastructure, and landscaping (outline application).</v>
          </cell>
          <cell r="D483">
            <v>41978</v>
          </cell>
          <cell r="E483" t="str">
            <v>Land between Myton Road and Europa Way, Warwick</v>
          </cell>
          <cell r="F483" t="str">
            <v>Payment of Monitoring Fee</v>
          </cell>
          <cell r="G483" t="str">
            <v>Prior to the commencement of development</v>
          </cell>
          <cell r="I483" t="str">
            <v>Monitoring</v>
          </cell>
          <cell r="L483" t="str">
            <v>August 2015: Development not Commenced</v>
          </cell>
        </row>
        <row r="484">
          <cell r="B484" t="str">
            <v>W/14/1076</v>
          </cell>
          <cell r="C484" t="str">
            <v>Construction of up to 735 dwellings, a neighbourhood centre, open space, infrastructure, and landscaping (outline application).</v>
          </cell>
          <cell r="D484">
            <v>41978</v>
          </cell>
          <cell r="E484" t="str">
            <v>Land between Myton Road and Europa Way, Warwick</v>
          </cell>
          <cell r="F484" t="str">
            <v>Provision of allotments</v>
          </cell>
          <cell r="G484" t="str">
            <v>Prior to the completion of 500 dwellings</v>
          </cell>
          <cell r="I484" t="str">
            <v>Open Space</v>
          </cell>
          <cell r="L484" t="str">
            <v>August 2015: Development not Commenced</v>
          </cell>
        </row>
        <row r="485">
          <cell r="B485" t="str">
            <v>W/14/1076</v>
          </cell>
          <cell r="C485" t="str">
            <v>Construction of up to 735 dwellings, a neighbourhood centre, open space, infrastructure, and landscaping (outline application).</v>
          </cell>
          <cell r="D485">
            <v>41978</v>
          </cell>
          <cell r="E485" t="str">
            <v>Land between Myton Road and Europa Way, Warwick</v>
          </cell>
          <cell r="F485" t="str">
            <v>Country Park contribution</v>
          </cell>
          <cell r="G485" t="str">
            <v>50% prior to the completion of 50% of the dwellings and the remainder prior to the completion of 90% of the dwellings for the relevant phase of development.</v>
          </cell>
          <cell r="I485" t="str">
            <v>Open Space</v>
          </cell>
          <cell r="L485" t="str">
            <v>August 2015: Development not Commenced</v>
          </cell>
        </row>
        <row r="486">
          <cell r="B486" t="str">
            <v>W/14/1076</v>
          </cell>
          <cell r="C486" t="str">
            <v>Construction of up to 735 dwellings, a neighbourhood centre, open space, infrastructure, and landscaping (outline application).</v>
          </cell>
          <cell r="D486">
            <v>41978</v>
          </cell>
          <cell r="E486" t="str">
            <v>Land between Myton Road and Europa Way, Warwick</v>
          </cell>
          <cell r="F486" t="str">
            <v>Rights of Way contribution</v>
          </cell>
          <cell r="G486" t="str">
            <v>For any phase of the development, 50% prior to 1st occupation and the remainder at 90% occupation</v>
          </cell>
          <cell r="I486" t="str">
            <v>Rights of Way</v>
          </cell>
          <cell r="L486" t="str">
            <v>August 2015: Development not Commenced</v>
          </cell>
        </row>
        <row r="487">
          <cell r="B487" t="str">
            <v>W/14/1146</v>
          </cell>
          <cell r="C487" t="str">
            <v>Erection of outbuilding</v>
          </cell>
          <cell r="D487">
            <v>38217</v>
          </cell>
          <cell r="E487" t="str">
            <v>Holes House Farm, Holes House Lane, Lapworth</v>
          </cell>
          <cell r="F487" t="str">
            <v>Temporary use of building for residential purposes for 6 months</v>
          </cell>
          <cell r="G487" t="str">
            <v>On completion of the development</v>
          </cell>
          <cell r="I487" t="str">
            <v>Use</v>
          </cell>
          <cell r="L487" t="str">
            <v>No further action required</v>
          </cell>
        </row>
        <row r="488">
          <cell r="B488" t="str">
            <v>W/14/1340</v>
          </cell>
          <cell r="C488" t="str">
            <v>Erection of 93 dwellings, open space, drainage infrastructure and access to Common Lane</v>
          </cell>
          <cell r="D488">
            <v>41996</v>
          </cell>
          <cell r="E488" t="str">
            <v>Land north of Common Lane Kenilworth (Crackley Triangle)</v>
          </cell>
          <cell r="F488" t="str">
            <v>Affordable Housing</v>
          </cell>
          <cell r="G488" t="str">
            <v>In accordance with the date to be notified to the LPA</v>
          </cell>
          <cell r="I488" t="str">
            <v>Affordable Housing</v>
          </cell>
          <cell r="L488" t="str">
            <v>August 2015: Development not Commenced</v>
          </cell>
        </row>
        <row r="489">
          <cell r="B489" t="str">
            <v>W/14/1340</v>
          </cell>
          <cell r="C489" t="str">
            <v>Erection of 93 dwellings, open space, drainage infrastructure and access to Common Lane</v>
          </cell>
          <cell r="D489">
            <v>41996</v>
          </cell>
          <cell r="E489" t="str">
            <v>Land north of Common Lane Kenilworth (Crackley Triangle)</v>
          </cell>
          <cell r="F489" t="str">
            <v>Biodiversity Offsetting scheme</v>
          </cell>
          <cell r="G489" t="str">
            <v>Prior to commencement</v>
          </cell>
          <cell r="I489" t="str">
            <v>Biodiversity</v>
          </cell>
          <cell r="L489" t="str">
            <v>August 2015: Development not Commenced</v>
          </cell>
        </row>
        <row r="490">
          <cell r="B490" t="str">
            <v>W/14/1340</v>
          </cell>
          <cell r="C490" t="str">
            <v>Erection of 93 dwellings, open space, drainage infrastructure and access to Common Lane</v>
          </cell>
          <cell r="D490">
            <v>41996</v>
          </cell>
          <cell r="E490" t="str">
            <v>Land north of Common Lane Kenilworth (Crackley Triangle)</v>
          </cell>
          <cell r="F490" t="str">
            <v>Education</v>
          </cell>
          <cell r="G490" t="str">
            <v>10% prior to occupation of the first dwelling, 50% prior to 50% occupation, remainder prior to 90% occupation</v>
          </cell>
          <cell r="I490" t="str">
            <v>Education</v>
          </cell>
          <cell r="L490" t="str">
            <v>August 2015: Development not Commenced</v>
          </cell>
        </row>
        <row r="491">
          <cell r="B491" t="str">
            <v>W/14/1340</v>
          </cell>
          <cell r="C491" t="str">
            <v>Erection of 93 dwellings, open space, drainage infrastructure and access to Common Lane</v>
          </cell>
          <cell r="D491">
            <v>41996</v>
          </cell>
          <cell r="E491" t="str">
            <v>Land north of Common Lane Kenilworth (Crackley Triangle)</v>
          </cell>
          <cell r="F491" t="str">
            <v>Indoor Sports Facilities</v>
          </cell>
          <cell r="G491" t="str">
            <v>50% prior to 50% of the  dwellings being completed and the remainder prior to 90%</v>
          </cell>
          <cell r="I491" t="str">
            <v>Indoor Sports Facilities</v>
          </cell>
          <cell r="L491" t="str">
            <v>August 2015: Development not Commenced</v>
          </cell>
        </row>
        <row r="492">
          <cell r="B492" t="str">
            <v>W/14/1340</v>
          </cell>
          <cell r="C492" t="str">
            <v>Erection of 93 dwellings, open space, drainage infrastructure and access to Common Lane</v>
          </cell>
          <cell r="D492">
            <v>41996</v>
          </cell>
          <cell r="E492" t="str">
            <v>Land north of Common Lane Kenilworth (Crackley Triangle)</v>
          </cell>
          <cell r="F492" t="str">
            <v>Library Contribution</v>
          </cell>
          <cell r="G492" t="str">
            <v>100% Prior to 50% occupation</v>
          </cell>
          <cell r="I492" t="str">
            <v>Library Contribution</v>
          </cell>
          <cell r="L492" t="str">
            <v>August 2015: Development not Commenced</v>
          </cell>
        </row>
        <row r="493">
          <cell r="B493" t="str">
            <v>W/14/1340</v>
          </cell>
          <cell r="C493" t="str">
            <v>Erection of 93 dwellings, open space, drainage infrastructure and access to Common Lane</v>
          </cell>
          <cell r="D493">
            <v>41996</v>
          </cell>
          <cell r="E493" t="str">
            <v>Land north of Common Lane Kenilworth (Crackley Triangle)</v>
          </cell>
          <cell r="F493" t="str">
            <v>Payment of Monitoring Fee</v>
          </cell>
          <cell r="G493" t="str">
            <v>Prior to commencement</v>
          </cell>
          <cell r="I493" t="str">
            <v>Payment of Monitoring Fee</v>
          </cell>
          <cell r="L493" t="str">
            <v>August 2015: Development not Commenced</v>
          </cell>
        </row>
        <row r="494">
          <cell r="B494" t="str">
            <v>W/14/1340</v>
          </cell>
          <cell r="C494" t="str">
            <v>Erection of 93 dwellings, open space, drainage infrastructure and access to Common Lane</v>
          </cell>
          <cell r="D494">
            <v>41996</v>
          </cell>
          <cell r="E494" t="str">
            <v>Land north of Common Lane Kenilworth (Crackley Triangle)</v>
          </cell>
          <cell r="F494" t="str">
            <v>Employment and Training Strategy</v>
          </cell>
          <cell r="G494" t="str">
            <v>Prior to commencement</v>
          </cell>
          <cell r="I494" t="str">
            <v>Employment</v>
          </cell>
          <cell r="L494" t="str">
            <v>August 2015: Development not Commenced</v>
          </cell>
        </row>
        <row r="495">
          <cell r="B495" t="str">
            <v>W/14/1340</v>
          </cell>
          <cell r="C495" t="str">
            <v>Erection of 93 dwellings, open space, drainage infrastructure and access to Common Lane</v>
          </cell>
          <cell r="D495">
            <v>41996</v>
          </cell>
          <cell r="E495" t="str">
            <v>Land north of Common Lane Kenilworth (Crackley Triangle)</v>
          </cell>
          <cell r="F495" t="str">
            <v>Heath Contribution South Warwickshire FT</v>
          </cell>
          <cell r="G495" t="str">
            <v>50% prior to 50% of the  dwellings being completed and the remainder prior to 90%</v>
          </cell>
          <cell r="I495" t="str">
            <v>Health Contribution South Warwickshire FT</v>
          </cell>
          <cell r="L495" t="str">
            <v>August 2015: Development not Commenced</v>
          </cell>
        </row>
        <row r="496">
          <cell r="B496" t="str">
            <v>W/14/1340</v>
          </cell>
          <cell r="C496" t="str">
            <v>Erection of 93 dwellings, open space, drainage infrastructure and access to Common Lane</v>
          </cell>
          <cell r="D496">
            <v>41996</v>
          </cell>
          <cell r="E496" t="str">
            <v>Land north of Common Lane Kenilworth (Crackley Triangle)</v>
          </cell>
          <cell r="F496" t="str">
            <v>Highways</v>
          </cell>
          <cell r="G496" t="str">
            <v>50% prior to 50% of the  dwellings being completed and the remainder prior to 90%</v>
          </cell>
          <cell r="I496" t="str">
            <v>Highways</v>
          </cell>
          <cell r="L496" t="str">
            <v>August 2015: Development not Commenced</v>
          </cell>
        </row>
        <row r="497">
          <cell r="B497" t="str">
            <v>W/14/1340</v>
          </cell>
          <cell r="C497" t="str">
            <v>Erection of 93 dwellings, open space, drainage infrastructure and access to Common Lane</v>
          </cell>
          <cell r="D497">
            <v>41996</v>
          </cell>
          <cell r="E497" t="str">
            <v>Land north of Common Lane Kenilworth (Crackley Triangle)</v>
          </cell>
          <cell r="F497" t="str">
            <v>Parks and Gardens contribution</v>
          </cell>
          <cell r="G497" t="str">
            <v>50% prior to 50% of the  dwellings being completed and the remainder prior to 90%</v>
          </cell>
          <cell r="I497" t="str">
            <v>Open Space</v>
          </cell>
          <cell r="L497" t="str">
            <v>August 2015: Development not Commenced</v>
          </cell>
        </row>
        <row r="498">
          <cell r="B498" t="str">
            <v>W/14/1340</v>
          </cell>
          <cell r="C498" t="str">
            <v>Erection of 93 dwellings, open space, drainage infrastructure and access to Common Lane</v>
          </cell>
          <cell r="D498">
            <v>41996</v>
          </cell>
          <cell r="E498" t="str">
            <v>Land north of Common Lane Kenilworth (Crackley Triangle)</v>
          </cell>
          <cell r="F498" t="str">
            <v>Open space commuted sum</v>
          </cell>
          <cell r="G498" t="str">
            <v>Upon transfer of the land</v>
          </cell>
          <cell r="I498" t="str">
            <v>Open Space</v>
          </cell>
          <cell r="L498" t="str">
            <v>August 2015: Development not Commenced</v>
          </cell>
        </row>
        <row r="499">
          <cell r="B499" t="str">
            <v>W/14/1340</v>
          </cell>
          <cell r="C499" t="str">
            <v>Erection of 93 dwellings, open space, drainage infrastructure and access to Common Lane</v>
          </cell>
          <cell r="D499">
            <v>41996</v>
          </cell>
          <cell r="E499" t="str">
            <v>Land north of Common Lane Kenilworth (Crackley Triangle)</v>
          </cell>
          <cell r="F499" t="str">
            <v>Open space scheme</v>
          </cell>
          <cell r="G499" t="str">
            <v>Prior to commencement</v>
          </cell>
          <cell r="I499" t="str">
            <v>Open Space</v>
          </cell>
          <cell r="L499" t="str">
            <v>August 2015: Development not Commenced</v>
          </cell>
        </row>
        <row r="500">
          <cell r="B500" t="str">
            <v>W/14/1340</v>
          </cell>
          <cell r="C500" t="str">
            <v>Erection of 93 dwellings, open space, drainage infrastructure and access to Common Lane</v>
          </cell>
          <cell r="D500">
            <v>41996</v>
          </cell>
          <cell r="E500" t="str">
            <v>Land north of Common Lane Kenilworth (Crackley Triangle)</v>
          </cell>
          <cell r="F500" t="str">
            <v>Open space provision</v>
          </cell>
          <cell r="G500" t="str">
            <v>Upon 50% occupation</v>
          </cell>
          <cell r="I500" t="str">
            <v>Open Space</v>
          </cell>
          <cell r="L500" t="str">
            <v>August 2015: Development not Commenced</v>
          </cell>
        </row>
        <row r="501">
          <cell r="B501" t="str">
            <v>W/14/1340</v>
          </cell>
          <cell r="C501" t="str">
            <v>Erection of 93 dwellings, open space, drainage infrastructure and access to Common Lane</v>
          </cell>
          <cell r="D501">
            <v>41996</v>
          </cell>
          <cell r="E501" t="str">
            <v>Land north of Common Lane Kenilworth (Crackley Triangle)</v>
          </cell>
          <cell r="F501" t="str">
            <v>Outdoor Sports Facilities</v>
          </cell>
          <cell r="G501" t="str">
            <v>50% prior to 50% of the  dwellings being completed and the remainder prior to 90%</v>
          </cell>
          <cell r="I501" t="str">
            <v>Sports</v>
          </cell>
          <cell r="L501" t="str">
            <v>August 2015: Development not Commenced</v>
          </cell>
        </row>
        <row r="502">
          <cell r="B502" t="str">
            <v>W/14/1340</v>
          </cell>
          <cell r="C502" t="str">
            <v>Erection of 93 dwellings, open space, drainage infrastructure and access to Common Lane</v>
          </cell>
          <cell r="D502">
            <v>41996</v>
          </cell>
          <cell r="E502" t="str">
            <v>Land north of Common Lane Kenilworth (Crackley Triangle)</v>
          </cell>
          <cell r="F502" t="str">
            <v>Police</v>
          </cell>
          <cell r="G502" t="str">
            <v>50% prior to 50% of the  dwellings being completed and the remainder prior to 90%</v>
          </cell>
          <cell r="I502" t="str">
            <v>Police</v>
          </cell>
          <cell r="L502" t="str">
            <v>August 2015: Development not Commenced</v>
          </cell>
        </row>
        <row r="503">
          <cell r="B503" t="str">
            <v>W/14/1340</v>
          </cell>
          <cell r="C503" t="str">
            <v>Erection of 93 dwellings, open space, drainage infrastructure and access to Common Lane</v>
          </cell>
          <cell r="D503">
            <v>41996</v>
          </cell>
          <cell r="E503" t="str">
            <v>Land north of Common Lane Kenilworth (Crackley Triangle)</v>
          </cell>
          <cell r="F503" t="str">
            <v>Contribution towards sustainability packs</v>
          </cell>
          <cell r="G503" t="str">
            <v>Prior to commencement</v>
          </cell>
          <cell r="I503" t="str">
            <v>Highways</v>
          </cell>
          <cell r="L503" t="str">
            <v>August 2015: Development not Commenced</v>
          </cell>
        </row>
        <row r="504">
          <cell r="B504" t="str">
            <v>W/15/0634</v>
          </cell>
          <cell r="C504" t="str">
            <v>Outline planning application for the erection of up to 66 no. affordable dwellings and up to 36 no. low cost dwellings (Use Class C3) to include siting and vehicular access from St Mary’s Road with all other matters reserved for subsequent approval including landscaping; car parking and all other ancillary and enabling works.</v>
          </cell>
          <cell r="D504">
            <v>42227</v>
          </cell>
          <cell r="E504" t="str">
            <v>Sydenham Industrial Estate, Sydenham Drive &amp; St Mary`s Road, Leamington Spa, CV31 1PH</v>
          </cell>
          <cell r="F504" t="str">
            <v>Restriction on use of existing industrial / warehouse buildings</v>
          </cell>
          <cell r="G504" t="str">
            <v>On implementation</v>
          </cell>
          <cell r="H504" t="str">
            <v>Existing industrial buildings only to be used for B1 or B8 use and only between 0700 hours and 1900 hours.</v>
          </cell>
          <cell r="I504" t="str">
            <v>Use</v>
          </cell>
          <cell r="L504" t="str">
            <v>August 2015: Development not Commenced</v>
          </cell>
        </row>
        <row r="505">
          <cell r="B505" t="str">
            <v>W/15/0646</v>
          </cell>
          <cell r="C505" t="str">
            <v>Erection of 85 dwellings, access roads and associated development.</v>
          </cell>
          <cell r="D505">
            <v>42208</v>
          </cell>
          <cell r="E505" t="str">
            <v>Opus 40, Birmingham Road, Warwick</v>
          </cell>
          <cell r="F505" t="str">
            <v>Affordable Housing</v>
          </cell>
          <cell r="G505" t="str">
            <v>50% prior to 50% occupation</v>
          </cell>
          <cell r="I505" t="str">
            <v>Affordable Housing</v>
          </cell>
          <cell r="L505" t="str">
            <v>August 2015: Development not Commenced</v>
          </cell>
        </row>
        <row r="506">
          <cell r="B506" t="str">
            <v>W/15/0646</v>
          </cell>
          <cell r="C506" t="str">
            <v>Erection of 85 dwellings, access roads and associated development.</v>
          </cell>
          <cell r="D506">
            <v>42208</v>
          </cell>
          <cell r="E506" t="str">
            <v>Opus 40, Birmingham Road, Warwick</v>
          </cell>
          <cell r="F506" t="str">
            <v>Open Space Design Scheme</v>
          </cell>
          <cell r="G506" t="str">
            <v>100% Prior to 50% occupation</v>
          </cell>
          <cell r="I506" t="str">
            <v>Open Space Design Scheme</v>
          </cell>
          <cell r="L506" t="str">
            <v>August 2015: Development not Commenced</v>
          </cell>
        </row>
        <row r="507">
          <cell r="B507" t="str">
            <v>W/15/0646</v>
          </cell>
          <cell r="C507" t="str">
            <v>Erection of 85 dwellings, access roads and associated development.</v>
          </cell>
          <cell r="D507">
            <v>42208</v>
          </cell>
          <cell r="E507" t="str">
            <v>Opus 40, Birmingham Road, Warwick</v>
          </cell>
          <cell r="F507" t="str">
            <v>Offsite Parks, Gardens and Allotments</v>
          </cell>
          <cell r="G507" t="str">
            <v>50% prior to 50% occupation</v>
          </cell>
          <cell r="I507" t="str">
            <v>Offsite Parks, Gardens and Allotments</v>
          </cell>
          <cell r="L507" t="str">
            <v>August 2015: Development not Commenced</v>
          </cell>
        </row>
        <row r="508">
          <cell r="B508" t="str">
            <v>W/15/0646</v>
          </cell>
          <cell r="C508" t="str">
            <v>Erection of 85 dwellings, access roads and associated development.</v>
          </cell>
          <cell r="D508">
            <v>42208</v>
          </cell>
          <cell r="E508" t="str">
            <v>Opus 40, Birmingham Road, Warwick</v>
          </cell>
          <cell r="F508" t="str">
            <v>Offsite Parks, Gardens and Allotments</v>
          </cell>
          <cell r="G508" t="str">
            <v>50% prior to 90% occupation</v>
          </cell>
          <cell r="I508" t="str">
            <v>Offsite Parks, Gardens and Allotments</v>
          </cell>
          <cell r="L508" t="str">
            <v>August 2015: Development not Commenced</v>
          </cell>
        </row>
        <row r="509">
          <cell r="B509" t="str">
            <v>W/15/0646</v>
          </cell>
          <cell r="C509" t="str">
            <v>Erection of 85 dwellings, access roads and associated development.</v>
          </cell>
          <cell r="D509">
            <v>42208</v>
          </cell>
          <cell r="E509" t="str">
            <v>Opus 40, Birmingham Road, Warwick</v>
          </cell>
          <cell r="F509" t="str">
            <v>Layout of Play Area</v>
          </cell>
          <cell r="G509" t="str">
            <v>100% Prior to 50% occupation</v>
          </cell>
          <cell r="I509" t="str">
            <v>Layout of Play Area</v>
          </cell>
          <cell r="L509" t="str">
            <v>August 2015: Development not Commenced</v>
          </cell>
        </row>
        <row r="510">
          <cell r="B510" t="str">
            <v>W/15/0646</v>
          </cell>
          <cell r="C510" t="str">
            <v>Erection of 85 dwellings, access roads and associated development.</v>
          </cell>
          <cell r="D510">
            <v>42208</v>
          </cell>
          <cell r="E510" t="str">
            <v>Opus 40, Birmingham Road, Warwick</v>
          </cell>
          <cell r="F510" t="str">
            <v>Hospital</v>
          </cell>
          <cell r="G510" t="str">
            <v>50% prior to 50% occupation</v>
          </cell>
          <cell r="I510" t="str">
            <v>Hospital</v>
          </cell>
          <cell r="L510" t="str">
            <v>August 2015: Development not Commenced</v>
          </cell>
        </row>
        <row r="511">
          <cell r="B511" t="str">
            <v>W/15/0646</v>
          </cell>
          <cell r="C511" t="str">
            <v>Erection of 85 dwellings, access roads and associated development.</v>
          </cell>
          <cell r="D511">
            <v>42208</v>
          </cell>
          <cell r="E511" t="str">
            <v>Opus 40, Birmingham Road, Warwick</v>
          </cell>
          <cell r="F511" t="str">
            <v>Hospital</v>
          </cell>
          <cell r="G511" t="str">
            <v>50% prior to 90% occupation</v>
          </cell>
          <cell r="I511" t="str">
            <v>Hospital</v>
          </cell>
          <cell r="L511" t="str">
            <v>August 2015: Development not Commenced</v>
          </cell>
        </row>
        <row r="512">
          <cell r="B512" t="str">
            <v>W/15/0646</v>
          </cell>
          <cell r="C512" t="str">
            <v>Erection of 85 dwellings, access roads and associated development.</v>
          </cell>
          <cell r="D512">
            <v>42208</v>
          </cell>
          <cell r="E512" t="str">
            <v>Opus 40, Birmingham Road, Warwick</v>
          </cell>
          <cell r="F512" t="str">
            <v>Indoor Sports Facilities</v>
          </cell>
          <cell r="G512" t="str">
            <v>50% prior to 50% occupation</v>
          </cell>
          <cell r="I512" t="str">
            <v>Indoor Sports Facilities</v>
          </cell>
          <cell r="L512" t="str">
            <v>August 2015: Development not Commenced</v>
          </cell>
        </row>
        <row r="513">
          <cell r="B513" t="str">
            <v>W/15/0646</v>
          </cell>
          <cell r="C513" t="str">
            <v>Erection of 85 dwellings, access roads and associated development.</v>
          </cell>
          <cell r="D513">
            <v>42208</v>
          </cell>
          <cell r="E513" t="str">
            <v>Opus 40, Birmingham Road, Warwick</v>
          </cell>
          <cell r="F513" t="str">
            <v>Indoor Sports Facilities</v>
          </cell>
          <cell r="G513" t="str">
            <v>50% prior to 90% occupation</v>
          </cell>
          <cell r="I513" t="str">
            <v>Indoor Sports Facilities</v>
          </cell>
          <cell r="L513" t="str">
            <v>August 2015: Development not Commenced</v>
          </cell>
        </row>
        <row r="514">
          <cell r="B514" t="str">
            <v>W/15/0646</v>
          </cell>
          <cell r="C514" t="str">
            <v>Erection of 85 dwellings, access roads and associated development.</v>
          </cell>
          <cell r="D514">
            <v>42208</v>
          </cell>
          <cell r="E514" t="str">
            <v>Opus 40, Birmingham Road, Warwick</v>
          </cell>
          <cell r="F514" t="str">
            <v>Outdoor Sports Facilities</v>
          </cell>
          <cell r="G514" t="str">
            <v>50% prior to 50% occupation</v>
          </cell>
          <cell r="I514" t="str">
            <v>Outdoor Sports Facilities</v>
          </cell>
          <cell r="L514" t="str">
            <v>August 2015: Development not Commenced</v>
          </cell>
        </row>
        <row r="515">
          <cell r="B515" t="str">
            <v>W/15/0646</v>
          </cell>
          <cell r="C515" t="str">
            <v>Erection of 85 dwellings, access roads and associated development.</v>
          </cell>
          <cell r="D515">
            <v>42208</v>
          </cell>
          <cell r="E515" t="str">
            <v>Opus 40, Birmingham Road, Warwick</v>
          </cell>
          <cell r="F515" t="str">
            <v>Outdoor Sports Facilities</v>
          </cell>
          <cell r="G515" t="str">
            <v>50% prior to 90% occupation</v>
          </cell>
          <cell r="I515" t="str">
            <v>Outdoor Sports Facilities</v>
          </cell>
          <cell r="L515" t="str">
            <v>August 2015: Development not Commenced</v>
          </cell>
        </row>
        <row r="516">
          <cell r="B516" t="str">
            <v>W/15/0646</v>
          </cell>
          <cell r="C516" t="str">
            <v>Erection of 85 dwellings, access roads and associated development.</v>
          </cell>
          <cell r="D516">
            <v>42208</v>
          </cell>
          <cell r="E516" t="str">
            <v>Opus 40, Birmingham Road, Warwick</v>
          </cell>
          <cell r="F516" t="str">
            <v>Education</v>
          </cell>
          <cell r="G516" t="str">
            <v>10% prior to occupation of any of the dwellings</v>
          </cell>
          <cell r="I516" t="str">
            <v>Education</v>
          </cell>
          <cell r="L516" t="str">
            <v>August 2015: Development not Commenced</v>
          </cell>
        </row>
        <row r="517">
          <cell r="B517" t="str">
            <v>W/15/0646</v>
          </cell>
          <cell r="C517" t="str">
            <v>Erection of 85 dwellings, access roads and associated development.</v>
          </cell>
          <cell r="D517">
            <v>42208</v>
          </cell>
          <cell r="E517" t="str">
            <v>Opus 40, Birmingham Road, Warwick</v>
          </cell>
          <cell r="F517" t="str">
            <v>Education</v>
          </cell>
          <cell r="G517" t="str">
            <v>50% prior to 50% occupation</v>
          </cell>
          <cell r="I517" t="str">
            <v>Education</v>
          </cell>
          <cell r="L517" t="str">
            <v>August 2015: Development not Commenced</v>
          </cell>
        </row>
        <row r="518">
          <cell r="B518" t="str">
            <v>W/15/0646</v>
          </cell>
          <cell r="C518" t="str">
            <v>Erection of 85 dwellings, access roads and associated development.</v>
          </cell>
          <cell r="D518">
            <v>42208</v>
          </cell>
          <cell r="E518" t="str">
            <v>Opus 40, Birmingham Road, Warwick</v>
          </cell>
          <cell r="F518" t="str">
            <v>Education</v>
          </cell>
          <cell r="G518" t="str">
            <v>40% prior of 90% occupation</v>
          </cell>
          <cell r="I518" t="str">
            <v>Education</v>
          </cell>
          <cell r="L518" t="str">
            <v>August 2015: Development not Commenced</v>
          </cell>
        </row>
        <row r="519">
          <cell r="B519" t="str">
            <v>W/15/0646</v>
          </cell>
          <cell r="C519" t="str">
            <v>Erection of 85 dwellings, access roads and associated development.</v>
          </cell>
          <cell r="D519">
            <v>42208</v>
          </cell>
          <cell r="E519" t="str">
            <v>Opus 40, Birmingham Road, Warwick</v>
          </cell>
          <cell r="F519" t="str">
            <v>Highways</v>
          </cell>
          <cell r="G519" t="str">
            <v>100% on commencement</v>
          </cell>
          <cell r="I519" t="str">
            <v>Highways</v>
          </cell>
          <cell r="L519" t="str">
            <v>August 2015: Development not Commenced</v>
          </cell>
        </row>
        <row r="520">
          <cell r="B520" t="str">
            <v>W/15/0646</v>
          </cell>
          <cell r="C520" t="str">
            <v>Erection of 85 dwellings, access roads and associated development.</v>
          </cell>
          <cell r="D520">
            <v>42208</v>
          </cell>
          <cell r="E520" t="str">
            <v>Opus 40, Birmingham Road, Warwick</v>
          </cell>
          <cell r="F520" t="str">
            <v>Travel Pack</v>
          </cell>
          <cell r="G520" t="str">
            <v>100% on commencement</v>
          </cell>
          <cell r="I520" t="str">
            <v>Travel Pack</v>
          </cell>
          <cell r="L520" t="str">
            <v>August 2015: Development not Commenced</v>
          </cell>
        </row>
        <row r="521">
          <cell r="B521" t="str">
            <v>W/15/0646</v>
          </cell>
          <cell r="C521" t="str">
            <v>Erection of 85 dwellings, access roads and associated development.</v>
          </cell>
          <cell r="D521">
            <v>42208</v>
          </cell>
          <cell r="E521" t="str">
            <v>Opus 40, Birmingham Road, Warwick</v>
          </cell>
          <cell r="F521" t="str">
            <v>Library Contribution</v>
          </cell>
          <cell r="G521" t="str">
            <v>100% Prior to 50% occupation</v>
          </cell>
          <cell r="I521" t="str">
            <v>Library Contribution</v>
          </cell>
          <cell r="L521" t="str">
            <v>August 2015: Development not Commenced</v>
          </cell>
        </row>
        <row r="522">
          <cell r="B522" t="str">
            <v>W/15/0646</v>
          </cell>
          <cell r="C522" t="str">
            <v>Erection of 85 dwellings, access roads and associated development.</v>
          </cell>
          <cell r="D522">
            <v>42208</v>
          </cell>
          <cell r="E522" t="str">
            <v>Opus 40, Birmingham Road, Warwick</v>
          </cell>
          <cell r="F522" t="str">
            <v>Rights of Way</v>
          </cell>
          <cell r="G522" t="str">
            <v>100% Prior to 50% occupation</v>
          </cell>
          <cell r="I522" t="str">
            <v>Rights of Way</v>
          </cell>
          <cell r="L522" t="str">
            <v>August 2015: Development not Commenced</v>
          </cell>
        </row>
        <row r="523">
          <cell r="B523" t="str">
            <v>W/15/0646</v>
          </cell>
          <cell r="C523" t="str">
            <v>Erection of 85 dwellings, access roads and associated development.</v>
          </cell>
          <cell r="D523">
            <v>42208</v>
          </cell>
          <cell r="E523" t="str">
            <v>Opus 40, Birmingham Road, Warwick</v>
          </cell>
          <cell r="F523" t="str">
            <v>Provision of land</v>
          </cell>
          <cell r="G523" t="str">
            <v>Following receipt of written notice from County Council by 25 June 2020</v>
          </cell>
          <cell r="I523" t="str">
            <v>Provision of land</v>
          </cell>
          <cell r="L523" t="str">
            <v>August 2015: Development not Commenced</v>
          </cell>
        </row>
        <row r="524">
          <cell r="B524" t="str">
            <v>W/15/0646</v>
          </cell>
          <cell r="C524" t="str">
            <v>Erection of 85 dwellings, access roads and associated development.</v>
          </cell>
          <cell r="D524">
            <v>42208</v>
          </cell>
          <cell r="E524" t="str">
            <v>Opus 40, Birmingham Road, Warwick</v>
          </cell>
          <cell r="F524" t="str">
            <v>Payment of Monitoring Fee</v>
          </cell>
          <cell r="G524" t="str">
            <v>100% on commencement</v>
          </cell>
          <cell r="I524" t="str">
            <v>Payment of Monitoring Fee</v>
          </cell>
          <cell r="L524" t="str">
            <v>August 2015: Development not Commenced</v>
          </cell>
        </row>
        <row r="525">
          <cell r="B525" t="str">
            <v>W/15/0646</v>
          </cell>
          <cell r="C525" t="str">
            <v>Erection of 85 dwellings, access roads and associated development.</v>
          </cell>
          <cell r="D525">
            <v>42208</v>
          </cell>
          <cell r="E525" t="str">
            <v>Opus 40, Birmingham Road, Warwick</v>
          </cell>
          <cell r="F525" t="str">
            <v>Affordable Housing</v>
          </cell>
          <cell r="G525" t="str">
            <v>100% prior to 95% occupation</v>
          </cell>
          <cell r="I525" t="str">
            <v>Affordable Housing</v>
          </cell>
          <cell r="L525" t="str">
            <v>August 2015: Development not Commenced</v>
          </cell>
        </row>
        <row r="526">
          <cell r="B526" t="str">
            <v>W/13/0858</v>
          </cell>
          <cell r="C526" t="str">
            <v>Outline application for residential development with all matters reserved apart from access</v>
          </cell>
          <cell r="D526">
            <v>41541</v>
          </cell>
          <cell r="E526" t="str">
            <v>Land to the South of  Fieldgate Lane, Whitnash, Leamington Spa</v>
          </cell>
          <cell r="F526" t="str">
            <v>School Transport contribution</v>
          </cell>
          <cell r="G526" t="str">
            <v>50% prior to 50% occupation</v>
          </cell>
          <cell r="I526" t="str">
            <v>School Transport contribution</v>
          </cell>
          <cell r="J526" t="str">
            <v>To be paid directly to WCC</v>
          </cell>
          <cell r="K526" t="str">
            <v>N/A</v>
          </cell>
        </row>
        <row r="527">
          <cell r="B527" t="str">
            <v>W/13/0858</v>
          </cell>
          <cell r="C527" t="str">
            <v>Outline application for residential development with all matters reserved apart from access</v>
          </cell>
          <cell r="D527">
            <v>41541</v>
          </cell>
          <cell r="E527" t="str">
            <v>Land to the South of  Fieldgate Lane, Whitnash, Leamington Spa</v>
          </cell>
          <cell r="F527" t="str">
            <v>Play Area</v>
          </cell>
          <cell r="G527" t="str">
            <v>Prior to commencement</v>
          </cell>
          <cell r="I527" t="str">
            <v>Play Area</v>
          </cell>
          <cell r="J527" t="str">
            <v>In process, request made 20/8/15</v>
          </cell>
          <cell r="K527">
            <v>0</v>
          </cell>
          <cell r="L527" t="str">
            <v>WDC chasing contribution</v>
          </cell>
        </row>
        <row r="528">
          <cell r="B528" t="str">
            <v>W/14/0693</v>
          </cell>
          <cell r="C528" t="str">
            <v>Full planning permission for 60 dwellings</v>
          </cell>
          <cell r="D528">
            <v>41898</v>
          </cell>
          <cell r="E528" t="str">
            <v>West of 22 Wellesbourne Road, Barford</v>
          </cell>
          <cell r="F528" t="str">
            <v>Monitoring Contribution</v>
          </cell>
          <cell r="G528" t="str">
            <v>Prior to the commencement of development</v>
          </cell>
          <cell r="I528" t="str">
            <v>Monitoring</v>
          </cell>
          <cell r="J528" t="str">
            <v>In process, request made 20/8/15</v>
          </cell>
          <cell r="K528">
            <v>0</v>
          </cell>
          <cell r="L528" t="str">
            <v>Request made 20/8/15</v>
          </cell>
        </row>
        <row r="529">
          <cell r="B529" t="str">
            <v>W/15/0795</v>
          </cell>
          <cell r="C529" t="str">
            <v>Demolition, refurbishment, change of use to residential apartments and erection of 10 houses</v>
          </cell>
          <cell r="D529">
            <v>42234</v>
          </cell>
          <cell r="E529" t="str">
            <v>Lord Leycester Hotel, Warwick</v>
          </cell>
          <cell r="F529" t="str">
            <v>Affordable Housing Contribution</v>
          </cell>
          <cell r="G529" t="str">
            <v>On commencement</v>
          </cell>
          <cell r="I529" t="str">
            <v>Affordable Housing</v>
          </cell>
          <cell r="L529" t="str">
            <v>August 2015: Development not Commenced</v>
          </cell>
        </row>
        <row r="530">
          <cell r="B530" t="str">
            <v>W/15/0795</v>
          </cell>
          <cell r="C530" t="str">
            <v>Demolition, refurbishment, change of use to residential apartments and erection of 10 houses</v>
          </cell>
          <cell r="D530">
            <v>42234</v>
          </cell>
          <cell r="E530" t="str">
            <v>Lord Leycester Hotel, Warwick</v>
          </cell>
          <cell r="F530" t="str">
            <v>Removal of residents parking permits</v>
          </cell>
          <cell r="G530" t="str">
            <v>Prior to occupation</v>
          </cell>
          <cell r="I530" t="str">
            <v>Parking</v>
          </cell>
          <cell r="L530" t="str">
            <v>August 2015: Development not Commenced</v>
          </cell>
        </row>
        <row r="531">
          <cell r="B531" t="str">
            <v>W/15/0851</v>
          </cell>
          <cell r="C531" t="str">
            <v>Outline permission for up to 520 dwellings</v>
          </cell>
          <cell r="D531">
            <v>42237</v>
          </cell>
          <cell r="E531" t="str">
            <v>Grove Farm, Harbury Lane, Bishops Tachbrook</v>
          </cell>
          <cell r="F531" t="str">
            <v>Affordable Housing</v>
          </cell>
          <cell r="G531" t="str">
            <v>Within 20 days of the serving of the payment notice (that notice to be served in the circumstances where a commuted sum is to be paid in lieu of the provision on site)</v>
          </cell>
          <cell r="H531" t="str">
            <v>In accordance with the formula</v>
          </cell>
          <cell r="I531" t="str">
            <v>Affordable Housing</v>
          </cell>
          <cell r="L531" t="str">
            <v>August 2015: Development not Commenced</v>
          </cell>
        </row>
        <row r="532">
          <cell r="B532" t="str">
            <v>W/15/0851</v>
          </cell>
          <cell r="C532" t="str">
            <v>Outline permission for up to 520 dwellings</v>
          </cell>
          <cell r="D532">
            <v>42237</v>
          </cell>
          <cell r="E532" t="str">
            <v>Grove Farm, Harbury Lane, Bishops Tachbrook</v>
          </cell>
          <cell r="F532" t="str">
            <v>Affordable Housing Scheme</v>
          </cell>
          <cell r="G532" t="str">
            <v>Prior to Commencement</v>
          </cell>
          <cell r="I532" t="str">
            <v>Affordable Housing</v>
          </cell>
          <cell r="L532" t="str">
            <v>August 2015: Development not Commenced</v>
          </cell>
        </row>
        <row r="533">
          <cell r="B533" t="str">
            <v>W/15/0851</v>
          </cell>
          <cell r="C533" t="str">
            <v>Outline permission for up to 520 dwellings</v>
          </cell>
          <cell r="D533">
            <v>42237</v>
          </cell>
          <cell r="E533" t="str">
            <v>Grove Farm, Harbury Lane, Bishops Tachbrook</v>
          </cell>
          <cell r="F533" t="str">
            <v>Amenity Open Space transfer</v>
          </cell>
          <cell r="G533" t="str">
            <v>Prior to occupation of the 1st house</v>
          </cell>
          <cell r="I533" t="str">
            <v>Open space</v>
          </cell>
          <cell r="L533" t="str">
            <v>August 2015: Development not Commenced</v>
          </cell>
        </row>
        <row r="534">
          <cell r="B534" t="str">
            <v>W/15/0851</v>
          </cell>
          <cell r="C534" t="str">
            <v>Outline permission for up to 520 dwellings</v>
          </cell>
          <cell r="D534">
            <v>42237</v>
          </cell>
          <cell r="E534" t="str">
            <v>Grove Farm, Harbury Lane, Bishops Tachbrook</v>
          </cell>
          <cell r="F534" t="str">
            <v>Amenity open space scheme</v>
          </cell>
          <cell r="G534" t="str">
            <v>Prior to Commencement</v>
          </cell>
          <cell r="I534" t="str">
            <v>Open space</v>
          </cell>
          <cell r="L534" t="str">
            <v>August 2015: Development not Commenced</v>
          </cell>
        </row>
        <row r="535">
          <cell r="B535" t="str">
            <v>W/15/0851</v>
          </cell>
          <cell r="C535" t="str">
            <v>Outline permission for up to 520 dwellings</v>
          </cell>
          <cell r="D535">
            <v>42237</v>
          </cell>
          <cell r="E535" t="str">
            <v>Grove Farm, Harbury Lane, Bishops Tachbrook</v>
          </cell>
          <cell r="F535" t="str">
            <v>Amenity open space provision</v>
          </cell>
          <cell r="G535" t="str">
            <v>Prior to the occupation of the 50th house</v>
          </cell>
          <cell r="I535" t="str">
            <v>Open space</v>
          </cell>
          <cell r="L535" t="str">
            <v>August 2015: Development not Commenced</v>
          </cell>
        </row>
        <row r="536">
          <cell r="B536" t="str">
            <v>W/15/0851</v>
          </cell>
          <cell r="C536" t="str">
            <v>Outline permission for up to 520 dwellings</v>
          </cell>
          <cell r="D536">
            <v>42237</v>
          </cell>
          <cell r="E536" t="str">
            <v>Grove Farm, Harbury Lane, Bishops Tachbrook</v>
          </cell>
          <cell r="F536" t="str">
            <v>Amenity open space commuted sum</v>
          </cell>
          <cell r="G536" t="str">
            <v>On completion of the transfer</v>
          </cell>
          <cell r="I536" t="str">
            <v>Open space</v>
          </cell>
          <cell r="L536" t="str">
            <v>August 2015: Development not Commenced</v>
          </cell>
        </row>
        <row r="537">
          <cell r="B537" t="str">
            <v>W/15/0851</v>
          </cell>
          <cell r="C537" t="str">
            <v>Outline permission for up to 520 dwellings</v>
          </cell>
          <cell r="D537">
            <v>42237</v>
          </cell>
          <cell r="E537" t="str">
            <v>Grove Farm, Harbury Lane, Bishops Tachbrook</v>
          </cell>
          <cell r="F537" t="str">
            <v>Provision of Informal open space</v>
          </cell>
          <cell r="G537" t="str">
            <v>Prior to 50% occupation</v>
          </cell>
          <cell r="I537" t="str">
            <v>Open space</v>
          </cell>
          <cell r="L537" t="str">
            <v>August 2015: Development not Commenced</v>
          </cell>
        </row>
        <row r="538">
          <cell r="B538" t="str">
            <v>W/15/0851</v>
          </cell>
          <cell r="C538" t="str">
            <v>Outline permission for up to 520 dwellings</v>
          </cell>
          <cell r="D538">
            <v>42237</v>
          </cell>
          <cell r="E538" t="str">
            <v>Grove Farm, Harbury Lane, Bishops Tachbrook</v>
          </cell>
          <cell r="F538" t="str">
            <v>Country Park contribution</v>
          </cell>
          <cell r="G538" t="str">
            <v xml:space="preserve">Prior to 75% occupation </v>
          </cell>
          <cell r="I538" t="str">
            <v>Country Park</v>
          </cell>
          <cell r="L538" t="str">
            <v>August 2015: Development not Commenced</v>
          </cell>
        </row>
        <row r="539">
          <cell r="B539" t="str">
            <v>W/15/0851</v>
          </cell>
          <cell r="C539" t="str">
            <v>Outline permission for up to 520 dwellings</v>
          </cell>
          <cell r="D539">
            <v>42237</v>
          </cell>
          <cell r="E539" t="str">
            <v>Grove Farm, Harbury Lane, Bishops Tachbrook</v>
          </cell>
          <cell r="F539" t="str">
            <v>Country Park provision</v>
          </cell>
          <cell r="G539" t="str">
            <v>Upon occupation of the 400th dwelling</v>
          </cell>
          <cell r="I539" t="str">
            <v>Country Park</v>
          </cell>
          <cell r="L539" t="str">
            <v>August 2015: Development not Commenced</v>
          </cell>
        </row>
        <row r="540">
          <cell r="B540" t="str">
            <v>W/15/0851</v>
          </cell>
          <cell r="C540" t="str">
            <v>Outline permission for up to 520 dwellings</v>
          </cell>
          <cell r="D540">
            <v>42237</v>
          </cell>
          <cell r="E540" t="str">
            <v>Grove Farm, Harbury Lane, Bishops Tachbrook</v>
          </cell>
          <cell r="F540" t="str">
            <v>Country Park scheme</v>
          </cell>
          <cell r="G540" t="str">
            <v>Prior to Commencement</v>
          </cell>
          <cell r="H540" t="str">
            <v xml:space="preserve">                                                                                            </v>
          </cell>
          <cell r="I540" t="str">
            <v>Country Park</v>
          </cell>
          <cell r="L540" t="str">
            <v>August 2015: Development not Commenced</v>
          </cell>
        </row>
        <row r="541">
          <cell r="B541" t="str">
            <v>W/15/0851</v>
          </cell>
          <cell r="C541" t="str">
            <v>Outline permission for up to 520 dwellings</v>
          </cell>
          <cell r="D541">
            <v>42237</v>
          </cell>
          <cell r="E541" t="str">
            <v>Grove Farm, Harbury Lane, Bishops Tachbrook</v>
          </cell>
          <cell r="F541" t="str">
            <v>Education contribution</v>
          </cell>
          <cell r="G541" t="str">
            <v>10% prior to occupation; the next 50% prior to 50% occupation; the remaining 40% prior to 90% occupation.</v>
          </cell>
          <cell r="H541" t="str">
            <v>Towards the provision of a new primary school at Harbury Gardens and towards phase 1 of the expansion of Campion Secondary School</v>
          </cell>
          <cell r="I541" t="str">
            <v>Education</v>
          </cell>
          <cell r="L541" t="str">
            <v>August 2015: Development not Commenced</v>
          </cell>
        </row>
        <row r="542">
          <cell r="B542" t="str">
            <v>W/15/0851</v>
          </cell>
          <cell r="C542" t="str">
            <v>Outline permission for up to 520 dwellings</v>
          </cell>
          <cell r="D542">
            <v>42237</v>
          </cell>
          <cell r="E542" t="str">
            <v>Grove Farm, Harbury Lane, Bishops Tachbrook</v>
          </cell>
          <cell r="F542" t="str">
            <v>Footpath contribution</v>
          </cell>
          <cell r="G542" t="str">
            <v>50% prior to 50% occupation and the remainder prior to 90% occupation</v>
          </cell>
          <cell r="H542" t="str">
            <v>Towards improving public footpaths within a 1.5 mile radius of the application site</v>
          </cell>
          <cell r="I542" t="str">
            <v>Footpaths</v>
          </cell>
          <cell r="L542" t="str">
            <v>August 2015: Development not Commenced</v>
          </cell>
        </row>
        <row r="543">
          <cell r="B543" t="str">
            <v>W/15/0851</v>
          </cell>
          <cell r="C543" t="str">
            <v>Outline permission for up to 520 dwellings</v>
          </cell>
          <cell r="D543">
            <v>42237</v>
          </cell>
          <cell r="E543" t="str">
            <v>Grove Farm, Harbury Lane, Bishops Tachbrook</v>
          </cell>
          <cell r="F543" t="str">
            <v>GP surgery contribution</v>
          </cell>
          <cell r="G543" t="str">
            <v>50% prior to 50% occupation and the remainder prior to 90% occupation</v>
          </cell>
          <cell r="H543" t="str">
            <v>Towards improvements to the Warwick Gates Health Centre</v>
          </cell>
          <cell r="I543" t="str">
            <v>Health</v>
          </cell>
          <cell r="L543" t="str">
            <v>August 2015: Development not Commenced</v>
          </cell>
        </row>
        <row r="544">
          <cell r="B544" t="str">
            <v>W/15/0851</v>
          </cell>
          <cell r="C544" t="str">
            <v>Outline permission for up to 520 dwellings</v>
          </cell>
          <cell r="D544">
            <v>42237</v>
          </cell>
          <cell r="E544" t="str">
            <v>Grove Farm, Harbury Lane, Bishops Tachbrook</v>
          </cell>
          <cell r="F544" t="str">
            <v>Hospital Contribution</v>
          </cell>
          <cell r="G544" t="str">
            <v>50% prior to 50% occupation and the remainder prior to 90% occupation</v>
          </cell>
          <cell r="H544" t="str">
            <v>Towards additional patient facilities</v>
          </cell>
          <cell r="I544" t="str">
            <v>Health</v>
          </cell>
          <cell r="L544" t="str">
            <v>August 2015: Development not Commenced</v>
          </cell>
        </row>
        <row r="545">
          <cell r="B545" t="str">
            <v>W/15/0851</v>
          </cell>
          <cell r="C545" t="str">
            <v>Outline permission for up to 520 dwellings</v>
          </cell>
          <cell r="D545">
            <v>42237</v>
          </cell>
          <cell r="E545" t="str">
            <v>Grove Farm, Harbury Lane, Bishops Tachbrook</v>
          </cell>
          <cell r="F545" t="str">
            <v>Highways Infrastructure Contribution</v>
          </cell>
          <cell r="G545" t="str">
            <v>25% prior to 20% occupation; 50% prior to 50% occupation; the remaining 25% prior to 90% occupation.</v>
          </cell>
          <cell r="H545" t="str">
            <v>Towards improvements to the Europa Way corridor</v>
          </cell>
          <cell r="I545" t="str">
            <v>Highways</v>
          </cell>
          <cell r="L545" t="str">
            <v>August 2015: Development not Commenced</v>
          </cell>
        </row>
        <row r="546">
          <cell r="B546" t="str">
            <v>W/15/0851</v>
          </cell>
          <cell r="C546" t="str">
            <v>Outline permission for up to 520 dwellings</v>
          </cell>
          <cell r="D546">
            <v>42237</v>
          </cell>
          <cell r="E546" t="str">
            <v>Grove Farm, Harbury Lane, Bishops Tachbrook</v>
          </cell>
          <cell r="F546" t="str">
            <v>Indoor Sports facilities contribution</v>
          </cell>
          <cell r="G546" t="str">
            <v>50% prior to 50% occupation and the remainder prior to 90% occupation</v>
          </cell>
          <cell r="H546" t="str">
            <v>Towards a new sports hall, enhancements to the swimming pool and improvements to health and fitness facilities</v>
          </cell>
          <cell r="I546" t="str">
            <v>Indoor Sports</v>
          </cell>
          <cell r="L546" t="str">
            <v>August 2015: Development not Commenced</v>
          </cell>
        </row>
        <row r="547">
          <cell r="B547" t="str">
            <v>W/15/0851</v>
          </cell>
          <cell r="C547" t="str">
            <v>Outline permission for up to 520 dwellings</v>
          </cell>
          <cell r="D547">
            <v>42237</v>
          </cell>
          <cell r="E547" t="str">
            <v>Grove Farm, Harbury Lane, Bishops Tachbrook</v>
          </cell>
          <cell r="F547" t="str">
            <v>Outdoor Sports facilities contribution</v>
          </cell>
          <cell r="G547" t="str">
            <v>50% prior to 50% occupation and the remainder prior to 90% occupation</v>
          </cell>
          <cell r="H547" t="str">
            <v>Towards improvements to drainage, car parking and pitch surfaces at Harbury Lane playing fields</v>
          </cell>
          <cell r="I547" t="str">
            <v>Outdoor Sports</v>
          </cell>
          <cell r="L547" t="str">
            <v>August 2015: Development not Commenced</v>
          </cell>
        </row>
        <row r="548">
          <cell r="B548" t="str">
            <v>W/15/0851</v>
          </cell>
          <cell r="C548" t="str">
            <v>Outline permission for up to 520 dwellings</v>
          </cell>
          <cell r="D548">
            <v>42237</v>
          </cell>
          <cell r="E548" t="str">
            <v>Grove Farm, Harbury Lane, Bishops Tachbrook</v>
          </cell>
          <cell r="F548" t="str">
            <v>Monitoring Fee</v>
          </cell>
          <cell r="G548" t="str">
            <v>Prior to Commencement</v>
          </cell>
          <cell r="H548" t="str">
            <v>Towards monitoring compliance with this Agreement</v>
          </cell>
          <cell r="I548" t="str">
            <v>Monitoring</v>
          </cell>
          <cell r="L548" t="str">
            <v>August 2015: Development not Commenced</v>
          </cell>
        </row>
        <row r="549">
          <cell r="B549" t="str">
            <v>W/15/0851</v>
          </cell>
          <cell r="C549" t="str">
            <v>Outline permission for up to 520 dwellings</v>
          </cell>
          <cell r="D549">
            <v>42237</v>
          </cell>
          <cell r="E549" t="str">
            <v>Grove Farm, Harbury Lane, Bishops Tachbrook</v>
          </cell>
          <cell r="F549" t="str">
            <v>Library Contribution</v>
          </cell>
          <cell r="G549" t="str">
            <v>50% prior to 50% occupation and the remainder prior to 90% occupation</v>
          </cell>
          <cell r="H549" t="str">
            <v>Towards new and replacement stock, targeted collections and promotions</v>
          </cell>
          <cell r="I549" t="str">
            <v>Libraries</v>
          </cell>
          <cell r="L549" t="str">
            <v>August 2015: Development not Commenced</v>
          </cell>
        </row>
        <row r="550">
          <cell r="B550" t="str">
            <v>W/15/0851</v>
          </cell>
          <cell r="C550" t="str">
            <v>Outline permission for up to 520 dwellings</v>
          </cell>
          <cell r="D550">
            <v>42237</v>
          </cell>
          <cell r="E550" t="str">
            <v>Grove Farm, Harbury Lane, Bishops Tachbrook</v>
          </cell>
          <cell r="F550" t="str">
            <v>Play Area Scheme</v>
          </cell>
          <cell r="G550" t="str">
            <v>Prior to Commencement</v>
          </cell>
          <cell r="I550" t="str">
            <v>Play Area</v>
          </cell>
          <cell r="L550" t="str">
            <v>August 2015: Development not Commenced</v>
          </cell>
        </row>
        <row r="551">
          <cell r="B551" t="str">
            <v>W/15/0851</v>
          </cell>
          <cell r="C551" t="str">
            <v>Outline permission for up to 520 dwellings</v>
          </cell>
          <cell r="D551">
            <v>42237</v>
          </cell>
          <cell r="E551" t="str">
            <v>Grove Farm, Harbury Lane, Bishops Tachbrook</v>
          </cell>
          <cell r="F551" t="str">
            <v>Play Area Transfer</v>
          </cell>
          <cell r="G551" t="str">
            <v>Prior to occupation of the 1st dwelling</v>
          </cell>
          <cell r="I551" t="str">
            <v>Play Area</v>
          </cell>
          <cell r="L551" t="str">
            <v>August 2015: Development not Commenced</v>
          </cell>
        </row>
        <row r="552">
          <cell r="B552" t="str">
            <v>W/15/0851</v>
          </cell>
          <cell r="C552" t="str">
            <v>Outline permission for up to 520 dwellings</v>
          </cell>
          <cell r="D552">
            <v>42237</v>
          </cell>
          <cell r="E552" t="str">
            <v>Grove Farm, Harbury Lane, Bishops Tachbrook</v>
          </cell>
          <cell r="F552" t="str">
            <v>Play Area provision</v>
          </cell>
          <cell r="G552" t="str">
            <v>Prior to 50% occupation</v>
          </cell>
          <cell r="I552" t="str">
            <v>Play Area</v>
          </cell>
          <cell r="L552" t="str">
            <v>August 2015: Development not Commenced</v>
          </cell>
        </row>
        <row r="553">
          <cell r="B553" t="str">
            <v>W/15/0851</v>
          </cell>
          <cell r="C553" t="str">
            <v>Outline permission for up to 520 dwellings</v>
          </cell>
          <cell r="D553">
            <v>42237</v>
          </cell>
          <cell r="E553" t="str">
            <v>Grove Farm, Harbury Lane, Bishops Tachbrook</v>
          </cell>
          <cell r="F553" t="str">
            <v>Play Area commuted sum</v>
          </cell>
          <cell r="G553" t="str">
            <v>Upon the transfer of the play area</v>
          </cell>
          <cell r="H553" t="str">
            <v>In accordance with the relevant formula</v>
          </cell>
          <cell r="I553" t="str">
            <v>Play Area</v>
          </cell>
          <cell r="L553" t="str">
            <v>August 2015: Development not Commenced</v>
          </cell>
        </row>
        <row r="554">
          <cell r="B554" t="str">
            <v>W/15/0851</v>
          </cell>
          <cell r="C554" t="str">
            <v>Outline permission for up to 520 dwellings</v>
          </cell>
          <cell r="D554">
            <v>42237</v>
          </cell>
          <cell r="E554" t="str">
            <v>Grove Farm, Harbury Lane, Bishops Tachbrook</v>
          </cell>
          <cell r="F554" t="str">
            <v>Police Contribution</v>
          </cell>
          <cell r="G554" t="str">
            <v>50% prior to 50% occupation and the remainder prior to 90% occupation</v>
          </cell>
          <cell r="H554" t="str">
            <v>Towards equipping staff and providing police vehicles and premises for the Warwick Rural West Safer Neighbourhood Team</v>
          </cell>
          <cell r="I554" t="str">
            <v>Police</v>
          </cell>
          <cell r="L554" t="str">
            <v>August 2015: Development not Commenced</v>
          </cell>
        </row>
        <row r="555">
          <cell r="B555" t="str">
            <v>W/15/0851</v>
          </cell>
          <cell r="C555" t="str">
            <v>Outline permission for up to 520 dwellings</v>
          </cell>
          <cell r="D555">
            <v>42237</v>
          </cell>
          <cell r="E555" t="str">
            <v>Grove Farm, Harbury Lane, Bishops Tachbrook</v>
          </cell>
          <cell r="F555" t="str">
            <v>Public Transport Contribution</v>
          </cell>
          <cell r="G555" t="str">
            <v>50% prior to 50% occupation and the remainder prior to 90% occupation</v>
          </cell>
          <cell r="H555" t="str">
            <v>Towards the provision and maintenance of bus stops that are compliant with the Disability Discrimination Act 2005 and improvements to the number 68 bus service</v>
          </cell>
          <cell r="I555" t="str">
            <v>Public Transport</v>
          </cell>
          <cell r="L555" t="str">
            <v>August 2015: Development not Commenced</v>
          </cell>
        </row>
        <row r="556">
          <cell r="B556" t="str">
            <v>W/15/0851</v>
          </cell>
          <cell r="C556" t="str">
            <v>Outline permission for up to 520 dwellings</v>
          </cell>
          <cell r="D556">
            <v>42237</v>
          </cell>
          <cell r="E556" t="str">
            <v>Grove Farm, Harbury Lane, Bishops Tachbrook</v>
          </cell>
          <cell r="F556" t="str">
            <v>Sustainable Travel Pack contribution</v>
          </cell>
          <cell r="G556" t="str">
            <v>Within 1 month of commencement</v>
          </cell>
          <cell r="I556" t="str">
            <v>Public Transport</v>
          </cell>
          <cell r="L556" t="str">
            <v>August 2015: Development not Commenced</v>
          </cell>
        </row>
        <row r="557">
          <cell r="B557" t="str">
            <v>W/15/0851</v>
          </cell>
          <cell r="C557" t="str">
            <v>Outline permission for up to 520 dwellings</v>
          </cell>
          <cell r="D557">
            <v>42237</v>
          </cell>
          <cell r="E557" t="str">
            <v>Grove Farm, Harbury Lane, Bishops Tachbrook</v>
          </cell>
          <cell r="F557" t="str">
            <v>Submission of Local Employments and Training Strategy</v>
          </cell>
          <cell r="G557" t="str">
            <v>28 days prior to commencement</v>
          </cell>
          <cell r="I557" t="str">
            <v>Employment</v>
          </cell>
        </row>
        <row r="558">
          <cell r="B558" t="str">
            <v>W/15/0747</v>
          </cell>
          <cell r="C558" t="str">
            <v>Outline permission for up to 26 dwellings</v>
          </cell>
          <cell r="D558">
            <v>42244</v>
          </cell>
          <cell r="E558" t="str">
            <v>Land west of Bridge Street and Wilkins Close, Barford</v>
          </cell>
          <cell r="F558" t="str">
            <v xml:space="preserve">Affordable Housing Contribution </v>
          </cell>
          <cell r="G558" t="str">
            <v>Within 20 days of the serving of the payment notice (that notice to be served in the circumstances where a commuted sum is to be paid in lieu of the provision on site)</v>
          </cell>
          <cell r="H558" t="str">
            <v>In accordance with the formula</v>
          </cell>
          <cell r="I558" t="str">
            <v>Affordable Housing</v>
          </cell>
          <cell r="L558" t="str">
            <v>August 2015: Development not Commenced</v>
          </cell>
        </row>
        <row r="559">
          <cell r="B559" t="str">
            <v>W/15/0747</v>
          </cell>
          <cell r="C559" t="str">
            <v>Outline permission for up to 26 dwellings</v>
          </cell>
          <cell r="D559">
            <v>42244</v>
          </cell>
          <cell r="E559" t="str">
            <v>Land west of Bridge Street and Wilkins Close, Barford</v>
          </cell>
          <cell r="F559" t="str">
            <v>Affordable Housing Scheme</v>
          </cell>
          <cell r="G559" t="str">
            <v>Prior to Commencement</v>
          </cell>
          <cell r="I559" t="str">
            <v>Affordable Housing</v>
          </cell>
          <cell r="L559" t="str">
            <v>August 2015: Development not Commenced</v>
          </cell>
        </row>
        <row r="560">
          <cell r="B560" t="str">
            <v>W/15/0747</v>
          </cell>
          <cell r="C560" t="str">
            <v>Outline permission for up to 26 dwellings</v>
          </cell>
          <cell r="D560">
            <v>42244</v>
          </cell>
          <cell r="E560" t="str">
            <v>Land west of Bridge Street and Wilkins Close, Barford</v>
          </cell>
          <cell r="F560" t="str">
            <v>Open space contribution</v>
          </cell>
          <cell r="G560" t="str">
            <v>Prior to occupation of the 1st house</v>
          </cell>
          <cell r="H560" t="str">
            <v>Towards the Barford Playing Fields project.</v>
          </cell>
          <cell r="I560" t="str">
            <v>Open space</v>
          </cell>
          <cell r="L560" t="str">
            <v>August 2015: Development not Commenced</v>
          </cell>
        </row>
        <row r="561">
          <cell r="B561" t="str">
            <v>W/15/0747</v>
          </cell>
          <cell r="C561" t="str">
            <v>Outline permission for up to 26 dwellings</v>
          </cell>
          <cell r="D561">
            <v>42244</v>
          </cell>
          <cell r="E561" t="str">
            <v>Land west of Bridge Street and Wilkins Close, Barford</v>
          </cell>
          <cell r="F561" t="str">
            <v>Education contribution</v>
          </cell>
          <cell r="G561" t="str">
            <v>10% prior to occupation; the next 50% prior to 50% occupation; the remaining 40% prior to 90% occupation.</v>
          </cell>
          <cell r="H561" t="str">
            <v>Towards the provision of an additional classroom to enable the school to operate as a 1 form entry school with 7 class groups each of 30 pupils and [providing pre-school provision: Barford St Peter's</v>
          </cell>
          <cell r="I561" t="str">
            <v>Education</v>
          </cell>
          <cell r="L561" t="str">
            <v>August 2015: Development not Commenced</v>
          </cell>
        </row>
        <row r="562">
          <cell r="B562" t="str">
            <v>W/15/0747</v>
          </cell>
          <cell r="C562" t="str">
            <v>Outline permission for up to 26 dwellings</v>
          </cell>
          <cell r="D562">
            <v>42244</v>
          </cell>
          <cell r="E562" t="str">
            <v>Land west of Bridge Street and Wilkins Close, Barford</v>
          </cell>
          <cell r="F562" t="str">
            <v>Acute and Planned Healthcare contribution</v>
          </cell>
          <cell r="G562" t="str">
            <v>Prior to the occupation of the 1st dwelling</v>
          </cell>
          <cell r="H562" t="str">
            <v>Towards the cots of those services provided by the South Warwickshire NHS Foundation Trust.</v>
          </cell>
          <cell r="I562" t="str">
            <v>Health</v>
          </cell>
          <cell r="L562" t="str">
            <v>August 2015: Development not Commenced</v>
          </cell>
        </row>
        <row r="563">
          <cell r="B563" t="str">
            <v>W/15/0747</v>
          </cell>
          <cell r="C563" t="str">
            <v>Outline permission for up to 26 dwellings</v>
          </cell>
          <cell r="D563">
            <v>42244</v>
          </cell>
          <cell r="E563" t="str">
            <v>Land west of Bridge Street and Wilkins Close, Barford</v>
          </cell>
          <cell r="F563" t="str">
            <v>Sustainable Travel Pack contribution</v>
          </cell>
          <cell r="G563" t="str">
            <v>Upon Commencement</v>
          </cell>
          <cell r="I563" t="str">
            <v>Public Transport</v>
          </cell>
          <cell r="L563" t="str">
            <v>August 2015: Development not Commenced</v>
          </cell>
        </row>
      </sheetData>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0-10-30T12:10:41.984"/>
    </inkml:context>
    <inkml:brush xml:id="br0">
      <inkml:brushProperty name="width" value="0.05" units="cm"/>
      <inkml:brushProperty name="height" value="0.05" units="cm"/>
      <inkml:brushProperty name="color" value="#FFFFFF"/>
    </inkml:brush>
  </inkml:definitions>
  <inkml:trace contextRef="#ctx0" brushRef="#br0">47 18 2760 0 0,'-1'0'13'0'0,"0"0"0"0"0,0 0 0 0 0,0 0 0 0 0,0 0-1 0 0,1 0 1 0 0,-1 0 0 0 0,0 0 0 0 0,0 0 0 0 0,0 0 0 0 0,0-1 0 0 0,1 1 0 0 0,-1 0 0 0 0,0 0 0 0 0,0-1 0 0 0,1 1 0 0 0,-1-1-1 0 0,0 1 1 0 0,0 0 0 0 0,1-1 0 0 0,-1 0 0 0 0,0 1-13 0 0,-4-3 496 0 0,1 2-765 0 0,-9-4 13802 0 0,9 3-12121 0 0,2 1-1066 0 0,2 1-180 0 0,0 0-67 0 0,0 0-144 0 0,0 0-62 0 0,0 0-12 0 0,0 0-130 0 0,0 0-544 0 0,0 0-242 0 0,1 2-49 0 0,1 6 140 0 0,-1-5 448 0 0,0 0 1 0 0,0-1-1 0 0,0 1 0 0 0,1 0 0 0 0,-1 0 0 0 0,1-1 0 0 0,-1 1 1 0 0,1-1 495 0 0,7 10-1288 0 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1-04-07T09:32:51.406"/>
    </inkml:context>
    <inkml:brush xml:id="br0">
      <inkml:brushProperty name="width" value="0.05" units="cm"/>
      <inkml:brushProperty name="height" value="0.05" units="cm"/>
      <inkml:brushProperty name="color" value="#FFFFFF"/>
    </inkml:brush>
  </inkml:definitions>
  <inkml:trace contextRef="#ctx0" brushRef="#br0">0 0 16064 0 0,'0'0'737'0'0,"0"0"-15"0"0,0 0-424 0 0,0 0-62 0 0,0 0 20 0 0,0 0 6 0 0,0 0 6 0 0,0 0 16 0 0,0 0 4 0 0,0 0 0 0 0,0 0-64 0 0,0 0-256 0 0,0 0-64 0 0,0 0-13 0 0,0 0-56 0 0,0 0-25 0 0,0 0-2 0 0,0 0-33 0 0,0 0-142 0 0,0 0-66 0 0,0 0-734 0 0,0 0-3026 0 0,0 0-1301 0 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0-10-30T11:54:17.424"/>
    </inkml:context>
    <inkml:brush xml:id="br0">
      <inkml:brushProperty name="width" value="0.05" units="cm"/>
      <inkml:brushProperty name="height" value="0.05" units="cm"/>
      <inkml:brushProperty name="color" value="#FFFFFF"/>
    </inkml:brush>
  </inkml:definitions>
  <inkml:trace contextRef="#ctx0" brushRef="#br0">47 18 2760 0 0,'-1'0'13'0'0,"0"0"0"0"0,0 0 0 0 0,0 0 0 0 0,0 0-1 0 0,1 0 1 0 0,-1 0 0 0 0,0 0 0 0 0,0 0 0 0 0,0 0 0 0 0,0-1 0 0 0,1 1 0 0 0,-1 0 0 0 0,0 0 0 0 0,0-1 0 0 0,1 1 0 0 0,-1-1-1 0 0,0 1 1 0 0,0 0 0 0 0,1-1 0 0 0,-1 0 0 0 0,0 1-13 0 0,-4-3 496 0 0,1 2-765 0 0,-9-4 13802 0 0,9 3-12121 0 0,2 1-1066 0 0,2 1-180 0 0,0 0-67 0 0,0 0-144 0 0,0 0-62 0 0,0 0-12 0 0,0 0-130 0 0,0 0-544 0 0,0 0-242 0 0,1 2-49 0 0,1 6 140 0 0,-1-5 448 0 0,0 0 1 0 0,0-1-1 0 0,0 1 0 0 0,1 0 0 0 0,-1 0 0 0 0,1-1 0 0 0,-1 1 1 0 0,1-1 495 0 0,7 10-1288 0 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0-10-30T11:54:16.071"/>
    </inkml:context>
    <inkml:brush xml:id="br0">
      <inkml:brushProperty name="width" value="0.05" units="cm"/>
      <inkml:brushProperty name="height" value="0.05" units="cm"/>
      <inkml:brushProperty name="color" value="#FFFFFF"/>
    </inkml:brush>
  </inkml:definitions>
  <inkml:trace contextRef="#ctx0" brushRef="#br0">222 437 1376 0 0,'-2'-2'107'0'0,"-4"-5"1307"0"0,0-1 1 0 0,0 0-1 0 0,0 0 1 0 0,1-1 0 0 0,0 0-1415 0 0,-16-25 3199 0 0,4 13-4150 0 0,9 12 970 0 0,1 1 0 0 0,1-1 0 0 0,0-1 0 0 0,0 1 0 0 0,-1-4-19 0 0,-11-18 29 0 0,15 27-43 0 0,1 0 0 0 0,1 0 0 0 0,-1-1 0 0 0,0 1 0 0 0,0-3 14 0 0,2 4-14 0 0,-1 0 1 0 0,0 1 0 0 0,1-1-1 0 0,-1 1 1 0 0,0-1 0 0 0,-1 1 0 0 0,1-1-1 0 0,0 1 1 0 0,-1 0 0 0 0,1 0-1 0 0,-1 0 1 0 0,0-1 0 0 0,0 2 0 0 0,1-1-1 0 0,-3-2 14 0 0,-23-16-637 0 0,19 17 592 0 0,8 3 35 0 0,-1 0 0 0 0,1 0 0 0 0,-1 1 0 0 0,1-1 0 0 0,0 0 0 0 0,-1 0 1 0 0,1 1-1 0 0,-1-1 0 0 0,1 0 0 0 0,0 1 0 0 0,-1-1 0 0 0,1 0 0 0 0,0 1 0 0 0,-1-1 1 0 0,1 1-1 0 0,0-1 0 0 0,0 1 0 0 0,-1-1 0 0 0,1 1 10 0 0,0-1-30 0 0,-8 9-732 0 0,3 3-2482 0 0</inkml:trace>
  <inkml:trace contextRef="#ctx0" brushRef="#br0" timeOffset="609.9">213 15 9672 0 0,'-6'-3'874'0'0,"-2"3"-718"0"0,-15-2 4774 0 0,15-3 841 0 0,3 1-7119 0 0,4 3 1271 0 0,1 1-4 0 0,0 0-66 0 0,0 0-308 0 0,0 0-138 0 0,0 0-23 0 0,0 0-37 0 0,0 0-131 0 0,0 0-59 0 0,0 0-551 0 0,0 0-2272 0 0,0 0-976 0 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0-10-30T11:54:18.287"/>
    </inkml:context>
    <inkml:brush xml:id="br0">
      <inkml:brushProperty name="width" value="0.05" units="cm"/>
      <inkml:brushProperty name="height" value="0.05" units="cm"/>
      <inkml:brushProperty name="color" value="#FFFFFF"/>
    </inkml:brush>
  </inkml:definitions>
  <inkml:trace contextRef="#ctx0" brushRef="#br0">84 70 16815 0 0,'0'0'770'0'0,"-2"-2"-18"0"0,-49-39 478 0 0,49 40-974 0 0,2 1-259 0 0,0 0 0 0 0,-1 0 0 0 0,1 0-1 0 0,0 0 1 0 0,0 0 0 0 0,-1 0 0 0 0,1 0-1 0 0,0 0 1 0 0,0 0 0 0 0,-1 0 0 0 0,1 0-1 0 0,0 0 1 0 0,0-1 0 0 0,-1 1 0 0 0,1 0-1 0 0,0 0 1 0 0,0 0 0 0 0,-1 0 0 0 0,1 0-1 0 0,0-1 1 0 0,0 1 0 0 0,0 0-1 0 0,-1 0 1 0 0,1 0 0 0 0,0 0 0 0 0,0-1-1 0 0,0 1 1 0 0,0 0 0 0 0,-1 0 0 0 0,1-1-1 0 0,0 1 4 0 0,-6-8-580 0 0,5 7 411 0 0,-12-10-2062 0 0,11 9-1994 0 0,2 2-1180 0 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0-10-30T11:54:19.031"/>
    </inkml:context>
    <inkml:brush xml:id="br0">
      <inkml:brushProperty name="width" value="0.05" units="cm"/>
      <inkml:brushProperty name="height" value="0.05" units="cm"/>
      <inkml:brushProperty name="color" value="#FFFFFF"/>
    </inkml:brush>
  </inkml:definitions>
  <inkml:trace contextRef="#ctx0" brushRef="#br0">0 0 16064 0 0,'0'0'737'0'0,"0"0"-15"0"0,0 0-424 0 0,0 0-62 0 0,0 0 20 0 0,0 0 6 0 0,0 0 6 0 0,0 0 16 0 0,0 0 4 0 0,0 0 0 0 0,0 0-64 0 0,0 0-256 0 0,0 0-64 0 0,0 0-13 0 0,0 0-56 0 0,0 0-25 0 0,0 0-2 0 0,0 0-33 0 0,0 0-142 0 0,0 0-66 0 0,0 0-734 0 0,0 0-3026 0 0,0 0-1301 0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0-12-03T16:46:00.509"/>
    </inkml:context>
    <inkml:brush xml:id="br0">
      <inkml:brushProperty name="width" value="0.05" units="cm"/>
      <inkml:brushProperty name="height" value="0.05" units="cm"/>
      <inkml:brushProperty name="color" value="#FFFFFF"/>
    </inkml:brush>
  </inkml:definitions>
  <inkml:trace contextRef="#ctx0" brushRef="#br0">47 18 2760 0 0,'-1'0'13'0'0,"0"0"0"0"0,0 0 0 0 0,0 0 0 0 0,0 0-1 0 0,1 0 1 0 0,-1 0 0 0 0,0 0 0 0 0,0 0 0 0 0,0 0 0 0 0,0-1 0 0 0,1 1 0 0 0,-1 0 0 0 0,0 0 0 0 0,0-1 0 0 0,1 1 0 0 0,-1-1-1 0 0,0 1 1 0 0,0 0 0 0 0,1-1 0 0 0,-1 0 0 0 0,0 1-13 0 0,-4-3 496 0 0,1 2-765 0 0,-9-4 13802 0 0,9 3-12121 0 0,2 1-1066 0 0,2 1-180 0 0,0 0-67 0 0,0 0-144 0 0,0 0-62 0 0,0 0-12 0 0,0 0-130 0 0,0 0-544 0 0,0 0-242 0 0,1 2-49 0 0,1 6 140 0 0,-1-5 448 0 0,0 0 1 0 0,0-1-1 0 0,0 1 0 0 0,1 0 0 0 0,-1 0 0 0 0,1-1 0 0 0,-1 1 1 0 0,1-1 495 0 0,7 10-1288 0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2-04-13T10:34:46.702"/>
    </inkml:context>
    <inkml:brush xml:id="br0">
      <inkml:brushProperty name="width" value="0.05" units="cm"/>
      <inkml:brushProperty name="height" value="0.05" units="cm"/>
      <inkml:brushProperty name="color" value="#FFFFFF"/>
    </inkml:brush>
  </inkml:definitions>
  <inkml:trace contextRef="#ctx0" brushRef="#br0">47 18 2760 0 0,'-1'0'13'0'0,"0"0"0"0"0,0 0 0 0 0,0 0 0 0 0,0 0-1 0 0,1 0 1 0 0,-1 0 0 0 0,0 0 0 0 0,0 0 0 0 0,0 0 0 0 0,0-1 0 0 0,1 1 0 0 0,-1 0 0 0 0,0 0 0 0 0,0-1 0 0 0,1 1 0 0 0,-1-1-1 0 0,0 1 1 0 0,0 0 0 0 0,1-1 0 0 0,-1 0 0 0 0,0 1-13 0 0,-4-3 496 0 0,1 2-765 0 0,-9-4 13802 0 0,9 3-12121 0 0,2 1-1066 0 0,2 1-180 0 0,0 0-67 0 0,0 0-144 0 0,0 0-62 0 0,0 0-12 0 0,0 0-130 0 0,0 0-544 0 0,0 0-242 0 0,1 2-49 0 0,1 6 140 0 0,-1-5 448 0 0,0 0 1 0 0,0-1-1 0 0,0 1 0 0 0,1 0 0 0 0,-1 0 0 0 0,1-1 0 0 0,-1 1 1 0 0,1-1 495 0 0,7 10-1288 0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2-04-13T10:34:46.706"/>
    </inkml:context>
    <inkml:brush xml:id="br0">
      <inkml:brushProperty name="width" value="0.05" units="cm"/>
      <inkml:brushProperty name="height" value="0.05" units="cm"/>
      <inkml:brushProperty name="color" value="#FFFFFF"/>
    </inkml:brush>
  </inkml:definitions>
  <inkml:trace contextRef="#ctx0" brushRef="#br0">1041 1393 1376 0 0,'-9'-6'107'0'0,"-20"-17"1307"0"0,1-1 1 0 0,0-1-1 0 0,0-4 1 0 0,4 1 0 0 0,0 0-1415 0 0,-74-81 3199 0 0,18 43-4150 0 0,43 38 970 0 0,2 3 0 0 0,8-4 0 0 0,-1-4 0 0 0,-1 4 0 0 0,-3-12-19 0 0,-53-59 29 0 0,71 87-43 0 0,5 1 0 0 0,3 0 0 0 0,-4-5 0 0 0,1 5 0 0 0,0-9 14 0 0,9 11-14 0 0,-5 0 1 0 0,0 4 0 0 0,5-3-1 0 0,-4 3 1 0 0,0-4 0 0 0,-6 4 0 0 0,5-4-1 0 0,1 1 1 0 0,-6 3 0 0 0,5 0-1 0 0,-4-1 1 0 0,-1-2 0 0 0,1 6 0 0 0,5-3-1 0 0,-15-7 14 0 0,-108-50-637 0 0,88 54 592 0 0,39 9 35 0 0,-4 0 0 0 0,4 0 0 0 0,-4 3 0 0 0,4-3 0 0 0,0 0 0 0 0,-5 0 1 0 0,5 3-1 0 0,-5-3 0 0 0,5 0 0 0 0,0 3 0 0 0,-5-3 0 0 0,5 0 0 0 0,0 3 0 0 0,-4-3 1 0 0,4 3-1 0 0,0-3 0 0 0,0 4 0 0 0,-5-4 0 0 0,5 3 10 0 0,0-3-30 0 0,-38 28-732 0 0,15 10-2482 0 0</inkml:trace>
  <inkml:trace contextRef="#ctx0" brushRef="#br0" timeOffset="1">998 47 9672 0 0,'-28'-9'874'0'0,"-9"9"-718"0"0,-72-6 4774 0 0,72-11 841 0 0,14 5-7119 0 0,17 9 1271 0 0,6 3-4 0 0,0 0-66 0 0,0 0-308 0 0,0 0-138 0 0,0 0-23 0 0,0 0-37 0 0,0 0-131 0 0,0 0-59 0 0,0 0-551 0 0,0 0-2272 0 0,0 0-976 0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2-04-13T10:34:46.708"/>
    </inkml:context>
    <inkml:brush xml:id="br0">
      <inkml:brushProperty name="width" value="0.05" units="cm"/>
      <inkml:brushProperty name="height" value="0.05" units="cm"/>
      <inkml:brushProperty name="color" value="#FFFFFF"/>
    </inkml:brush>
  </inkml:definitions>
  <inkml:trace contextRef="#ctx0" brushRef="#br0">84 70 16815 0 0,'0'0'770'0'0,"-2"-2"-18"0"0,-49-39 478 0 0,49 40-974 0 0,2 1-259 0 0,0 0 0 0 0,-1 0 0 0 0,1 0-1 0 0,0 0 1 0 0,0 0 0 0 0,-1 0 0 0 0,1 0-1 0 0,0 0 1 0 0,0 0 0 0 0,-1 0 0 0 0,1 0-1 0 0,0 0 1 0 0,0-1 0 0 0,-1 1 0 0 0,1 0-1 0 0,0 0 1 0 0,0 0 0 0 0,-1 0 0 0 0,1 0-1 0 0,0-1 1 0 0,0 1 0 0 0,0 0-1 0 0,-1 0 1 0 0,1 0 0 0 0,0 0 0 0 0,0-1-1 0 0,0 1 1 0 0,0 0 0 0 0,-1 0 0 0 0,1-1-1 0 0,0 1 4 0 0,-6-8-580 0 0,5 7 411 0 0,-12-10-2062 0 0,11 9-1994 0 0,2 2-1180 0 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2-04-13T10:34:46.709"/>
    </inkml:context>
    <inkml:brush xml:id="br0">
      <inkml:brushProperty name="width" value="0.05" units="cm"/>
      <inkml:brushProperty name="height" value="0.05" units="cm"/>
      <inkml:brushProperty name="color" value="#FFFFFF"/>
    </inkml:brush>
  </inkml:definitions>
  <inkml:trace contextRef="#ctx0" brushRef="#br0">0 0 16064 0 0,'0'0'737'0'0,"0"0"-15"0"0,0 0-424 0 0,0 0-62 0 0,0 0 20 0 0,0 0 6 0 0,0 0 6 0 0,0 0 16 0 0,0 0 4 0 0,0 0 0 0 0,0 0-64 0 0,0 0-256 0 0,0 0-64 0 0,0 0-13 0 0,0 0-56 0 0,0 0-25 0 0,0 0-2 0 0,0 0-33 0 0,0 0-142 0 0,0 0-66 0 0,0 0-734 0 0,0 0-3026 0 0,0 0-1301 0 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1-04-07T09:32:51.401"/>
    </inkml:context>
    <inkml:brush xml:id="br0">
      <inkml:brushProperty name="width" value="0.05" units="cm"/>
      <inkml:brushProperty name="height" value="0.05" units="cm"/>
      <inkml:brushProperty name="color" value="#FFFFFF"/>
    </inkml:brush>
  </inkml:definitions>
  <inkml:trace contextRef="#ctx0" brushRef="#br0">47 18 2760 0 0,'-1'0'13'0'0,"0"0"0"0"0,0 0 0 0 0,0 0 0 0 0,0 0-1 0 0,1 0 1 0 0,-1 0 0 0 0,0 0 0 0 0,0 0 0 0 0,0 0 0 0 0,0-1 0 0 0,1 1 0 0 0,-1 0 0 0 0,0 0 0 0 0,0-1 0 0 0,1 1 0 0 0,-1-1-1 0 0,0 1 1 0 0,0 0 0 0 0,1-1 0 0 0,-1 0 0 0 0,0 1-13 0 0,-4-3 496 0 0,1 2-765 0 0,-9-4 13802 0 0,9 3-12121 0 0,2 1-1066 0 0,2 1-180 0 0,0 0-67 0 0,0 0-144 0 0,0 0-62 0 0,0 0-12 0 0,0 0-130 0 0,0 0-544 0 0,0 0-242 0 0,1 2-49 0 0,1 6 140 0 0,-1-5 448 0 0,0 0 1 0 0,0-1-1 0 0,0 1 0 0 0,1 0 0 0 0,-1 0 0 0 0,1-1 0 0 0,-1 1 1 0 0,1-1 495 0 0,7 10-1288 0 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1-04-07T09:32:51.403"/>
    </inkml:context>
    <inkml:brush xml:id="br0">
      <inkml:brushProperty name="width" value="0.05" units="cm"/>
      <inkml:brushProperty name="height" value="0.05" units="cm"/>
      <inkml:brushProperty name="color" value="#FFFFFF"/>
    </inkml:brush>
  </inkml:definitions>
  <inkml:trace contextRef="#ctx0" brushRef="#br0">1211 445 1376 0 0,'-11'-2'107'0'0,"-22"-5"1307"0"0,0-1 1 0 0,0 0-1 0 0,0-1 1 0 0,6 0 0 0 0,0 0-1415 0 0,-88-26 3199 0 0,22 14-4150 0 0,49 12 970 0 0,5 1 0 0 0,7-1 0 0 0,-1-2 0 0 0,0 2 0 0 0,-5-4-19 0 0,-61-19 29 0 0,83 28-43 0 0,5 0 0 0 0,5 0 0 0 0,-5-1 0 0 0,0 1 0 0 0,0-3 14 0 0,11 4-14 0 0,-5 0 1 0 0,-1 1 0 0 0,6-1-1 0 0,-5 1 1 0 0,0-1 0 0 0,-6 1 0 0 0,5-1-1 0 0,1 0 1 0 0,-6 1 0 0 0,5 0-1 0 0,-5 0 1 0 0,0-1 0 0 0,0 2 0 0 0,6-1-1 0 0,-17-2 14 0 0,-126-16-637 0 0,104 17 592 0 0,44 3 35 0 0,-5 0 0 0 0,5 0 0 0 0,-5 1 0 0 0,5-1 0 0 0,0 0 0 0 0,-6 0 1 0 0,6 1-1 0 0,-5-1 0 0 0,5 0 0 0 0,0 1 0 0 0,-6-1 0 0 0,6 0 0 0 0,0 1 0 0 0,-5-1 1 0 0,5 1-1 0 0,0-1 0 0 0,0 1 0 0 0,-6-1 0 0 0,6 1 10 0 0,0-1-30 0 0,-44 9-732 0 0,17 3-2482 0 0</inkml:trace>
  <inkml:trace contextRef="#ctx0" brushRef="#br0" timeOffset="1">1161 15 9672 0 0,'-33'-3'874'0'0,"-10"3"-718"0"0,-83-2 4774 0 0,82-3 841 0 0,17 1-7119 0 0,21 3 1271 0 0,6 1-4 0 0,0 0-66 0 0,0 0-308 0 0,0 0-138 0 0,0 0-23 0 0,0 0-37 0 0,0 0-131 0 0,0 0-59 0 0,0 0-551 0 0,0 0-2272 0 0,0 0-976 0 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1-04-07T09:32:51.405"/>
    </inkml:context>
    <inkml:brush xml:id="br0">
      <inkml:brushProperty name="width" value="0.05" units="cm"/>
      <inkml:brushProperty name="height" value="0.05" units="cm"/>
      <inkml:brushProperty name="color" value="#FFFFFF"/>
    </inkml:brush>
  </inkml:definitions>
  <inkml:trace contextRef="#ctx0" brushRef="#br0">84 70 16815 0 0,'0'0'770'0'0,"-2"-2"-18"0"0,-49-39 478 0 0,49 40-974 0 0,2 1-259 0 0,0 0 0 0 0,-1 0 0 0 0,1 0-1 0 0,0 0 1 0 0,0 0 0 0 0,-1 0 0 0 0,1 0-1 0 0,0 0 1 0 0,0 0 0 0 0,-1 0 0 0 0,1 0-1 0 0,0 0 1 0 0,0-1 0 0 0,-1 1 0 0 0,1 0-1 0 0,0 0 1 0 0,0 0 0 0 0,-1 0 0 0 0,1 0-1 0 0,0-1 1 0 0,0 1 0 0 0,0 0-1 0 0,-1 0 1 0 0,1 0 0 0 0,0 0 0 0 0,0-1-1 0 0,0 1 1 0 0,0 0 0 0 0,-1 0 0 0 0,1-1-1 0 0,0 1 4 0 0,-6-8-580 0 0,5 7 411 0 0,-12-10-2062 0 0,11 9-1994 0 0,2 2-1180 0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apps.stratford.gov.uk/eplanning/AppDetail.aspx?appkey=O8R287PMFPC00" TargetMode="External"/><Relationship Id="rId13" Type="http://schemas.openxmlformats.org/officeDocument/2006/relationships/hyperlink" Target="http://planningdocuments.warwickdc.gov.uk/online-applications/applicationDetails.do?activeTab=summary&amp;keyVal=_WARWI_DCAPR_76632" TargetMode="External"/><Relationship Id="rId18" Type="http://schemas.openxmlformats.org/officeDocument/2006/relationships/hyperlink" Target="https://apps.stratford.gov.uk/eplanning/AppDetail.aspx?appkey=OETKWCPMLY400" TargetMode="External"/><Relationship Id="rId26" Type="http://schemas.openxmlformats.org/officeDocument/2006/relationships/hyperlink" Target="http://planning.northwarks.gov.uk/portal/servlets/ApplicationSearchServlet?PKID=112902" TargetMode="External"/><Relationship Id="rId3" Type="http://schemas.openxmlformats.org/officeDocument/2006/relationships/hyperlink" Target="http://planningdocuments.warwickdc.gov.uk/online-applications/applicationDetails.do?activeTab=summary&amp;keyVal=_WARWI_DCAPR_75641" TargetMode="External"/><Relationship Id="rId21" Type="http://schemas.openxmlformats.org/officeDocument/2006/relationships/hyperlink" Target="http://planning.northwarks.gov.uk/portal/servlets/ApplicationSearchServlet?PKID=113802" TargetMode="External"/><Relationship Id="rId7" Type="http://schemas.openxmlformats.org/officeDocument/2006/relationships/hyperlink" Target="https://apps.stratford.gov.uk/eplanning/AppDetail.aspx?appkey=O84ZEPPM0BI00" TargetMode="External"/><Relationship Id="rId12" Type="http://schemas.openxmlformats.org/officeDocument/2006/relationships/hyperlink" Target="https://apps.stratford.gov.uk/eplanning/AppDetail.aspx?appkey=OBSV14PMM9I00" TargetMode="External"/><Relationship Id="rId17" Type="http://schemas.openxmlformats.org/officeDocument/2006/relationships/hyperlink" Target="https://apps.stratford.gov.uk/eplanning/AppDetail.aspx?appkey=ODWMUPPMMWW00" TargetMode="External"/><Relationship Id="rId25" Type="http://schemas.openxmlformats.org/officeDocument/2006/relationships/hyperlink" Target="http://www.planningportal.rugby.gov.uk/fulldetail.asp?AltRef=R16/1910&amp;ApplicationNumber=R16%2F1910&amp;AddressPrefix=&amp;Postcode=&amp;CaseOfficer=&amp;ParishName=&amp;AreaTeam=&amp;WardMember=&amp;Consultant=&amp;DateDecidedStart=&amp;DateDecidedEnd=&amp;Locality=&amp;AgentName=&amp;ApplicantName=&amp;ShowDecided=&amp;DecisionDescription=&amp;DecisionLevel=&amp;Sort1=FullAddressPrefix&amp;Sort2=DateReceived+DESC&amp;Submit=Search" TargetMode="External"/><Relationship Id="rId2" Type="http://schemas.openxmlformats.org/officeDocument/2006/relationships/hyperlink" Target="https://apps.stratford.gov.uk/eplanning/AppDetail.aspx?appkey=O5Z28APMFO700" TargetMode="External"/><Relationship Id="rId16" Type="http://schemas.openxmlformats.org/officeDocument/2006/relationships/hyperlink" Target="https://apps.stratford.gov.uk/eplanning/AppDetail.aspx?appkey=OBOS8SPM0FK00" TargetMode="External"/><Relationship Id="rId20" Type="http://schemas.openxmlformats.org/officeDocument/2006/relationships/hyperlink" Target="http://www.planningportal.rugby.gov.uk/fulldetail.asp?AltRef=R16/2333&amp;ApplicationNumber=R16%2F2333&amp;AddressPrefix=&amp;Postcode=&amp;CaseOfficer=&amp;ParishName=&amp;AreaTeam=&amp;WardMember=&amp;Consultant=&amp;DateDecidedStart=&amp;DateDecidedEnd=&amp;Locality=&amp;AgentName=&amp;ApplicantName=&amp;ShowDecided=&amp;DecisionDescription=&amp;DecisionLevel=&amp;Sort1=FullAddressPrefix&amp;Sort2=DateReceived+DESC&amp;Submit=Search" TargetMode="External"/><Relationship Id="rId29" Type="http://schemas.openxmlformats.org/officeDocument/2006/relationships/hyperlink" Target="http://planningdocuments.warwickdc.gov.uk/online-applications/simpleSearchResults.do?action=firstPage" TargetMode="External"/><Relationship Id="rId1" Type="http://schemas.openxmlformats.org/officeDocument/2006/relationships/hyperlink" Target="https://apps.stratford.gov.uk/eplanning/AppDetail.aspx?appkey=NW3I6RPML5800" TargetMode="External"/><Relationship Id="rId6" Type="http://schemas.openxmlformats.org/officeDocument/2006/relationships/hyperlink" Target="http://planning.northwarks.gov.uk/portal/servlets/ApplicationSearchServlet?PKID=112922" TargetMode="External"/><Relationship Id="rId11" Type="http://schemas.openxmlformats.org/officeDocument/2006/relationships/hyperlink" Target="https://apps.stratford.gov.uk/eplanning/AppDetail.aspx?appkey=O5GOZDPM0FK00" TargetMode="External"/><Relationship Id="rId24" Type="http://schemas.openxmlformats.org/officeDocument/2006/relationships/hyperlink" Target="http://planning.northwarks.gov.uk/portal/servlets/ApplicationSearchServlet?PKID=113802" TargetMode="External"/><Relationship Id="rId5" Type="http://schemas.openxmlformats.org/officeDocument/2006/relationships/hyperlink" Target="https://apps.stratford.gov.uk/eplanning/AppDetail.aspx?appkey=O5O0Y7PMLUN00" TargetMode="External"/><Relationship Id="rId15" Type="http://schemas.openxmlformats.org/officeDocument/2006/relationships/hyperlink" Target="http://apps.nuneatonandbedworth.gov.uk/BT_NBBC_Planning/BT_NBBC_Planning_application.asp?strApplicationReference=034361&amp;strRecordType=P" TargetMode="External"/><Relationship Id="rId23" Type="http://schemas.openxmlformats.org/officeDocument/2006/relationships/hyperlink" Target="http://apps.nuneatonandbedworth.gov.uk/BT_NBBC_Planning/BT_NBBC_Planning_application.asp?strApplicationReference=034542&amp;strRecordType=P" TargetMode="External"/><Relationship Id="rId28" Type="http://schemas.openxmlformats.org/officeDocument/2006/relationships/hyperlink" Target="http://apps.nuneatonandbedworth.gov.uk/BT_NBBC_Planning/BT_NBBC_Planning_application.asp?strApplicationReference=034615&amp;strRecordType=P" TargetMode="External"/><Relationship Id="rId10" Type="http://schemas.openxmlformats.org/officeDocument/2006/relationships/hyperlink" Target="http://planning.northwarks.gov.uk/portal/servlets/ApplicationSearchServlet?PKID=113420" TargetMode="External"/><Relationship Id="rId19" Type="http://schemas.openxmlformats.org/officeDocument/2006/relationships/hyperlink" Target="http://apps.nuneatonandbedworth.gov.uk/BT_NBBC_Planning/BT_NBBC_Planning_application.asp?strApplicationReference=034424&amp;strRecordType=P" TargetMode="External"/><Relationship Id="rId31" Type="http://schemas.openxmlformats.org/officeDocument/2006/relationships/printerSettings" Target="../printerSettings/printerSettings10.bin"/><Relationship Id="rId4" Type="http://schemas.openxmlformats.org/officeDocument/2006/relationships/hyperlink" Target="https://apps.stratford.gov.uk/eplanning/AppDetail.aspx?appkey=O3NSZHPMG8B00" TargetMode="External"/><Relationship Id="rId9" Type="http://schemas.openxmlformats.org/officeDocument/2006/relationships/hyperlink" Target="https://apps.stratford.gov.uk/eplanning/AppDetail.aspx?appkey=O9MJIFPMLHW00" TargetMode="External"/><Relationship Id="rId14" Type="http://schemas.openxmlformats.org/officeDocument/2006/relationships/hyperlink" Target="http://planning.northwarks.gov.uk/portal/servlets/ApplicationSearchServlet?PKID=113063" TargetMode="External"/><Relationship Id="rId22" Type="http://schemas.openxmlformats.org/officeDocument/2006/relationships/hyperlink" Target="http://www.planningportal.rugby.gov.uk/fulldetail.asp?AltRef=R16/2391&amp;ApplicationNumber=R16%2F2391&amp;AddressPrefix=&amp;submit1=Go" TargetMode="External"/><Relationship Id="rId27" Type="http://schemas.openxmlformats.org/officeDocument/2006/relationships/hyperlink" Target="http://www.planningportal.rugby.gov.uk/fulldetail.asp?AltRef=R16/2490&amp;ApplicationNumber=R16%2F2490&amp;AddressPrefix=&amp;submit1=Go" TargetMode="External"/><Relationship Id="rId30" Type="http://schemas.openxmlformats.org/officeDocument/2006/relationships/hyperlink" Target="http://planningdocuments.warwickdc.gov.uk/online-applications/applicationDetails.do?activeTab=summary&amp;keyVal=_WARWI_DCAPR_77092"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4.bin"/><Relationship Id="rId5" Type="http://schemas.openxmlformats.org/officeDocument/2006/relationships/hyperlink" Target="http://www.planningportal.rugby.gov.uk/fulldetail.asp?AltRef=R15/2039" TargetMode="External"/><Relationship Id="rId4" Type="http://schemas.openxmlformats.org/officeDocument/2006/relationships/hyperlink" Target="http://planning.northwarks.gov.uk/portal/servlets/ApplicationSearchServlet?PKID=108663"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printerSettings" Target="../printerSettings/printerSettings3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4" Type="http://schemas.openxmlformats.org/officeDocument/2006/relationships/printerSettings" Target="../printerSettings/printerSettings4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4" Type="http://schemas.openxmlformats.org/officeDocument/2006/relationships/printerSettings" Target="../printerSettings/printerSettings48.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4" Type="http://schemas.openxmlformats.org/officeDocument/2006/relationships/printerSettings" Target="../printerSettings/printerSettings52.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4" Type="http://schemas.openxmlformats.org/officeDocument/2006/relationships/printerSettings" Target="../printerSettings/printerSettings56.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4" Type="http://schemas.openxmlformats.org/officeDocument/2006/relationships/printerSettings" Target="../printerSettings/printerSettings6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65.bin"/><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 Id="rId4" Type="http://schemas.openxmlformats.org/officeDocument/2006/relationships/printerSettings" Target="../printerSettings/printerSettings6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ur02.safelinks.protection.outlook.com/?url=https%3A%2F%2Fplanningdocuments.warwickdc.gov.uk%2Fonline-applications%2FsimpleSearchResults.do%3Faction%3DfirstPage&amp;data=05%7C01%7Cjuliemansbridge%40warwickshire.gov.uk%7Cf4306a928a424f20db2f08db98df628a%7C88b0aa0659274bbba89389cc2713ac82%7C0%7C0%7C638271857425462909%7CUnknown%7CTWFpbGZsb3d8eyJWIjoiMC4wLjAwMDAiLCJQIjoiV2luMzIiLCJBTiI6Ik1haWwiLCJXVCI6Mn0%3D%7C3000%7C%7C%7C&amp;sdata=VRKD5%2B7d98alJ9DBpJLf3HPuOz0DaAR0UGv5LuaxGTw%3D&amp;reserved=0"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4.xml.rels><?xml version="1.0" encoding="UTF-8" standalone="yes"?>
<Relationships xmlns="http://schemas.openxmlformats.org/package/2006/relationships"><Relationship Id="rId8" Type="http://schemas.openxmlformats.org/officeDocument/2006/relationships/hyperlink" Target="https://eur02.safelinks.protection.outlook.com/?url=https%3A%2F%2Fapps.stratford.gov.uk%2Feplanning%2FAppDetail.aspx%3Fappkey%3DPII0M5PMGST00&amp;data=05%7C01%7Cjuliemansbridge%40warwickshire.gov.uk%7C1f8c2714dfcb4313967108da753a86a9%7C88b0aa0659274bbba89389cc2713ac82%7C0%7C0%7C637951191472368285%7CUnknown%7CTWFpbGZsb3d8eyJWIjoiMC4wLjAwMDAiLCJQIjoiV2luMzIiLCJBTiI6Ik1haWwiLCJXVCI6Mn0%3D%7C3000%7C%7C%7C&amp;sdata=jbUAkUtRkaq5amoWuDvycdjPOZ165JYoVnse9xMqJWE%3D&amp;reserved=0" TargetMode="External"/><Relationship Id="rId13" Type="http://schemas.openxmlformats.org/officeDocument/2006/relationships/hyperlink" Target="https://eur02.safelinks.protection.outlook.com/?url=https%3A%2F%2Fplanning.agileapplications.co.uk%2Frugby%2Fapplication-details%2F35296&amp;data=05%7C01%7Cjuliemansbridge%40warwickshire.gov.uk%7C4ba730bed3bc4514006908da91646a7a%7C88b0aa0659274bbba89389cc2713ac82%7C0%7C0%7C637982157717726044%7CUnknown%7CTWFpbGZsb3d8eyJWIjoiMC4wLjAwMDAiLCJQIjoiV2luMzIiLCJBTiI6Ik1haWwiLCJXVCI6Mn0%3D%7C3000%7C%7C%7C&amp;sdata=qLrg8qZfNyuZTQ%2BfTYwGc9kuM7Qz6RAiJHJrTKW9YzQ%3D&amp;reserved=0" TargetMode="External"/><Relationship Id="rId18" Type="http://schemas.openxmlformats.org/officeDocument/2006/relationships/hyperlink" Target="https://eur02.safelinks.protection.outlook.com/?url=https%3A%2F%2Fplanning.agileapplications.co.uk%2Frugby%2Fapplication-details%2F36528&amp;data=05%7C01%7Cjuliemansbridge%40warwickshire.gov.uk%7C21d8ee880c314900e59508dacd641930%7C88b0aa0659274bbba89389cc2713ac82%7C0%7C0%7C638048127052213885%7CUnknown%7CTWFpbGZsb3d8eyJWIjoiMC4wLjAwMDAiLCJQIjoiV2luMzIiLCJBTiI6Ik1haWwiLCJXVCI6Mn0%3D%7C3000%7C%7C%7C&amp;sdata=LRqCSHUk1NHposgAur3Modpk5VDFvO7xdLF5%2Fwl7mmA%3D&amp;reserved=0" TargetMode="External"/><Relationship Id="rId3" Type="http://schemas.openxmlformats.org/officeDocument/2006/relationships/hyperlink" Target="https://eur02.safelinks.protection.outlook.com/?url=https%3A%2F%2Fapps.stratford.gov.uk%2Feplanning%2FAppDetail.aspx%3Fappkey%3DRCR5PSPMIGK00&amp;data=05%7C01%7Cjuliemansbridge%40warwickshire.gov.uk%7C8d3e750118494fc3a27c08da543cc48e%7C88b0aa0659274bbba89389cc2713ac82%7C0%7C0%7C637914917247919137%7CUnknown%7CTWFpbGZsb3d8eyJWIjoiMC4wLjAwMDAiLCJQIjoiV2luMzIiLCJBTiI6Ik1haWwiLCJXVCI6Mn0%3D%7C3000%7C%7C%7C&amp;sdata=Q%2BOVzJi7skmFFN8T4I5YMUXlEckp5fHdEQTHZKM6PGw%3D&amp;reserved=0" TargetMode="External"/><Relationship Id="rId21" Type="http://schemas.openxmlformats.org/officeDocument/2006/relationships/drawing" Target="../drawings/drawing2.xml"/><Relationship Id="rId7" Type="http://schemas.openxmlformats.org/officeDocument/2006/relationships/hyperlink" Target="https://eur02.safelinks.protection.outlook.com/?url=https%3A%2F%2Fplanningdocuments.warwickdc.gov.uk%2Fonline-applications%2FsimpleSearchResults.do%3Faction%3DfirstPage&amp;data=05%7C01%7Cjuliemansbridge%40warwickshire.gov.uk%7Cdc7ff4a137614254fdd208da64dee607%7C88b0aa0659274bbba89389cc2713ac82%7C0%7C0%7C637933205753426067%7CUnknown%7CTWFpbGZsb3d8eyJWIjoiMC4wLjAwMDAiLCJQIjoiV2luMzIiLCJBTiI6Ik1haWwiLCJXVCI6Mn0%3D%7C3000%7C%7C%7C&amp;sdata=PEP9GOFS2WTMR1BGdNzRGpdXCLMFyAycEp4CoVWJ6N8%3D&amp;reserved=0" TargetMode="External"/><Relationship Id="rId12" Type="http://schemas.openxmlformats.org/officeDocument/2006/relationships/hyperlink" Target="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5%7C01%7Cjuliemansbridge%40warwickshire.gov.uk%7C4ba730bed3bc4514006908da91646a7a%7C88b0aa0659274bbba89389cc2713ac82%7C0%7C0%7C637982157717726044%7CUnknown%7CTWFpbGZsb3d8eyJWIjoiMC4wLjAwMDAiLCJQIjoiV2luMzIiLCJBTiI6Ik1haWwiLCJXVCI6Mn0%3D%7C3000%7C%7C%7C&amp;sdata=QlBQKl2mOYQ5qVeNz1rtxHz3Cp9Mok6wg2j7NHyMZ8E%3D&amp;reserved=0" TargetMode="External"/><Relationship Id="rId17" Type="http://schemas.openxmlformats.org/officeDocument/2006/relationships/hyperlink" Target="https://eur02.safelinks.protection.outlook.com/?url=https%3A%2F%2Fapps.stratford.gov.uk%2Feplanning%2FAppDetail.aspx%3Fappkey%3DR9M769PMLGR00&amp;data=05%7C01%7Cjuliemansbridge%40warwickshire.gov.uk%7C8d3e750118494fc3a27c08da543cc48e%7C88b0aa0659274bbba89389cc2713ac82%7C0%7C0%7C637914917247919137%7CUnknown%7CTWFpbGZsb3d8eyJWIjoiMC4wLjAwMDAiLCJQIjoiV2luMzIiLCJBTiI6Ik1haWwiLCJXVCI6Mn0%3D%7C3000%7C%7C%7C&amp;sdata=ycLK05fBNV%2BP8NmHM99j99edoj6VSLZMVQzbyQ5pyUE%3D&amp;reserved=0" TargetMode="External"/><Relationship Id="rId2" Type="http://schemas.openxmlformats.org/officeDocument/2006/relationships/hyperlink" Target="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5%7C01%7Cjuliemansbridge%40warwickshire.gov.uk%7C916963f65507467eae3f08da3353077c%7C88b0aa0659274bbba89389cc2713ac82%7C0%7C0%7C637878728947135228%7CUnknown%7CTWFpbGZsb3d8eyJWIjoiMC4wLjAwMDAiLCJQIjoiV2luMzIiLCJBTiI6Ik1haWwiLCJXVCI6Mn0%3D%7C3000%7C%7C%7C&amp;sdata=AMvaIAjtNw2XO5%2Ft9ScbuqJ9jmWvSBgp2kPzaCBfl6U%3D&amp;reserved=0" TargetMode="External"/><Relationship Id="rId16" Type="http://schemas.openxmlformats.org/officeDocument/2006/relationships/hyperlink" Target="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5%7C01%7Cjuliemansbridge%40warwickshire.gov.uk%7Cf41c1ab6b47c4390e23308dabcc10ff2%7C88b0aa0659274bbba89389cc2713ac82%7C0%7C0%7C638029834660493965%7CUnknown%7CTWFpbGZsb3d8eyJWIjoiMC4wLjAwMDAiLCJQIjoiV2luMzIiLCJBTiI6Ik1haWwiLCJXVCI6Mn0%3D%7C3000%7C%7C%7C&amp;sdata=uSA1cn%2Bn%2BsZVr9%2FtcnPVGQ066drBm4B%2FUvXK4ll1Nvs%3D&amp;reserved=0" TargetMode="External"/><Relationship Id="rId20" Type="http://schemas.openxmlformats.org/officeDocument/2006/relationships/printerSettings" Target="../printerSettings/printerSettings4.bin"/><Relationship Id="rId1" Type="http://schemas.openxmlformats.org/officeDocument/2006/relationships/hyperlink" Target="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5%7C01%7Cjuliemansbridge%40warwickshire.gov.uk%7C916963f65507467eae3f08da3353077c%7C88b0aa0659274bbba89389cc2713ac82%7C0%7C0%7C637878728947135228%7CUnknown%7CTWFpbGZsb3d8eyJWIjoiMC4wLjAwMDAiLCJQIjoiV2luMzIiLCJBTiI6Ik1haWwiLCJXVCI6Mn0%3D%7C3000%7C%7C%7C&amp;sdata=AMvaIAjtNw2XO5%2Ft9ScbuqJ9jmWvSBgp2kPzaCBfl6U%3D&amp;reserved=0" TargetMode="External"/><Relationship Id="rId6" Type="http://schemas.openxmlformats.org/officeDocument/2006/relationships/hyperlink" Target="https://eur02.safelinks.protection.outlook.com/?url=https%3A%2F%2Fplanning.agileapplications.co.uk%2Frugby%2Fapplication-details%2F34839&amp;data=05%7C01%7Cjuliemansbridge%40warwickshire.gov.uk%7C5dc831e923b8414aba0308da5f55e927%7C88b0aa0659274bbba89389cc2713ac82%7C0%7C0%7C637927119834521970%7CUnknown%7CTWFpbGZsb3d8eyJWIjoiMC4wLjAwMDAiLCJQIjoiV2luMzIiLCJBTiI6Ik1haWwiLCJXVCI6Mn0%3D%7C3000%7C%7C%7C&amp;sdata=utqmfafqmlrLtR9KdNKEW19nxCmxjUNQQk4ybdxMKao%3D&amp;reserved=0" TargetMode="External"/><Relationship Id="rId11" Type="http://schemas.openxmlformats.org/officeDocument/2006/relationships/hyperlink" Target="https://eur02.safelinks.protection.outlook.com/?url=https%3A%2F%2Fplanningdocuments.warwickdc.gov.uk%2Fonline-applications%2FsimpleSearchResults.do%3Faction%3DfirstPage&amp;data=05%7C01%7Cjuliemansbridge%40warwickshire.gov.uk%7Cc2e54a83c38d4f265f1208da80569644%7C88b0aa0659274bbba89389cc2713ac82%7C0%7C0%7C637963406756287974%7CUnknown%7CTWFpbGZsb3d8eyJWIjoiMC4wLjAwMDAiLCJQIjoiV2luMzIiLCJBTiI6Ik1haWwiLCJXVCI6Mn0%3D%7C3000%7C%7C%7C&amp;sdata=3eBxp8pTCMWbbonV%2FVIiT%2Bbge6G4N2dG%2FlHFa37HYaU%3D&amp;reserved=0" TargetMode="External"/><Relationship Id="rId5" Type="http://schemas.openxmlformats.org/officeDocument/2006/relationships/hyperlink" Target="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5%7C01%7Cjuliemansbridge%40warwickshire.gov.uk%7C5dc831e923b8414aba0308da5f55e927%7C88b0aa0659274bbba89389cc2713ac82%7C0%7C0%7C637927119834521970%7CUnknown%7CTWFpbGZsb3d8eyJWIjoiMC4wLjAwMDAiLCJQIjoiV2luMzIiLCJBTiI6Ik1haWwiLCJXVCI6Mn0%3D%7C3000%7C%7C%7C&amp;sdata=u%2Bmktg99KdeHERmbwdOaXNEz2lzSuS4Vl5lzEjX2Zsw%3D&amp;reserved=0" TargetMode="External"/><Relationship Id="rId15" Type="http://schemas.openxmlformats.org/officeDocument/2006/relationships/hyperlink" Target="https://eur02.safelinks.protection.outlook.com/?url=https%3A%2F%2Fplanning.agileapplications.co.uk%2Frugby%2Fapplication-details%2F36023&amp;data=05%7C01%7Cjuliemansbridge%40warwickshire.gov.uk%7Cc2387c31cca04698398208dab72c68f5%7C88b0aa0659274bbba89389cc2713ac82%7C0%7C0%7C638023698613164479%7CUnknown%7CTWFpbGZsb3d8eyJWIjoiMC4wLjAwMDAiLCJQIjoiV2luMzIiLCJBTiI6Ik1haWwiLCJXVCI6Mn0%3D%7C3000%7C%7C%7C&amp;sdata=QBLO%2Bg7zOXdCOrRsUUTZMPf5ENt1nr%2BKLo3HaoWEzCc%3D&amp;reserved=0" TargetMode="External"/><Relationship Id="rId10" Type="http://schemas.openxmlformats.org/officeDocument/2006/relationships/hyperlink" Target="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5%7C01%7Cjuliemansbridge%40warwickshire.gov.uk%7Cc2e54a83c38d4f265f1208da80569644%7C88b0aa0659274bbba89389cc2713ac82%7C0%7C0%7C637963406756287974%7CUnknown%7CTWFpbGZsb3d8eyJWIjoiMC4wLjAwMDAiLCJQIjoiV2luMzIiLCJBTiI6Ik1haWwiLCJXVCI6Mn0%3D%7C3000%7C%7C%7C&amp;sdata=MAqYYyXLUCqio3DNw9FOrOtcUQQr0ozpMNiET6KQRJQ%3D&amp;reserved=0" TargetMode="External"/><Relationship Id="rId19" Type="http://schemas.openxmlformats.org/officeDocument/2006/relationships/hyperlink" Target="https://eur02.safelinks.protection.outlook.com/?url=https%3A%2F%2Fapps.stratford.gov.uk%2Feplanning%2FAppDetail.aspx%3Fappkey%3DQFLY8YPMIL600&amp;data=05%7C01%7Cjuliemansbridge%40warwickshire.gov.uk%7C21d8ee880c314900e59508dacd641930%7C88b0aa0659274bbba89389cc2713ac82%7C0%7C0%7C638048127052213885%7CUnknown%7CTWFpbGZsb3d8eyJWIjoiMC4wLjAwMDAiLCJQIjoiV2luMzIiLCJBTiI6Ik1haWwiLCJXVCI6Mn0%3D%7C3000%7C%7C%7C&amp;sdata=glJ14rGsvW0%2FuunwM4Eq4jJ6fxOL6LIUznGBjgaM%2F%2FY%3D&amp;reserved=0" TargetMode="External"/><Relationship Id="rId4" Type="http://schemas.openxmlformats.org/officeDocument/2006/relationships/hyperlink" Target="https://eur02.safelinks.protection.outlook.com/?url=https%3A%2F%2Fapps.stratford.gov.uk%2Feplanning%2FAppDetail.aspx%3Fappkey%3DR9M769PMLGR00&amp;data=05%7C01%7Cjuliemansbridge%40warwickshire.gov.uk%7C8d3e750118494fc3a27c08da543cc48e%7C88b0aa0659274bbba89389cc2713ac82%7C0%7C0%7C637914917247919137%7CUnknown%7CTWFpbGZsb3d8eyJWIjoiMC4wLjAwMDAiLCJQIjoiV2luMzIiLCJBTiI6Ik1haWwiLCJXVCI6Mn0%3D%7C3000%7C%7C%7C&amp;sdata=ycLK05fBNV%2BP8NmHM99j99edoj6VSLZMVQzbyQ5pyUE%3D&amp;reserved=0" TargetMode="External"/><Relationship Id="rId9" Type="http://schemas.openxmlformats.org/officeDocument/2006/relationships/hyperlink" Target="https://eur02.safelinks.protection.outlook.com/?url=https%3A%2F%2Fapps.stratford.gov.uk%2Feplanning%2FAppDetail.aspx%3Fappkey%3DRD1QBSPMJ8R00&amp;data=05%7C01%7Cjuliemansbridge%40warwickshire.gov.uk%7C1f8c2714dfcb4313967108da753a86a9%7C88b0aa0659274bbba89389cc2713ac82%7C0%7C0%7C637951191472368285%7CUnknown%7CTWFpbGZsb3d8eyJWIjoiMC4wLjAwMDAiLCJQIjoiV2luMzIiLCJBTiI6Ik1haWwiLCJXVCI6Mn0%3D%7C3000%7C%7C%7C&amp;sdata=ZTMus3DOicfPjtdCRSmSTknZ3XDwVQfKy%2B0q82TMT%2FM%3D&amp;reserved=0" TargetMode="External"/><Relationship Id="rId14" Type="http://schemas.openxmlformats.org/officeDocument/2006/relationships/hyperlink" Target="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5%7C01%7Cjuliemansbridge%40warwickshire.gov.uk%7Cf486aee7f6c64e61740108da9bc4404f%7C88b0aa0659274bbba89389cc2713ac82%7C0%7C0%7C637993564437503084%7CUnknown%7CTWFpbGZsb3d8eyJWIjoiMC4wLjAwMDAiLCJQIjoiV2luMzIiLCJBTiI6Ik1haWwiLCJXVCI6Mn0%3D%7C3000%7C%7C%7C&amp;sdata=MDI%2Bju7HG7X5XS0nRrf9KYbIBW71XHkcP3L3h8jvK1Q%3D&amp;reserved=0"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eur02.safelinks.protection.outlook.com/?url=https%3A%2F%2Fplanningdocuments.warwickdc.gov.uk%2Fonline-applications%2FapplicationDetails.do%3FactiveTab%3Dsummary%26keyVal%3D_WARWI_DCAPR_89317&amp;data=04%7C01%7Cjuliemansbridge%40warwickshire.gov.uk%7C814ede39d90148240c6708d967b71e70%7C88b0aa0659274bbba89389cc2713ac82%7C0%7C0%7C637654858469015613%7CUnknown%7CTWFpbGZsb3d8eyJWIjoiMC4wLjAwMDAiLCJQIjoiV2luMzIiLCJBTiI6Ik1haWwiLCJXVCI6Mn0%3D%7C1000&amp;sdata=wF8gc2tdmx02MIOpOYPKpK%2BijEyDaglf9drALutR8nI%3D&amp;reserved=0" TargetMode="External"/><Relationship Id="rId13" Type="http://schemas.openxmlformats.org/officeDocument/2006/relationships/hyperlink" Target="https://eur02.safelinks.protection.outlook.com/?url=https%3A%2F%2Fapps.stratford.gov.uk%2Feplanning%2FAppDetail.aspx%3Fappkey%3DQLQEE0PMLEM00&amp;data=04%7C01%7Cjuliemansbridge%40warwickshire.gov.uk%7Cc814091f5bfb4d9a0f3708d9c5f82fff%7C88b0aa0659274bbba89389cc2713ac82%7C0%7C0%7C637758492030235574%7CUnknown%7CTWFpbGZsb3d8eyJWIjoiMC4wLjAwMDAiLCJQIjoiV2luMzIiLCJBTiI6Ik1haWwiLCJXVCI6Mn0%3D%7C3000&amp;sdata=3iVHFgc2hJMM522SrJMGLP32VbowxCj46%2FY4%2Fo9xmzI%3D&amp;reserved=0" TargetMode="External"/><Relationship Id="rId18" Type="http://schemas.openxmlformats.org/officeDocument/2006/relationships/hyperlink" Target="https://eur02.safelinks.protection.outlook.com/?url=https%3A%2F%2Fapps.stratford.gov.uk%2Feplanning%2FAppDetail.aspx%3Fappkey%3DR0XAKZPMLTY00&amp;data=04%7C01%7Cjuliemansbridge%40warwickshire.gov.uk%7Cf5218ca993854695f6e608d9e63ad690%7C88b0aa0659274bbba89389cc2713ac82%7C0%7C0%7C637793962649426468%7CUnknown%7CTWFpbGZsb3d8eyJWIjoiMC4wLjAwMDAiLCJQIjoiV2luMzIiLCJBTiI6Ik1haWwiLCJXVCI6Mn0%3D%7C3000&amp;sdata=zt1BPdUayrY7wEHATkMgnCAssUkLgjc2iU7jxRWJ72E%3D&amp;reserved=0" TargetMode="External"/><Relationship Id="rId3" Type="http://schemas.openxmlformats.org/officeDocument/2006/relationships/hyperlink" Target="https://eur02.safelinks.protection.outlook.com/?url=http%3A%2F%2Fplanning.northwarks.gov.uk%2Fportal%2Fservlets%2FApplicationSearchServlet%3FPKID%3D120515&amp;data=04%7C01%7Cjuliemansbridge%40warwickshire.gov.uk%7Ce63bbc2dcde2453e224808d91538298f%7C88b0aa0659274bbba89389cc2713ac82%7C0%7C0%7C637564153291265389%7CUnknown%7CTWFpbGZsb3d8eyJWIjoiMC4wLjAwMDAiLCJQIjoiV2luMzIiLCJBTiI6Ik1haWwiLCJXVCI6Mn0%3D%7C1000&amp;sdata=CfgY88gV%2BVsxO%2BHJTUV%2B11UiSd4wOh8yiP9%2BhfFZzzQ%3D&amp;reserved=0" TargetMode="External"/><Relationship Id="rId21" Type="http://schemas.openxmlformats.org/officeDocument/2006/relationships/printerSettings" Target="../printerSettings/printerSettings5.bin"/><Relationship Id="rId7" Type="http://schemas.openxmlformats.org/officeDocument/2006/relationships/hyperlink" Target="https://eur02.safelinks.protection.outlook.com/?url=https%3A%2F%2Fapps.stratford.gov.uk%2Feplanning%2FAppDetail.aspx%3Fappkey%3DQVMHUHPMMIL00&amp;data=04%7C01%7Cjuliemansbridge%40warwickshire.gov.uk%7C1b15c8fa822549e193de08d95cb1bc26%7C88b0aa0659274bbba89389cc2713ac82%7C0%7C0%7C637642740701526015%7CUnknown%7CTWFpbGZsb3d8eyJWIjoiMC4wLjAwMDAiLCJQIjoiV2luMzIiLCJBTiI6Ik1haWwiLCJXVCI6Mn0%3D%7C1000&amp;sdata=kkTM8HhmqhxHS28xb%2BKF7Yl%2B4zN1E97mSLRF30SkB%2Fc%3D&amp;reserved=0" TargetMode="External"/><Relationship Id="rId12" Type="http://schemas.openxmlformats.org/officeDocument/2006/relationships/hyperlink" Target="https://eur02.safelinks.protection.outlook.com/?url=https%3A%2F%2Fplanning.agileapplications.co.uk%2Frugby%2Fapplication-details%2F32098&amp;data=04%7C01%7Cjuliemansbridge%40warwickshire.gov.uk%7C8852bb7631644c5970fc08d9ba61186e%7C88b0aa0659274bbba89389cc2713ac82%7C0%7C0%7C637745748449411347%7CUnknown%7CTWFpbGZsb3d8eyJWIjoiMC4wLjAwMDAiLCJQIjoiV2luMzIiLCJBTiI6Ik1haWwiLCJXVCI6Mn0%3D%7C3000&amp;sdata=UXmc%2FjTn%2BRupQ4MV%2FhEkMPMTUTsGHS3Ht%2FhkxGTR6Qs%3D&amp;reserved=0" TargetMode="External"/><Relationship Id="rId17" Type="http://schemas.openxmlformats.org/officeDocument/2006/relationships/hyperlink" Target="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4%7C01%7Cjuliemansbridge%40warwickshire.gov.uk%7Cf5218ca993854695f6e608d9e63ad690%7C88b0aa0659274bbba89389cc2713ac82%7C0%7C0%7C637793962649426468%7CUnknown%7CTWFpbGZsb3d8eyJWIjoiMC4wLjAwMDAiLCJQIjoiV2luMzIiLCJBTiI6Ik1haWwiLCJXVCI6Mn0%3D%7C3000&amp;sdata=bQBxsdz5JSJfoY5SvGBMedLOOwL3jd5QCgJpoNPzaPQ%3D&amp;reserved=0" TargetMode="External"/><Relationship Id="rId2" Type="http://schemas.openxmlformats.org/officeDocument/2006/relationships/hyperlink" Target="https://eur02.safelinks.protection.outlook.com/?url=https%3A%2F%2Fapps.stratford.gov.uk%2Feplanning%2FAppDetail.aspx%3Fappkey%3DQQGRQCPMJ6600&amp;data=04%7C01%7Cjuliemansbridge%40warwickshire.gov.uk%7Cf315e5f9d1fa44d9e32808d90fb390b0%7C88b0aa0659274bbba89389cc2713ac82%7C0%7C0%7C637558086175790525%7CUnknown%7CTWFpbGZsb3d8eyJWIjoiMC4wLjAwMDAiLCJQIjoiV2luMzIiLCJBTiI6Ik1haWwiLCJXVCI6Mn0%3D%7C1000&amp;sdata=N7hAidY32nt%2FFpxS2ooLt0A9AnX10RST1YaIKCw7ohA%3D&amp;reserved=0" TargetMode="External"/><Relationship Id="rId16" Type="http://schemas.openxmlformats.org/officeDocument/2006/relationships/hyperlink" Target="https://eur02.safelinks.protection.outlook.com/?url=https%3A%2F%2Fapps.stratford.gov.uk%2Feplanning%2FAppDetail.aspx%3Fappkey%3DQNHGEYPM0KL00&amp;data=04%7C01%7Cjuliemansbridge%40warwickshire.gov.uk%7Cc814091f5bfb4d9a0f3708d9c5f82fff%7C88b0aa0659274bbba89389cc2713ac82%7C0%7C0%7C637758492030235574%7CUnknown%7CTWFpbGZsb3d8eyJWIjoiMC4wLjAwMDAiLCJQIjoiV2luMzIiLCJBTiI6Ik1haWwiLCJXVCI6Mn0%3D%7C3000&amp;sdata=h3tH1POEFpwC6DL1XOaitfvOohKDl6jVxFB02VrKPIA%3D&amp;reserved=0" TargetMode="External"/><Relationship Id="rId20" Type="http://schemas.openxmlformats.org/officeDocument/2006/relationships/hyperlink" Target="https://eur02.safelinks.protection.outlook.com/?url=https%3A%2F%2Fapps.stratford.gov.uk%2Feplanning%2FAppDetail.aspx%3Fappkey%3DR4IY3APMG3Z00&amp;data=04%7C01%7Cjuliemansbridge%40warwickshire.gov.uk%7C25ea73b156fb4dae7e8908da0cbaeb86%7C88b0aa0659274bbba89389cc2713ac82%7C0%7C0%7C637836294201476502%7CUnknown%7CTWFpbGZsb3d8eyJWIjoiMC4wLjAwMDAiLCJQIjoiV2luMzIiLCJBTiI6Ik1haWwiLCJXVCI6Mn0%3D%7C3000&amp;sdata=2YebJFVL3Mzemah%2B9Z4i0WuBO%2F%2Bs5ykMrfsICzNUyhA%3D&amp;reserved=0" TargetMode="External"/><Relationship Id="rId1" Type="http://schemas.openxmlformats.org/officeDocument/2006/relationships/hyperlink" Target="https://eur02.safelinks.protection.outlook.com/?url=https%3A%2F%2Fapps.stratford.gov.uk%2Feplanning%2FAppDetail.aspx%3Fappkey%3DQNHGEYPM0KL00&amp;data=04%7C01%7Cjuliemansbridge%40warwickshire.gov.uk%7Cf315e5f9d1fa44d9e32808d90fb390b0%7C88b0aa0659274bbba89389cc2713ac82%7C0%7C0%7C637558086175780573%7CUnknown%7CTWFpbGZsb3d8eyJWIjoiMC4wLjAwMDAiLCJQIjoiV2luMzIiLCJBTiI6Ik1haWwiLCJXVCI6Mn0%3D%7C1000&amp;sdata=Qb1fGYtN5jfbNcclMFF%2F011meWZvyMbYuBR0g9yUBRI%3D&amp;reserved=0" TargetMode="External"/><Relationship Id="rId6" Type="http://schemas.openxmlformats.org/officeDocument/2006/relationships/hyperlink" Target="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4%7C01%7Cjuliemansbridge%40warwickshire.gov.uk%7C1c80dad0fdf94e1f83d208d946aa79e8%7C88b0aa0659274bbba89389cc2713ac82%7C0%7C0%7C637618520268112398%7CUnknown%7CTWFpbGZsb3d8eyJWIjoiMC4wLjAwMDAiLCJQIjoiV2luMzIiLCJBTiI6Ik1haWwiLCJXVCI6Mn0%3D%7C1000&amp;sdata=8sw2Btx5lDvcXqJshazKSF3t9zJKjMes5tN80d2NCHI%3D&amp;reserved=0" TargetMode="External"/><Relationship Id="rId11" Type="http://schemas.openxmlformats.org/officeDocument/2006/relationships/hyperlink" Target="https://eur02.safelinks.protection.outlook.com/?url=https%3A%2F%2Fplanning.agileapplications.co.uk%2Frugby%2Fapplication-details%2F33416&amp;data=04%7C01%7Cjuliemansbridge%40warwickshire.gov.uk%7C0edd6f5339bf4aca6cb808d9783f279e%7C88b0aa0659274bbba89389cc2713ac82%7C0%7C0%7C637673034907209293%7CUnknown%7CTWFpbGZsb3d8eyJWIjoiMC4wLjAwMDAiLCJQIjoiV2luMzIiLCJBTiI6Ik1haWwiLCJXVCI6Mn0%3D%7C1000&amp;sdata=NSLPRXcrim3TVjKkX5Ras1%2BggGDll356YOPsCzwY5Zw%3D&amp;reserved=0" TargetMode="External"/><Relationship Id="rId5" Type="http://schemas.openxmlformats.org/officeDocument/2006/relationships/hyperlink" Target="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4%7C01%7Cjuliemansbridge%40warwickshire.gov.uk%7Cb8e33701d4644924205c08d930b7502c%7C88b0aa0659274bbba89389cc2713ac82%7C0%7C0%7C637594386150510571%7CUnknown%7CTWFpbGZsb3d8eyJWIjoiMC4wLjAwMDAiLCJQIjoiV2luMzIiLCJBTiI6Ik1haWwiLCJXVCI6Mn0%3D%7C1000&amp;sdata=N4NN6uT5MIfXTjiPVVyJp97%2B7HenKUNWND5pXswvdmA%3D&amp;reserved=0" TargetMode="External"/><Relationship Id="rId15" Type="http://schemas.openxmlformats.org/officeDocument/2006/relationships/hyperlink" Target="https://eur02.safelinks.protection.outlook.com/?url=https%3A%2F%2Fapps.stratford.gov.uk%2Feplanning%2FAppDetail.aspx%3Fappkey%3DQVMHUHPMMIL00&amp;data=04%7C01%7Cjuliemansbridge%40warwickshire.gov.uk%7Cc814091f5bfb4d9a0f3708d9c5f82fff%7C88b0aa0659274bbba89389cc2713ac82%7C0%7C0%7C637758492030235574%7CUnknown%7CTWFpbGZsb3d8eyJWIjoiMC4wLjAwMDAiLCJQIjoiV2luMzIiLCJBTiI6Ik1haWwiLCJXVCI6Mn0%3D%7C3000&amp;sdata=ml68QUbxnko9JELGwWNKc5nTqhdQM%2FsE9QIMuiDmWbc%3D&amp;reserved=0" TargetMode="External"/><Relationship Id="rId10" Type="http://schemas.openxmlformats.org/officeDocument/2006/relationships/hyperlink" Target="https://eur02.safelinks.protection.outlook.com/?url=https%3A%2F%2Fapps.stratford.gov.uk%2Feplanning%2FAppDetail.aspx%3Fappkey%3DQWHZ42PMK7F00&amp;data=04%7C01%7Cjuliemansbridge%40warwickshire.gov.uk%7C8da61617add84b7cc1aa08d972d54a16%7C88b0aa0659274bbba89389cc2713ac82%7C0%7C0%7C637667082672383461%7CUnknown%7CTWFpbGZsb3d8eyJWIjoiMC4wLjAwMDAiLCJQIjoiV2luMzIiLCJBTiI6Ik1haWwiLCJXVCI6Mn0%3D%7C1000&amp;sdata=phT%2B0A7EJUKOSg%2B4r2ppDiHXpNmW4fIIORO6gPoM6G8%3D&amp;reserved=0" TargetMode="External"/><Relationship Id="rId19" Type="http://schemas.openxmlformats.org/officeDocument/2006/relationships/hyperlink" Target="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4%7C01%7Cjuliemansbridge%40warwickshire.gov.uk%7C25ea73b156fb4dae7e8908da0cbaeb86%7C88b0aa0659274bbba89389cc2713ac82%7C0%7C0%7C637836294201320285%7CUnknown%7CTWFpbGZsb3d8eyJWIjoiMC4wLjAwMDAiLCJQIjoiV2luMzIiLCJBTiI6Ik1haWwiLCJXVCI6Mn0%3D%7C3000&amp;sdata=%2FKXQQ6NCEg93JhqDeAy48eH1kT3V4bd%2Bug79JMkVppI%3D&amp;reserved=0" TargetMode="External"/><Relationship Id="rId4" Type="http://schemas.openxmlformats.org/officeDocument/2006/relationships/hyperlink" Target="https://eur02.safelinks.protection.outlook.com/?url=http%3A%2F%2Fplanning.northwarks.gov.uk%2Fportal%2Fservlets%2FApplicationSearchServlet%3FPKID%3D120516&amp;data=04%7C01%7Cjuliemansbridge%40warwickshire.gov.uk%7Ce63bbc2dcde2453e224808d91538298f%7C88b0aa0659274bbba89389cc2713ac82%7C0%7C0%7C637564153291265389%7CUnknown%7CTWFpbGZsb3d8eyJWIjoiMC4wLjAwMDAiLCJQIjoiV2luMzIiLCJBTiI6Ik1haWwiLCJXVCI6Mn0%3D%7C1000&amp;sdata=qulZP0hyoESaG%2Fo2Ek1Kp%2FUN0JGx26m8pXbQmSP0KmQ%3D&amp;reserved=0" TargetMode="External"/><Relationship Id="rId9" Type="http://schemas.openxmlformats.org/officeDocument/2006/relationships/hyperlink" Target="https://eur02.safelinks.protection.outlook.com/?url=https%3A%2F%2Fplanning.agileapplications.co.uk%2Frugby%2Fapplication-details%2F28026&amp;data=04%7C01%7Cjuliemansbridge%40warwickshire.gov.uk%7C8da61617add84b7cc1aa08d972d54a16%7C88b0aa0659274bbba89389cc2713ac82%7C0%7C0%7C637667082672383461%7CUnknown%7CTWFpbGZsb3d8eyJWIjoiMC4wLjAwMDAiLCJQIjoiV2luMzIiLCJBTiI6Ik1haWwiLCJXVCI6Mn0%3D%7C1000&amp;sdata=%2FXIhddf%2Bw%2BPhDvDCYw7DSn0QGASvVTj3vyNZXyQ9r3o%3D&amp;reserved=0" TargetMode="External"/><Relationship Id="rId14" Type="http://schemas.openxmlformats.org/officeDocument/2006/relationships/hyperlink" Target="https://eur02.safelinks.protection.outlook.com/?url=https%3A%2F%2Fapps.stratford.gov.uk%2Feplanning%2FAppDetail.aspx%3Fappkey%3DR3PBA3PMIGB00&amp;data=04%7C01%7Cjuliemansbridge%40warwickshire.gov.uk%7Cc814091f5bfb4d9a0f3708d9c5f82fff%7C88b0aa0659274bbba89389cc2713ac82%7C0%7C0%7C637758492030235574%7CUnknown%7CTWFpbGZsb3d8eyJWIjoiMC4wLjAwMDAiLCJQIjoiV2luMzIiLCJBTiI6Ik1haWwiLCJXVCI6Mn0%3D%7C3000&amp;sdata=GPTxFEhvs1a3fXepzaXCbIifRm97LxsGIQlpjxnHCx0%3D&amp;reserved=0" TargetMode="External"/><Relationship Id="rId22"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8" Type="http://schemas.openxmlformats.org/officeDocument/2006/relationships/hyperlink" Target="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2%7C01%7Cjuliemansbridge%40warwickshire.gov.uk%7C3296aea4809c4ee17ca208d7f736cffa%7C88b0aa0659274bbba89389cc2713ac82%7C0%7C0%7C637249687107668521&amp;sdata=13dEYltleA1IDaVm%2BE2lXGPmJg3PU%2BV%2BDzUmrxyyepk%3D&amp;reserved=0" TargetMode="External"/><Relationship Id="rId13" Type="http://schemas.openxmlformats.org/officeDocument/2006/relationships/hyperlink" Target="https://eur02.safelinks.protection.outlook.com/?url=https%3A%2F%2Fapps.stratford.gov.uk%2Feplanning%2FAppDetail.aspx%3Fappkey%3DQFS1QZPMJTY00&amp;data=02%7C01%7Cjuliemansbridge%40warwickshire.gov.uk%7Ca83a6b4f05054d41202a08d85f1a88ff%7C88b0aa0659274bbba89389cc2713ac82%7C0%7C0%7C637363914891724510&amp;sdata=QXRU1LR5Inqz%2FQF9xo4YShO4Exg1xoWmTPPw2tfU2Bw%3D&amp;reserved=0" TargetMode="External"/><Relationship Id="rId18" Type="http://schemas.openxmlformats.org/officeDocument/2006/relationships/hyperlink" Target="https://eur02.safelinks.protection.outlook.com/?url=https%3A%2F%2Fapps.stratford.gov.uk%2Feplanning%2FAppDetail.aspx%3Fappkey%3DQLQEE0PMLEM00&amp;data=04%7C01%7Cjuliemansbridge%40warwickshire.gov.uk%7Cdcc100c39e50445ad45808d8cdbf9b86%7C88b0aa0659274bbba89389cc2713ac82%7C0%7C0%7C637485570143039724%7CUnknown%7CTWFpbGZsb3d8eyJWIjoiMC4wLjAwMDAiLCJQIjoiV2luMzIiLCJBTiI6Ik1haWwiLCJXVCI6Mn0%3D%7C1000&amp;sdata=JTTdVkizfxo7Ild3MveXdMd759FXM9TYz9ZPff69Tpg%3D&amp;reserved=0" TargetMode="External"/><Relationship Id="rId3" Type="http://schemas.openxmlformats.org/officeDocument/2006/relationships/hyperlink" Target="https://eur02.safelinks.protection.outlook.com/?url=https%3A%2F%2Fplanningdocuments.warwickdc.gov.uk%2Fonline-applications%2FapplicationDetails.do%3FactiveTab%3Dsummary%26keyVal%3D_WARWI_DCAPR_85131&amp;data=02%7C01%7Cjuliemansbridge%40warwickshire.gov.uk%7C4e4f8d5a186d4fde8ca508d7a314d5d1%7C88b0aa0659274bbba89389cc2713ac82%7C0%7C0%7C637157182186339192&amp;sdata=%2BiTpk8gPcPBJQ22XylP0YbR4rRVGhRH%2FNe0p4eHpKaY%3D&amp;reserved=0" TargetMode="External"/><Relationship Id="rId21" Type="http://schemas.openxmlformats.org/officeDocument/2006/relationships/drawing" Target="../drawings/drawing4.xml"/><Relationship Id="rId7" Type="http://schemas.openxmlformats.org/officeDocument/2006/relationships/hyperlink" Target="https://eur02.safelinks.protection.outlook.com/?url=https%3A%2F%2Fplanning.agileapplications.co.uk%2Frugby%2Fapplication-details%2F31382&amp;data=02%7C01%7Cjuliemansbridge%40warwickshire.gov.uk%7C6fb0be7314744143978708d7f278629b%7C88b0aa0659274bbba89389cc2713ac82%7C0%7C0%7C637244471222280560&amp;sdata=f63ttIfz7sJbTSoZ1xvJQeDq33%2BfaVf%2FQQsBOQQEL%2Fg%3D&amp;reserved=0" TargetMode="External"/><Relationship Id="rId12" Type="http://schemas.openxmlformats.org/officeDocument/2006/relationships/hyperlink" Target="https://eur02.safelinks.protection.outlook.com/?url=https%3A%2F%2Fapps.stratford.gov.uk%2Feplanning%2FAppDetail.aspx%3Fappkey%3DQ30MSVPMIMB00&amp;data=02%7C01%7Cjuliemansbridge%40warwickshire.gov.uk%7C20446603f4e840baa1df08d833991f7a%7C88b0aa0659274bbba89389cc2713ac82%7C0%7C0%7C637316080049009875&amp;sdata=FwV44EWXJN5vQlQTAS24Vh2H0ZPVUOFgqUkq%2BrWs1z4%3D&amp;reserved=0" TargetMode="External"/><Relationship Id="rId17" Type="http://schemas.openxmlformats.org/officeDocument/2006/relationships/hyperlink" Target="https://eur02.safelinks.protection.outlook.com/?url=https%3A%2F%2Fplanning.agileapplications.co.uk%2Frugby%2Fapplication-details%2F32192&amp;data=04%7C01%7Cjuliemansbridge%40warwickshire.gov.uk%7Cae3a86631420420ba9b308d89618250a%7C88b0aa0659274bbba89389cc2713ac82%7C0%7C0%7C637424377739766281%7CUnknown%7CTWFpbGZsb3d8eyJWIjoiMC4wLjAwMDAiLCJQIjoiV2luMzIiLCJBTiI6Ik1haWwiLCJXVCI6Mn0%3D%7C1000&amp;sdata=vqxML63P3460taFxbjocQg6rM9kD3zY785VBVBHDouQ%3D&amp;reserved=0" TargetMode="External"/><Relationship Id="rId2" Type="http://schemas.openxmlformats.org/officeDocument/2006/relationships/hyperlink" Target="https://eur02.safelinks.protection.outlook.com/?url=https%3A%2F%2Fplanning.agileapplications.co.uk%2Frugby%2Fapplication-details%2F31324&amp;data=02%7C01%7Cjuliemansbridge%40warwickshire.gov.uk%7C6416806526954d52ae6c08d7e6d552c7%7C88b0aa0659274bbba89389cc2713ac82%7C0%7C0%7C637231676206540906&amp;sdata=k3WfVtG9lOPA14ePiHXTUZYqnkmBgTTeT2cURSOyqxo%3D&amp;reserved=0" TargetMode="External"/><Relationship Id="rId16" Type="http://schemas.openxmlformats.org/officeDocument/2006/relationships/hyperlink" Target="https://eur02.safelinks.protection.outlook.com/?url=https%3A%2F%2Fplanningdocuments.warwickdc.gov.uk%2Fonline-applications%2FsimpleSearchResults.do%3Faction%3DfirstPage&amp;data=02%7C01%7Cjuliemansbridge%40warwickshire.gov.uk%7C212b886f647f4439eae008d865337186%7C88b0aa0659274bbba89389cc2713ac82%7C0%7C0%7C637370618916142659&amp;sdata=9%2BesBEpbBz7UjpkduS5TgOp%2BUGwJNCp3woDnoNAjaV0%3D&amp;reserved=0" TargetMode="External"/><Relationship Id="rId20" Type="http://schemas.openxmlformats.org/officeDocument/2006/relationships/printerSettings" Target="../printerSettings/printerSettings6.bin"/><Relationship Id="rId1" Type="http://schemas.openxmlformats.org/officeDocument/2006/relationships/hyperlink" Target="https://eur02.safelinks.protection.outlook.com/?url=https%3A%2F%2Fapps.stratford.gov.uk%2Feplanning%2FAppDetail.aspx%3Fappkey%3DQ7ECK1PMMUQ00&amp;data=02%7C01%7Cjuliemansbridge%40warwickshire.gov.uk%7Cae886a0b45294d4672e208d7d62565dd%7C88b0aa0659274bbba89389cc2713ac82%7C0%7C0%7C637213328423094419&amp;sdata=exlFwC0zgH8FpXzpLRSiSYXcMupBaGktVvZ0mII3Hzg%3D&amp;reserved=0" TargetMode="External"/><Relationship Id="rId6" Type="http://schemas.openxmlformats.org/officeDocument/2006/relationships/hyperlink" Target="https://eur02.safelinks.protection.outlook.com/?url=https%3A%2F%2Fplanningdocuments.warwickdc.gov.uk%2Fonline-applications%2FapplicationDetails.do%3FactiveTab%3Dsummary%26keyVal%3D_WARWI_DCAPR_85959&amp;data=02%7C01%7Cjuliemansbridge%40warwickshire.gov.uk%7Ce1e679f779194debe77408d7f1b6223d%7C88b0aa0659274bbba89389cc2713ac82%7C0%7C0%7C637243636873770458&amp;sdata=3XmSMG7MRJZV3L8PxkAH96QJtt1xUs%2BtS5TfuK4tvVg%3D&amp;reserved=0" TargetMode="External"/><Relationship Id="rId11" Type="http://schemas.openxmlformats.org/officeDocument/2006/relationships/hyperlink" Target="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2%7C01%7Cjuliemansbridge%40warwickshire.gov.uk%7C537c1b9a50524e7c1fa208d82e149f1b%7C88b0aa0659274bbba89389cc2713ac82%7C0%7C0%7C637310013429239193&amp;sdata=CftAuz7FborZG8gwOxd7PTbrBAQiqu8Ylms7Kzxw%2B0U%3D&amp;reserved=0" TargetMode="External"/><Relationship Id="rId5" Type="http://schemas.openxmlformats.org/officeDocument/2006/relationships/hyperlink" Target="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2%7C01%7Cjuliemansbridge%40warwickshire.gov.uk%7C6fb0be7314744143978708d7f278629b%7C88b0aa0659274bbba89389cc2713ac82%7C0%7C0%7C637244471222270564&amp;sdata=NjVXTbwQRJ8mMOpbCgwaB6C6e8RLn1L7ZUqTkYAAMP0%3D&amp;reserved=0" TargetMode="External"/><Relationship Id="rId15" Type="http://schemas.openxmlformats.org/officeDocument/2006/relationships/hyperlink" Target="https://eur02.safelinks.protection.outlook.com/?url=https%3A%2F%2Fapps.stratford.gov.uk%2Feplanning%2FAppDetail.aspx%3Fappkey%3DQGAN7DPMMDV00&amp;data=02%7C01%7Cjuliemansbridge%40warwickshire.gov.uk%7C212b886f647f4439eae008d865337186%7C88b0aa0659274bbba89389cc2713ac82%7C0%7C0%7C637370618916132666&amp;sdata=J3C%2BtxME2ggYIKLeBzaZiBcUU4cmuXJ6IGOEoStVTXU%3D&amp;reserved=0" TargetMode="External"/><Relationship Id="rId10" Type="http://schemas.openxmlformats.org/officeDocument/2006/relationships/hyperlink" Target="https://eur02.safelinks.protection.outlook.com/?url=https%3A%2F%2Fplanningdocuments.warwickdc.gov.uk%2Fonline-applications%2FapplicationDetails.do%3FactiveTab%3Dsummary%26keyVal%3D_WARWI_DCAPR_86091&amp;data=02%7C01%7Cjuliemansbridge%40warwickshire.gov.uk%7C3296aea4809c4ee17ca208d7f736cffa%7C88b0aa0659274bbba89389cc2713ac82%7C0%7C0%7C637249687107688507&amp;sdata=NnEHPjmD79juTiC2F3i2SQEEdzdHWdllcTCkDRHXcvA%3D&amp;reserved=0" TargetMode="External"/><Relationship Id="rId19" Type="http://schemas.openxmlformats.org/officeDocument/2006/relationships/hyperlink" Target="https://eur02.safelinks.protection.outlook.com/?url=https%3A%2F%2Fapps.stratford.gov.uk%2Feplanning%2FAppDetail.aspx%3Fappkey%3DQFLY8YPMIL600&amp;data=04%7C01%7Cjuliemansbridge%40warwickshire.gov.uk%7C36cd7723c71d4d04b59708d8e9f89ef1%7C88b0aa0659274bbba89389cc2713ac82%7C0%7C0%7C637516601334828984%7CUnknown%7CTWFpbGZsb3d8eyJWIjoiMC4wLjAwMDAiLCJQIjoiV2luMzIiLCJBTiI6Ik1haWwiLCJXVCI6Mn0%3D%7C1000&amp;sdata=SSPpnDaaPVqJ00Bts3Tt6rNUEsdKwp3WOmlj7csdTvg%3D&amp;reserved=0" TargetMode="External"/><Relationship Id="rId4" Type="http://schemas.openxmlformats.org/officeDocument/2006/relationships/hyperlink" Target="https://apps.stratford.gov.uk/eplanning/AppDetail.aspx?appkey=PRV0KBPMLW800" TargetMode="External"/><Relationship Id="rId9" Type="http://schemas.openxmlformats.org/officeDocument/2006/relationships/hyperlink" Target="https://eur02.safelinks.protection.outlook.com/?url=https%3A%2F%2Fplanningdocuments.warwickdc.gov.uk%2Fonline-applications%2FapplicationDetails.do%3FactiveTab%3Dsummary%26keyVal%3D_WARWI_DCAPR_86144&amp;data=02%7C01%7Cjuliemansbridge%40warwickshire.gov.uk%7C3296aea4809c4ee17ca208d7f736cffa%7C88b0aa0659274bbba89389cc2713ac82%7C0%7C0%7C637249687107678513&amp;sdata=dnzdy9icD2UMOSQajZ566Fdk4leeKEUHZSjMwWnGp7M%3D&amp;reserved=0" TargetMode="External"/><Relationship Id="rId14" Type="http://schemas.openxmlformats.org/officeDocument/2006/relationships/hyperlink" Target="https://eur02.safelinks.protection.outlook.com/?url=https%3A%2F%2Fplanning.agileapplications.co.uk%2Frugby%2Fapplication-details%2F31893&amp;data=02%7C01%7Cjuliemansbridge%40warwickshire.gov.uk%7C212b886f647f4439eae008d865337186%7C88b0aa0659274bbba89389cc2713ac82%7C0%7C0%7C637370618916132666&amp;sdata=5R0KyCsroTWDbE%2BsYWELhPe3PlGEKp4AHRWF9FUXS58%3D&amp;reserved=0"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planning.agileapplications.co.uk/rugby/application-details/30239" TargetMode="External"/><Relationship Id="rId18" Type="http://schemas.openxmlformats.org/officeDocument/2006/relationships/hyperlink" Target="http://www.planningportal.rugby.gov.uk/fulldetail.asp?AltRef=R17/1089" TargetMode="External"/><Relationship Id="rId26" Type="http://schemas.openxmlformats.org/officeDocument/2006/relationships/hyperlink" Target="https://eur02.safelinks.protection.outlook.com/?url=https%3A%2F%2Fplanning.agileapplications.co.uk%2Frugby%2Fapplication-details%2F30954&amp;data=02%7C01%7Cjuliemansbridge%40warwickshire.gov.uk%7C61ab68b2efa44239f39808d7942fbfd7%7C88b0aa0659274bbba89389cc2713ac82%7C0%7C0%7C637140805132272597&amp;sdata=4fQiUJhRTsSKVb4%2FUP7AxfZwCGlau%2Fgsk2lkAMCM2Ss%3D&amp;reserved=0" TargetMode="External"/><Relationship Id="rId3" Type="http://schemas.openxmlformats.org/officeDocument/2006/relationships/hyperlink" Target="https://apps.stratford.gov.uk/eplanning/AppDetail.aspx?appkey=PNWHY0PMM7800" TargetMode="External"/><Relationship Id="rId21" Type="http://schemas.openxmlformats.org/officeDocument/2006/relationships/hyperlink" Target="https://eur02.safelinks.protection.outlook.com/?url=https%3A%2F%2Fapps.stratford.gov.uk%2Feplanning%2FAppDetail.aspx%3Fappkey%3DPY337ZPMIJF00&amp;data=02%7C01%7Cjuliemansbridge%40warwickshire.gov.uk%7C90649e7ea50049189cd508d783b24f33%7C88b0aa0659274bbba89389cc2713ac82%7C0%7C0%7C637122674196489870&amp;sdata=FtjQSxuJlEreU6EVFUFOz1Q5oJg9OdBUBtTn6WQBizw%3D&amp;reserved=0" TargetMode="External"/><Relationship Id="rId34" Type="http://schemas.openxmlformats.org/officeDocument/2006/relationships/hyperlink" Target="https://eur02.safelinks.protection.outlook.com/?url=https%3A%2F%2Fapps.stratford.gov.uk%2Feplanning%2FAppDetail.aspx%3Fappkey%3DQ62635PMGYA00&amp;data=02%7C01%7Cjuliemansbridge%40warwickshire.gov.uk%7Ca1d42cb567ed4ed3a91508d7c5a71bcc%7C88b0aa0659274bbba89389cc2713ac82%7C0%7C0%7C637195193830061291&amp;sdata=EUB0YxVOczkPC93TTgPuNV8rgbFTh29AiyM8pY15AAQ%3D&amp;reserved=0" TargetMode="External"/><Relationship Id="rId7" Type="http://schemas.openxmlformats.org/officeDocument/2006/relationships/hyperlink" Target="https://planning.agileapplications.co.uk/rugby/application-details/28026" TargetMode="External"/><Relationship Id="rId12" Type="http://schemas.openxmlformats.org/officeDocument/2006/relationships/hyperlink" Target="https://planningdocuments.warwickdc.gov.uk/online-applications/simpleSearchResults.do?action=firstPage" TargetMode="External"/><Relationship Id="rId17" Type="http://schemas.openxmlformats.org/officeDocument/2006/relationships/hyperlink" Target="https://planningdocuments.warwickdc.gov.uk/online-applications/applicationDetails.do?activeTab=summary&amp;keyVal=_WARWI_DCAPR_83011" TargetMode="External"/><Relationship Id="rId25" Type="http://schemas.openxmlformats.org/officeDocument/2006/relationships/hyperlink" Target="https://eur02.safelinks.protection.outlook.com/?url=https%3A%2F%2Fplanningdocuments.warwickdc.gov.uk%2Fonline-applications%2FapplicationDetails.do%3FactiveTab%3Dsummary%26keyVal%3D_WARWI_DCAPR_85316&amp;data=02%7C01%7Cjuliemansbridge%40warwickshire.gov.uk%7C61ab68b2efa44239f39808d7942fbfd7%7C88b0aa0659274bbba89389cc2713ac82%7C0%7C0%7C637140805132252595&amp;sdata=IiTj0yjvzuH2%2Ba%2FH%2FUvxcddkfXrhIN5IMG8u1GaF%2BkQ%3D&amp;reserved=0" TargetMode="External"/><Relationship Id="rId33" Type="http://schemas.openxmlformats.org/officeDocument/2006/relationships/hyperlink" Target="https://eur02.safelinks.protection.outlook.com/?url=https%3A%2F%2Fapps.stratford.gov.uk%2Feplanning%2FAppDetail.aspx%3Fappkey%3DQ69H75PM0IH00&amp;data=02%7C01%7Cjuliemansbridge%40warwickshire.gov.uk%7Ca1d42cb567ed4ed3a91508d7c5a71bcc%7C88b0aa0659274bbba89389cc2713ac82%7C0%7C0%7C637195193830071287&amp;sdata=yzwroxg3%2BgQ%2BvYRCvWdSHoFUIJVYUL%2BW28xf5FqF%2Bwk%3D&amp;reserved=0" TargetMode="External"/><Relationship Id="rId2" Type="http://schemas.openxmlformats.org/officeDocument/2006/relationships/hyperlink" Target="https://planningdocuments.warwickdc.gov.uk/online-applications/applicationDetails.do?activeTab=summary&amp;keyVal=_WARWI_DCAPR_83518" TargetMode="External"/><Relationship Id="rId16" Type="http://schemas.openxmlformats.org/officeDocument/2006/relationships/hyperlink" Target="https://planning.agileapplications.co.uk/rugby/application-details/30274" TargetMode="External"/><Relationship Id="rId20" Type="http://schemas.openxmlformats.org/officeDocument/2006/relationships/hyperlink" Target="https://planning.agileapplications.co.uk/rugby/application-details/30822" TargetMode="External"/><Relationship Id="rId29" Type="http://schemas.openxmlformats.org/officeDocument/2006/relationships/hyperlink" Target="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2%7C01%7Cjuliemansbridge%40warwickshire.gov.uk%7Cdaf860de74d14ca977ac08d799aeb4c0%7C88b0aa0659274bbba89389cc2713ac82%7C0%7C0%7C637146847950513649&amp;sdata=s4hzoL6kUuUmD%2FX1Lb4AFhUqgMXN0tyJgBuk0K9ZQ%2Fo%3D&amp;reserved=0" TargetMode="External"/><Relationship Id="rId1" Type="http://schemas.openxmlformats.org/officeDocument/2006/relationships/hyperlink" Target="http://planning.northwarks.gov.uk/portal/servlets/ApplicationSearchServlet?PKID=116875" TargetMode="External"/><Relationship Id="rId6" Type="http://schemas.openxmlformats.org/officeDocument/2006/relationships/hyperlink" Target="https://apps.stratford.gov.uk/eplanning/AppDetail.aspx?appkey=PRLG2YPM0GO00" TargetMode="External"/><Relationship Id="rId11" Type="http://schemas.openxmlformats.org/officeDocument/2006/relationships/hyperlink" Target="https://apps.stratford.gov.uk/eplanning/AppDetail.aspx?appkey=PQIV6RPMG9M00" TargetMode="External"/><Relationship Id="rId24" Type="http://schemas.openxmlformats.org/officeDocument/2006/relationships/hyperlink" Target="https://eur02.safelinks.protection.outlook.com/?url=https%3A%2F%2Fplanningdocuments.warwickdc.gov.uk%2Fonline-applications%2FapplicationDetails.do%3FactiveTab%3Dsummary%26keyVal%3D_WARWI_DCAPR_85285&amp;data=02%7C01%7Cjuliemansbridge%40warwickshire.gov.uk%7C61ab68b2efa44239f39808d7942fbfd7%7C88b0aa0659274bbba89389cc2713ac82%7C0%7C0%7C637140805132242608&amp;sdata=mIuVF54nafn%2FYeg3ae2RQBg2iZPHgO5EiGY%2BLu1OHog%3D&amp;reserved=0" TargetMode="External"/><Relationship Id="rId32" Type="http://schemas.openxmlformats.org/officeDocument/2006/relationships/hyperlink" Target="https://eur02.safelinks.protection.outlook.com/?url=https%3A%2F%2Fapps.stratford.gov.uk%2Feplanning%2FAppDetail.aspx%3Fappkey%3DQ58KLZPMKVV00&amp;data=02%7C01%7Cjuliemansbridge%40warwickshire.gov.uk%7C6557cc20e75a4d4f380008d7c0220576%7C88b0aa0659274bbba89389cc2713ac82%7C0%7C0%7C637189124662426282&amp;sdata=aPSUTY%2FwM77%2FJr7ciEj5sjW2HP2ywDKR8uEdt0jc6ew%3D&amp;reserved=0" TargetMode="External"/><Relationship Id="rId5" Type="http://schemas.openxmlformats.org/officeDocument/2006/relationships/hyperlink" Target="https://planningdocuments.warwickdc.gov.uk/online-applications/applicationDetails.do?activeTab=summary&amp;keyVal=_WARWI_DCAPR_83547" TargetMode="External"/><Relationship Id="rId15" Type="http://schemas.openxmlformats.org/officeDocument/2006/relationships/hyperlink" Target="https://planningdocuments.warwickdc.gov.uk/online-applications/applicationDetails.do?activeTab=summary&amp;keyVal=_WARWI_DCAPR_84287" TargetMode="External"/><Relationship Id="rId23" Type="http://schemas.openxmlformats.org/officeDocument/2006/relationships/hyperlink" Target="https://eur02.safelinks.protection.outlook.com/?url=https%3A%2F%2Fplanningdocuments.warwickdc.gov.uk%2Fonline-applications%2FapplicationDetails.do%3FactiveTab%3Dsummary%26keyVal%3D_WARWI_DCAPR_83547&amp;data=02%7C01%7Cjuliemansbridge%40warwickshire.gov.uk%7C61ab68b2efa44239f39808d7942fbfd7%7C88b0aa0659274bbba89389cc2713ac82%7C0%7C0%7C637140805132232615&amp;sdata=qUMiJ8xoUm32bO9EEAsSgVD0TYme%2Bjg5LIKmt4moWP0%3D&amp;reserved=0" TargetMode="External"/><Relationship Id="rId28" Type="http://schemas.openxmlformats.org/officeDocument/2006/relationships/hyperlink" Target="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2%7C01%7Cjuliemansbridge%40warwickshire.gov.uk%7Cdaf860de74d14ca977ac08d799aeb4c0%7C88b0aa0659274bbba89389cc2713ac82%7C0%7C0%7C637146847950513649&amp;sdata=s4hzoL6kUuUmD%2FX1Lb4AFhUqgMXN0tyJgBuk0K9ZQ%2Fo%3D&amp;reserved=0" TargetMode="External"/><Relationship Id="rId36" Type="http://schemas.openxmlformats.org/officeDocument/2006/relationships/printerSettings" Target="../printerSettings/printerSettings7.bin"/><Relationship Id="rId10" Type="http://schemas.openxmlformats.org/officeDocument/2006/relationships/hyperlink" Target="http://apps.nuneatonandbedworth.gov.uk/BT_NBBC_Planning/BT_NBBC_Planning_application.asp?strApplicationReference=036491&amp;strRecordType=P" TargetMode="External"/><Relationship Id="rId19" Type="http://schemas.openxmlformats.org/officeDocument/2006/relationships/hyperlink" Target="https://apps.stratford.gov.uk/eplanning/AppDetail.aspx?appkey=PW8F7MPMH2L00" TargetMode="External"/><Relationship Id="rId31" Type="http://schemas.openxmlformats.org/officeDocument/2006/relationships/hyperlink" Target="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2%7C01%7Cjuliemansbridge%40warwickshire.gov.uk%7C8171232ccc6943a937fc08d7af9f10cb%7C88b0aa0659274bbba89389cc2713ac82%7C0%7C0%7C637170970028852228&amp;sdata=p22NAiUa0q5%2FUs5wbxakq6VRHT3HddnZfco8IYs3ygw%3D&amp;reserved=0" TargetMode="External"/><Relationship Id="rId4" Type="http://schemas.openxmlformats.org/officeDocument/2006/relationships/hyperlink" Target="https://planning.agileapplications.co.uk/rugby/application-details/30058" TargetMode="External"/><Relationship Id="rId9" Type="http://schemas.openxmlformats.org/officeDocument/2006/relationships/hyperlink" Target="https://apps.stratford.gov.uk/eplanning/AppDetail.aspx?appkey=PRV0KBPMLW800" TargetMode="External"/><Relationship Id="rId14" Type="http://schemas.openxmlformats.org/officeDocument/2006/relationships/hyperlink" Target="http://planning.northwarks.gov.uk/portal/servlets/ApplicationSearchServlet?PKID=117233" TargetMode="External"/><Relationship Id="rId22" Type="http://schemas.openxmlformats.org/officeDocument/2006/relationships/hyperlink" Target="https://eur02.safelinks.protection.outlook.com/?url=https%3A%2F%2Fapps.stratford.gov.uk%2Feplanning%2FAppDetail.aspx%3Fappkey%3DQ1L3AIPMJNN00&amp;data=02%7C01%7Cjuliemansbridge%40warwickshire.gov.uk%7C90649e7ea50049189cd508d783b24f33%7C88b0aa0659274bbba89389cc2713ac82%7C0%7C0%7C637122674196499868&amp;sdata=7cqBMeSoMvKwI9TdezcUK%2F5vDoeQ82sLRDOC%2B8h%2FJ6Y%3D&amp;reserved=0" TargetMode="External"/><Relationship Id="rId27" Type="http://schemas.openxmlformats.org/officeDocument/2006/relationships/hyperlink" Target="https://eur02.safelinks.protection.outlook.com/?url=http%3A%2F%2Fplanning.northwarks.gov.uk%2Fportal%2Fservlets%2FApplicationSearchServlet%3FPKID%3D117809&amp;data=02%7C01%7Cjuliemansbridge%40warwickshire.gov.uk%7C61ab68b2efa44239f39808d7942fbfd7%7C88b0aa0659274bbba89389cc2713ac82%7C0%7C0%7C637140805132272597&amp;sdata=ThdOF2ln6ooHJnAsYT5FK1a%2FNmvFhONj%2Ft2MMbyqM4U%3D&amp;reserved=0" TargetMode="External"/><Relationship Id="rId30" Type="http://schemas.openxmlformats.org/officeDocument/2006/relationships/hyperlink" Target="https://eur02.safelinks.protection.outlook.com/?url=https%3A%2F%2Fplanningdocuments.warwickdc.gov.uk%2Fonline-applications%2FapplicationDetails.do%3FactiveTab%3Dsummary%26keyVal%3D_WARWI_DCAPR_85131&amp;data=02%7C01%7Cjuliemansbridge%40warwickshire.gov.uk%7C4e4f8d5a186d4fde8ca508d7a314d5d1%7C88b0aa0659274bbba89389cc2713ac82%7C0%7C0%7C637157182186339192&amp;sdata=%2BiTpk8gPcPBJQ22XylP0YbR4rRVGhRH%2FNe0p4eHpKaY%3D&amp;reserved=0" TargetMode="External"/><Relationship Id="rId35" Type="http://schemas.openxmlformats.org/officeDocument/2006/relationships/hyperlink" Target="https://eur02.safelinks.protection.outlook.com/?url=https%3A%2F%2Fapps.stratford.gov.uk%2Feplanning%2FAppDetail.aspx%3Fappkey%3DQ7ECK1PMMUQ00&amp;data=02%7C01%7Cjuliemansbridge%40warwickshire.gov.uk%7Cae886a0b45294d4672e208d7d62565dd%7C88b0aa0659274bbba89389cc2713ac82%7C0%7C0%7C637213328423094419&amp;sdata=exlFwC0zgH8FpXzpLRSiSYXcMupBaGktVvZ0mII3Hzg%3D&amp;reserved=0" TargetMode="External"/><Relationship Id="rId8" Type="http://schemas.openxmlformats.org/officeDocument/2006/relationships/hyperlink" Target="https://planning.agileapplications.co.uk/rugby/application-details/30102"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apps.stratford.gov.uk/eplanning/AppDetail.aspx?appkey=P9ZSTCPMH5L00" TargetMode="External"/><Relationship Id="rId18" Type="http://schemas.openxmlformats.org/officeDocument/2006/relationships/hyperlink" Target="https://apps.stratford.gov.uk/eplanning/AppDetail.aspx?appkey=PAZF34PM00F00" TargetMode="External"/><Relationship Id="rId26" Type="http://schemas.openxmlformats.org/officeDocument/2006/relationships/hyperlink" Target="https://planningportal.rugby.gov.uk/fulldetail.asp?AltRef=R18/1885&amp;ApplicationNumber=R18%2F1885&amp;AddressPrefix=&amp;submit1=Go" TargetMode="External"/><Relationship Id="rId39" Type="http://schemas.openxmlformats.org/officeDocument/2006/relationships/hyperlink" Target="https://planningportal.rugby.gov.uk/fulldetail.asp?AltRef=R18/0936&amp;ApplicationNumber=R18%2F0936&amp;AddressPrefix=&amp;submit1=Go" TargetMode="External"/><Relationship Id="rId21" Type="http://schemas.openxmlformats.org/officeDocument/2006/relationships/hyperlink" Target="https://apps.stratford.gov.uk/eplanning/AppDetail.aspx?appkey=ODWMUPPMMWW00" TargetMode="External"/><Relationship Id="rId34" Type="http://schemas.openxmlformats.org/officeDocument/2006/relationships/hyperlink" Target="https://planningdocuments.warwickdc.gov.uk/online-applications/applicationDetails.do?activeTab=summary&amp;keyVal=_WARWI_DCAPR_83011" TargetMode="External"/><Relationship Id="rId7" Type="http://schemas.openxmlformats.org/officeDocument/2006/relationships/hyperlink" Target="http://planning.northwarks.gov.uk/portal/servlets/ApplicationSearchServlet?PKID=115658" TargetMode="External"/><Relationship Id="rId12" Type="http://schemas.openxmlformats.org/officeDocument/2006/relationships/hyperlink" Target="https://apps.stratford.gov.uk/eplanning/AppDetail.aspx?appkey=P96GG1PM00E00" TargetMode="External"/><Relationship Id="rId17" Type="http://schemas.openxmlformats.org/officeDocument/2006/relationships/hyperlink" Target="https://planningportal.rugby.gov.uk/fulldetail.asp?AltRef=R18/1522&amp;ApplicationNumber=R18%2F1522&amp;AddressPrefix=&amp;submit1=Go" TargetMode="External"/><Relationship Id="rId25" Type="http://schemas.openxmlformats.org/officeDocument/2006/relationships/hyperlink" Target="https://planningdocuments.warwickdc.gov.uk/online-applications/applicationDetails.do?activeTab=summary&amp;keyVal=_WARWI_DCAPR_81852" TargetMode="External"/><Relationship Id="rId33" Type="http://schemas.openxmlformats.org/officeDocument/2006/relationships/hyperlink" Target="https://planningdocuments.warwickdc.gov.uk/online-applications/applicationDetails.do?activeTab=summary&amp;keyVal=_WARWI_DCAPR_83141" TargetMode="External"/><Relationship Id="rId38" Type="http://schemas.openxmlformats.org/officeDocument/2006/relationships/hyperlink" Target="https://planningdocuments.warwickdc.gov.uk/online-applications/applicationDetails.do?activeTab=summary&amp;keyVal=_WARWI_DCAPR_82026" TargetMode="External"/><Relationship Id="rId2" Type="http://schemas.openxmlformats.org/officeDocument/2006/relationships/hyperlink" Target="https://planningdocuments.warwickdc.gov.uk/online-applications/applicationDetails.do?activeTab=summary&amp;keyVal=_WARWI_DCAPR_80909" TargetMode="External"/><Relationship Id="rId16" Type="http://schemas.openxmlformats.org/officeDocument/2006/relationships/hyperlink" Target="https://planningdocuments.warwickdc.gov.uk/online-applications/simpleSearchResults.do?action=firstPage" TargetMode="External"/><Relationship Id="rId20" Type="http://schemas.openxmlformats.org/officeDocument/2006/relationships/hyperlink" Target="https://planningdocuments.warwickdc.gov.uk/online-applications/simpleSearchResults.do?action=firstPage" TargetMode="External"/><Relationship Id="rId29" Type="http://schemas.openxmlformats.org/officeDocument/2006/relationships/hyperlink" Target="http://planning.northwarks.gov.uk/portal/servlets/ApplicationSearchServlet?PKID=116530" TargetMode="External"/><Relationship Id="rId1" Type="http://schemas.openxmlformats.org/officeDocument/2006/relationships/hyperlink" Target="https://planningdocuments.warwickdc.gov.uk/online-applications/simpleSearchResults.do?action=firstPage" TargetMode="External"/><Relationship Id="rId6" Type="http://schemas.openxmlformats.org/officeDocument/2006/relationships/hyperlink" Target="http://apps.nuneatonandbedworth.gov.uk/BT_NBBC_Planning/BT_NBBC_Planning_application.asp?strApplicationReference=035647&amp;strRecordType=P" TargetMode="External"/><Relationship Id="rId11" Type="http://schemas.openxmlformats.org/officeDocument/2006/relationships/hyperlink" Target="https://apps.stratford.gov.uk/eplanning/AppDetail.aspx?appkey=P74ENIPMLQO00" TargetMode="External"/><Relationship Id="rId24" Type="http://schemas.openxmlformats.org/officeDocument/2006/relationships/hyperlink" Target="https://apps.stratford.gov.uk/eplanning/AppDetail.aspx?appkey=O3NSZHPMG8B00" TargetMode="External"/><Relationship Id="rId32" Type="http://schemas.openxmlformats.org/officeDocument/2006/relationships/hyperlink" Target="https://apps.stratford.gov.uk/eplanning/AppDetail.aspx?appkey=PK3GOEPMMNN00" TargetMode="External"/><Relationship Id="rId37" Type="http://schemas.openxmlformats.org/officeDocument/2006/relationships/hyperlink" Target="http://apps.nuneatonandbedworth.gov.uk/BT_NBBC_Planning/BT_NBBC_Planning_application.asp?strApplicationReference=036253&amp;strRecordType=P" TargetMode="External"/><Relationship Id="rId40" Type="http://schemas.openxmlformats.org/officeDocument/2006/relationships/printerSettings" Target="../printerSettings/printerSettings8.bin"/><Relationship Id="rId5" Type="http://schemas.openxmlformats.org/officeDocument/2006/relationships/hyperlink" Target="http://apps.nuneatonandbedworth.gov.uk/BT_NBBC_Planning/BT_NBBC_Planning_application.asp?strApplicationReference=035595&amp;strRecordType=P" TargetMode="External"/><Relationship Id="rId15" Type="http://schemas.openxmlformats.org/officeDocument/2006/relationships/hyperlink" Target="https://planningdocuments.warwickdc.gov.uk/online-applications/applicationDetails.do?keyVal=_WARWI_DCAPR_81810&amp;activeTab=summaryNo" TargetMode="External"/><Relationship Id="rId23" Type="http://schemas.openxmlformats.org/officeDocument/2006/relationships/hyperlink" Target="http://apps.nuneatonandbedworth.gov.uk/BT_NBBC_Planning/BT_NBBC_Planning_application.asp?strApplicationReference=035945&amp;strRecordType=P" TargetMode="External"/><Relationship Id="rId28" Type="http://schemas.openxmlformats.org/officeDocument/2006/relationships/hyperlink" Target="https://planningdocuments.warwickdc.gov.uk/online-applications/applicationDetails.do?activeTab=summary&amp;keyVal=_WARWI_DCAPR_82845" TargetMode="External"/><Relationship Id="rId36" Type="http://schemas.openxmlformats.org/officeDocument/2006/relationships/hyperlink" Target="http://apps.nuneatonandbedworth.gov.uk/BT_NBBC_Planning/BT_NBBC_Planning_application.asp?strApplicationReference=036188&amp;strRecordType=P" TargetMode="External"/><Relationship Id="rId10" Type="http://schemas.openxmlformats.org/officeDocument/2006/relationships/hyperlink" Target="http://apps.nuneatonandbedworth.gov.uk/BT_NBBC_Planning/BT_NBBC_Planning_application.asp?strApplicationReference=035641&amp;strRecordType=P" TargetMode="External"/><Relationship Id="rId19" Type="http://schemas.openxmlformats.org/officeDocument/2006/relationships/hyperlink" Target="http://apps.nuneatonandbedworth.gov.uk/BT_NBBC_Planning/BT_NBBC_Planning_application.asp?strApplicationReference=035363&amp;strRecordType=P" TargetMode="External"/><Relationship Id="rId31" Type="http://schemas.openxmlformats.org/officeDocument/2006/relationships/hyperlink" Target="https://planningportal.rugby.gov.uk/fulldetail.asp?AltRef=R17/1767&amp;ApplicationNumber=r17%2F1767&amp;AddressPrefix=&amp;submit1=Go" TargetMode="External"/><Relationship Id="rId4" Type="http://schemas.openxmlformats.org/officeDocument/2006/relationships/hyperlink" Target="http://apps.nuneatonandbedworth.gov.uk/BT_NBBC_Planning/BT_NBBC_Planning_application.asp?strApplicationReference=035587&amp;strRecordType=P" TargetMode="External"/><Relationship Id="rId9" Type="http://schemas.openxmlformats.org/officeDocument/2006/relationships/hyperlink" Target="https://apps.stratford.gov.uk/eplanning/AppDetail.aspx?appkey=P8GDSIPM0K200" TargetMode="External"/><Relationship Id="rId14" Type="http://schemas.openxmlformats.org/officeDocument/2006/relationships/hyperlink" Target="https://apps.stratford.gov.uk/eplanning/AppDetail.aspx?appkey=PAM97EPMKDJ00" TargetMode="External"/><Relationship Id="rId22" Type="http://schemas.openxmlformats.org/officeDocument/2006/relationships/hyperlink" Target="https://apps.stratford.gov.uk/eplanning/AppDetail.aspx?appkey=PAM97EPMKDJ00" TargetMode="External"/><Relationship Id="rId27" Type="http://schemas.openxmlformats.org/officeDocument/2006/relationships/hyperlink" Target="http://apps.nuneatonandbedworth.gov.uk/BT_NBBC_Planning/BT_NBBC_Planning_application.asp?strApplicationReference=036050&amp;strRecordType=P" TargetMode="External"/><Relationship Id="rId30" Type="http://schemas.openxmlformats.org/officeDocument/2006/relationships/hyperlink" Target="https://apps.stratford.gov.uk/eplanning/AppDetail.aspx?appkey=PJVZ6IPMHMR00" TargetMode="External"/><Relationship Id="rId35" Type="http://schemas.openxmlformats.org/officeDocument/2006/relationships/hyperlink" Target="http://planning.northwarks.gov.uk/portal/servlets/ApplicationSearchServlet?PKID=116520" TargetMode="External"/><Relationship Id="rId8" Type="http://schemas.openxmlformats.org/officeDocument/2006/relationships/hyperlink" Target="https://apps.stratford.gov.uk/eplanning/AppDetail.aspx?appkey=P8GDSIPM0K200" TargetMode="External"/><Relationship Id="rId3" Type="http://schemas.openxmlformats.org/officeDocument/2006/relationships/hyperlink" Target="https://apps.stratford.gov.uk/eplanning/AppDetail.aspx?appkey=P6LKTZPMJSO00"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apps.nuneatonandbedworth.gov.uk/BT_NBBC_Planning/BT_NBBC_Planning_application.asp?strApplicationReference=035037&amp;strRecordType=P" TargetMode="External"/><Relationship Id="rId18" Type="http://schemas.openxmlformats.org/officeDocument/2006/relationships/hyperlink" Target="http://www.planningportal.rugby.gov.uk/fulldetail.asp?AltRef=R15/1366" TargetMode="External"/><Relationship Id="rId26" Type="http://schemas.openxmlformats.org/officeDocument/2006/relationships/hyperlink" Target="http://planning.northwarks.gov.uk/portal/servlets/ApplicationSearchServlet" TargetMode="External"/><Relationship Id="rId39" Type="http://schemas.openxmlformats.org/officeDocument/2006/relationships/hyperlink" Target="https://planningdocuments.warwickdc.gov.uk/online-applications/simpleSearchResults.do?action=firstPage" TargetMode="External"/><Relationship Id="rId21" Type="http://schemas.openxmlformats.org/officeDocument/2006/relationships/hyperlink" Target="https://apps.stratford.gov.uk/eplanning/AppDetail.aspx?appkey=OVUJI3PMI7500" TargetMode="External"/><Relationship Id="rId34" Type="http://schemas.openxmlformats.org/officeDocument/2006/relationships/hyperlink" Target="https://planningdocuments.warwickdc.gov.uk/online-applications/applicationDetails.do?activeTab=summary&amp;keyVal=_WARWI_DCAPR_80032" TargetMode="External"/><Relationship Id="rId42" Type="http://schemas.openxmlformats.org/officeDocument/2006/relationships/hyperlink" Target="http://planning.northwarks.gov.uk/portal/servlets/ApplicationSearchServlet?PKID=115244" TargetMode="External"/><Relationship Id="rId47" Type="http://schemas.openxmlformats.org/officeDocument/2006/relationships/hyperlink" Target="http://www.planningportal.rugby.gov.uk/fulldetail.asp?AltRef=R17/2113&amp;ApplicationNumber=R17%2F2113&amp;AddressPrefix=&amp;Postcode=&amp;CaseOfficer=&amp;ParishName=&amp;AreaTeam=&amp;WardMember=&amp;Consultant=&amp;DateDecidedStart=&amp;DateDecidedEnd=&amp;Locality=&amp;AgentName=&amp;ApplicantName=&amp;ShowDecided=&amp;DecisionDescription=&amp;DecisionLevel=&amp;Sort1=FullAddressPrefix&amp;Sort2=DateReceived+DESC&amp;Submit=Search" TargetMode="External"/><Relationship Id="rId50" Type="http://schemas.openxmlformats.org/officeDocument/2006/relationships/hyperlink" Target="https://apps.stratford.gov.uk/eplanning/AppDetail.aspx?appkey=P3VQMAPMITM00" TargetMode="External"/><Relationship Id="rId7" Type="http://schemas.openxmlformats.org/officeDocument/2006/relationships/hyperlink" Target="http://apps.nuneatonandbedworth.gov.uk/bt_nbbc_planning/BT_NBBC_Planning_application.asp?strApplicationReference=034821&amp;strRecordType=P" TargetMode="External"/><Relationship Id="rId2" Type="http://schemas.openxmlformats.org/officeDocument/2006/relationships/hyperlink" Target="http://planningdocuments.warwickdc.gov.uk/online-applications/applicationDetails.do?activeTab=summary&amp;keyVal=_WARWI_DCAPR_78251" TargetMode="External"/><Relationship Id="rId16" Type="http://schemas.openxmlformats.org/officeDocument/2006/relationships/hyperlink" Target="https://apps.stratford.gov.uk/eplanning/AppDetail.aspx?appkey=OME9KHPMKPE00" TargetMode="External"/><Relationship Id="rId29" Type="http://schemas.openxmlformats.org/officeDocument/2006/relationships/hyperlink" Target="https://planningdocuments.warwickdc.gov.uk/online-applications/applicationDetails.do?activeTab=summary&amp;keyVal=_WARWI_DCAPR_79815" TargetMode="External"/><Relationship Id="rId11" Type="http://schemas.openxmlformats.org/officeDocument/2006/relationships/hyperlink" Target="http://planning.northwarks.gov.uk/portal/servlets/ApplicationSearchServlet?PKID=114555" TargetMode="External"/><Relationship Id="rId24" Type="http://schemas.openxmlformats.org/officeDocument/2006/relationships/hyperlink" Target="https://planningdocuments.warwickdc.gov.uk/online-applications/simpleSearchResults.do?action=firstPage" TargetMode="External"/><Relationship Id="rId32" Type="http://schemas.openxmlformats.org/officeDocument/2006/relationships/hyperlink" Target="https://apps.stratford.gov.uk/eplanning/AppDetail.aspx?appkey=OY9KUUPMK3J00" TargetMode="External"/><Relationship Id="rId37" Type="http://schemas.openxmlformats.org/officeDocument/2006/relationships/hyperlink" Target="https://planningdocuments.warwickdc.gov.uk/online-applications/simpleSearchResults.do?action=firstPage" TargetMode="External"/><Relationship Id="rId40" Type="http://schemas.openxmlformats.org/officeDocument/2006/relationships/hyperlink" Target="http://planning.northwarks.gov.uk/portal/servlets/ApplicationSearchServlet?PKID=114917" TargetMode="External"/><Relationship Id="rId45" Type="http://schemas.openxmlformats.org/officeDocument/2006/relationships/hyperlink" Target="http://www.planningportal.rugby.gov.uk/fulldetail.asp?AltRef=R18/0186" TargetMode="External"/><Relationship Id="rId53" Type="http://schemas.openxmlformats.org/officeDocument/2006/relationships/printerSettings" Target="../printerSettings/printerSettings9.bin"/><Relationship Id="rId5" Type="http://schemas.openxmlformats.org/officeDocument/2006/relationships/hyperlink" Target="http://planning.northwarks.gov.uk/portal/servlets/ApplicationSearchServlet?PKID=114256" TargetMode="External"/><Relationship Id="rId10" Type="http://schemas.openxmlformats.org/officeDocument/2006/relationships/hyperlink" Target="http://apps.nuneatonandbedworth.gov.uk/BT_NBBC_Planning/BT_NBBC_Planning_application.asp?strApplicationReference=034969&amp;strRecordType=P" TargetMode="External"/><Relationship Id="rId19" Type="http://schemas.openxmlformats.org/officeDocument/2006/relationships/hyperlink" Target="http://www.planningportal.rugby.gov.uk/fulldetail.asp?AltRef=R15/1195" TargetMode="External"/><Relationship Id="rId31" Type="http://schemas.openxmlformats.org/officeDocument/2006/relationships/hyperlink" Target="http://planning.northwarks.gov.uk/portal/servlets/ApplicationSearchServlet?PKID=115014" TargetMode="External"/><Relationship Id="rId44" Type="http://schemas.openxmlformats.org/officeDocument/2006/relationships/hyperlink" Target="http://www.planningportal.rugby.gov.uk/fulldetail.asp?AltRef=R18/0167" TargetMode="External"/><Relationship Id="rId52" Type="http://schemas.openxmlformats.org/officeDocument/2006/relationships/hyperlink" Target="http://planning.northwarks.gov.uk/portal/servlets/ApplicationSearchServlet" TargetMode="External"/><Relationship Id="rId4" Type="http://schemas.openxmlformats.org/officeDocument/2006/relationships/hyperlink" Target="https://apps.stratford.gov.uk/eplanning/AppDetail.aspx?appkey=OLVCXMPMG6U00" TargetMode="External"/><Relationship Id="rId9" Type="http://schemas.openxmlformats.org/officeDocument/2006/relationships/hyperlink" Target="https://apps.stratford.gov.uk/eplanning/AppDetail.aspx?appkey=OOYXPMPMK8300" TargetMode="External"/><Relationship Id="rId14" Type="http://schemas.openxmlformats.org/officeDocument/2006/relationships/hyperlink" Target="http://planning.northwarks.gov.uk/portal/servlets/ApplicationSearchServlet?PKID=114529" TargetMode="External"/><Relationship Id="rId22" Type="http://schemas.openxmlformats.org/officeDocument/2006/relationships/hyperlink" Target="https://planningdocuments.warwickdc.gov.uk/online-applications/simpleSearchResults.do?action=firstPage" TargetMode="External"/><Relationship Id="rId27" Type="http://schemas.openxmlformats.org/officeDocument/2006/relationships/hyperlink" Target="https://apps.stratford.gov.uk/eplanning/AppDetail.aspx?appkey=OX94V9PM0GO00" TargetMode="External"/><Relationship Id="rId30" Type="http://schemas.openxmlformats.org/officeDocument/2006/relationships/hyperlink" Target="https://apps.stratford.gov.uk/eplanning/AppDetail.aspx?appkey=OXE3HJPMFVY00" TargetMode="External"/><Relationship Id="rId35" Type="http://schemas.openxmlformats.org/officeDocument/2006/relationships/hyperlink" Target="https://apps.stratford.gov.uk/eplanning/AppDetail.aspx?appkey=OZT7LKPMJ7H00" TargetMode="External"/><Relationship Id="rId43" Type="http://schemas.openxmlformats.org/officeDocument/2006/relationships/hyperlink" Target="http://apps.nuneatonandbedworth.gov.uk/BT_NBBC_Planning/BT_NBBC_Planning_application.asp?strApplicationReference=035376&amp;strRecordType=P" TargetMode="External"/><Relationship Id="rId48" Type="http://schemas.openxmlformats.org/officeDocument/2006/relationships/hyperlink" Target="http://apps.nuneatonandbedworth.gov.uk/BT_NBBC_Planning/BT_NBBC_Planning_application.asp?strApplicationReference=035402&amp;strRecordType=P" TargetMode="External"/><Relationship Id="rId8" Type="http://schemas.openxmlformats.org/officeDocument/2006/relationships/hyperlink" Target="http://pap/2017/0278" TargetMode="External"/><Relationship Id="rId51" Type="http://schemas.openxmlformats.org/officeDocument/2006/relationships/hyperlink" Target="https://apps.stratford.gov.uk/eplanning/AppDetail.aspx?appkey=P4HSYMPM00E00" TargetMode="External"/><Relationship Id="rId3" Type="http://schemas.openxmlformats.org/officeDocument/2006/relationships/hyperlink" Target="https://apps.stratford.gov.uk/eplanning/AppDetail.aspx?appkey=ONMKPWPM0GO00" TargetMode="External"/><Relationship Id="rId12" Type="http://schemas.openxmlformats.org/officeDocument/2006/relationships/hyperlink" Target="http://planningdocuments.warwickdc.gov.uk/online-applications/advancedSearchResults.do?action=firstPage" TargetMode="External"/><Relationship Id="rId17" Type="http://schemas.openxmlformats.org/officeDocument/2006/relationships/hyperlink" Target="http://www.planningportal.rugby.gov.uk/fulldetail.asp?AltRef=R15/1195&amp;ApplicationNumber=R15%2F1195&amp;AddressPrefix=&amp;submit1=Go" TargetMode="External"/><Relationship Id="rId25" Type="http://schemas.openxmlformats.org/officeDocument/2006/relationships/hyperlink" Target="http://www.planningportal.rugby.gov.uk/fulldetail.asp?AltRef=R16/1910&amp;ApplicationNumber=R16%2F1910&amp;AddressPrefix=&amp;Postcode=&amp;CaseOfficer=&amp;ParishName=&amp;AreaTeam=&amp;WardMember=&amp;Consultant=&amp;DateDecidedStart=&amp;DateDecidedEnd=&amp;Locality=&amp;AgentName=&amp;ApplicantName=&amp;ShowDecided=&amp;DecisionDescription=&amp;DecisionLevel=&amp;Sort1=FullAddressPrefix&amp;Sort2=DateReceived+DESC&amp;Submit=Search" TargetMode="External"/><Relationship Id="rId33" Type="http://schemas.openxmlformats.org/officeDocument/2006/relationships/hyperlink" Target="https://apps.stratford.gov.uk/eplanning/AppDetail.aspx?appkey=OXE3IFPMFVZ00" TargetMode="External"/><Relationship Id="rId38" Type="http://schemas.openxmlformats.org/officeDocument/2006/relationships/hyperlink" Target="https://planningdocuments.warwickdc.gov.uk/online-applications/applicationDetails.do?activeTab=summary&amp;keyVal=_WARWI_DCAPR_80145" TargetMode="External"/><Relationship Id="rId46" Type="http://schemas.openxmlformats.org/officeDocument/2006/relationships/hyperlink" Target="http://www.planningportal.rugby.gov.uk/fulldetail.asp?AltRef=R17/1089" TargetMode="External"/><Relationship Id="rId20" Type="http://schemas.openxmlformats.org/officeDocument/2006/relationships/hyperlink" Target="https://apps.stratford.gov.uk/eplanning/AppDetail.aspx?appkey=OSYY2YPM00C00" TargetMode="External"/><Relationship Id="rId41" Type="http://schemas.openxmlformats.org/officeDocument/2006/relationships/hyperlink" Target="https://planningdocuments.warwickdc.gov.uk/online-applications/simpleSearchResults.do?action=firstPage" TargetMode="External"/><Relationship Id="rId1" Type="http://schemas.openxmlformats.org/officeDocument/2006/relationships/hyperlink" Target="http://planningdocuments.warwickdc.gov.uk/online-applications/simpleSearchResults.do?action=firstPage" TargetMode="External"/><Relationship Id="rId6" Type="http://schemas.openxmlformats.org/officeDocument/2006/relationships/hyperlink" Target="http://planning.northwarks.gov.uk/portal/servlets/ApplicationSearchServlet?PKID=114366" TargetMode="External"/><Relationship Id="rId15" Type="http://schemas.openxmlformats.org/officeDocument/2006/relationships/hyperlink" Target="http://planning.northwarks.gov.uk/portal/servlets/ApplicationSearchServlet?PKID=114649" TargetMode="External"/><Relationship Id="rId23" Type="http://schemas.openxmlformats.org/officeDocument/2006/relationships/hyperlink" Target="https://planningdocuments.warwickdc.gov.uk/online-applications/simpleSearchResults.do?action=firstPage" TargetMode="External"/><Relationship Id="rId28" Type="http://schemas.openxmlformats.org/officeDocument/2006/relationships/hyperlink" Target="http://apps.nuneatonandbedworth.gov.uk/BT_NBBC_Planning/BT_NBBC_Planning_applications.asp" TargetMode="External"/><Relationship Id="rId36" Type="http://schemas.openxmlformats.org/officeDocument/2006/relationships/hyperlink" Target="http://apps.nuneatonandbedworth.gov.uk/BT_NBBC_Planning/BT_NBBC_Planning_application.asp?strApplicationReference=035338&amp;strRecordType=P" TargetMode="External"/><Relationship Id="rId49" Type="http://schemas.openxmlformats.org/officeDocument/2006/relationships/hyperlink" Target="http://planning.northwarks.gov.uk/portal/servlets/ApplicationSearchServlet?PKID=11464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1ABB7-CBE2-4F20-A553-45E2B720D948}">
  <dimension ref="A1:V24"/>
  <sheetViews>
    <sheetView topLeftCell="D1" zoomScale="89" zoomScaleNormal="89" workbookViewId="0">
      <selection activeCell="E4" sqref="E4"/>
    </sheetView>
  </sheetViews>
  <sheetFormatPr defaultColWidth="9.140625" defaultRowHeight="12.75" x14ac:dyDescent="0.2"/>
  <cols>
    <col min="1" max="1" width="3.42578125" style="13" hidden="1" customWidth="1"/>
    <col min="2" max="2" width="24.7109375" style="13" bestFit="1" customWidth="1"/>
    <col min="3" max="3" width="57.28515625" style="13" customWidth="1"/>
    <col min="4" max="4" width="18.7109375" style="13" customWidth="1"/>
    <col min="5" max="5" width="17.85546875" style="13" bestFit="1" customWidth="1"/>
    <col min="6" max="7" width="15.28515625" style="13" customWidth="1"/>
    <col min="8" max="8" width="17.140625" style="13" customWidth="1"/>
    <col min="9" max="9" width="23.7109375" style="13" customWidth="1"/>
    <col min="10" max="10" width="5" style="13" customWidth="1"/>
    <col min="11" max="11" width="22.28515625" style="15" customWidth="1"/>
    <col min="12" max="12" width="12.85546875" style="13" customWidth="1"/>
    <col min="13" max="13" width="18.42578125" style="15" customWidth="1"/>
    <col min="14" max="14" width="17.7109375" style="13" customWidth="1"/>
    <col min="15" max="16384" width="9.140625" style="13"/>
  </cols>
  <sheetData>
    <row r="1" spans="1:22" ht="23.25" x14ac:dyDescent="0.35">
      <c r="B1" s="14" t="s">
        <v>1516</v>
      </c>
      <c r="C1" s="14" t="s">
        <v>1515</v>
      </c>
      <c r="G1" s="80" t="s">
        <v>831</v>
      </c>
      <c r="M1" s="16"/>
      <c r="V1" s="17" t="s">
        <v>59</v>
      </c>
    </row>
    <row r="2" spans="1:22" ht="48" customHeight="1" thickBot="1" x14ac:dyDescent="0.35">
      <c r="B2" s="18" t="s">
        <v>70</v>
      </c>
      <c r="C2" s="14"/>
      <c r="D2" s="19"/>
      <c r="E2" s="17"/>
      <c r="F2" s="17"/>
      <c r="H2" s="20"/>
      <c r="M2" s="16"/>
      <c r="V2" s="17" t="s">
        <v>60</v>
      </c>
    </row>
    <row r="3" spans="1:22" ht="60.4" customHeight="1" x14ac:dyDescent="0.25">
      <c r="B3" s="30" t="s">
        <v>0</v>
      </c>
      <c r="C3" s="31" t="s">
        <v>43</v>
      </c>
      <c r="D3" s="31" t="s">
        <v>44</v>
      </c>
      <c r="E3" s="46" t="s">
        <v>69</v>
      </c>
      <c r="F3" s="31" t="s">
        <v>68</v>
      </c>
      <c r="G3" s="31" t="s">
        <v>63</v>
      </c>
      <c r="H3" s="46" t="s">
        <v>62</v>
      </c>
      <c r="I3" s="47" t="s">
        <v>54</v>
      </c>
      <c r="J3" s="21"/>
      <c r="K3" s="21"/>
      <c r="L3" s="21"/>
      <c r="M3" s="13"/>
    </row>
    <row r="4" spans="1:22" x14ac:dyDescent="0.2">
      <c r="B4" s="32" t="s">
        <v>1517</v>
      </c>
      <c r="C4" s="27" t="s">
        <v>1563</v>
      </c>
      <c r="D4" s="4">
        <v>43886</v>
      </c>
      <c r="E4" s="56">
        <f t="shared" ref="E4:E9" si="0">IF(D4=0,"",D4+2556.7)</f>
        <v>46442.7</v>
      </c>
      <c r="F4" s="28">
        <v>928.82</v>
      </c>
      <c r="G4" s="28"/>
      <c r="H4" s="48">
        <f t="shared" ref="H4:H9" si="1">SUMIF($H$14:$H$52,C4,$G$14:$G$52)</f>
        <v>0</v>
      </c>
      <c r="I4" s="49">
        <f>G4-H4</f>
        <v>0</v>
      </c>
      <c r="J4" s="22"/>
      <c r="K4" s="22"/>
      <c r="L4" s="22"/>
      <c r="M4" s="13"/>
    </row>
    <row r="5" spans="1:22" x14ac:dyDescent="0.2">
      <c r="B5" s="32"/>
      <c r="C5" s="27"/>
      <c r="D5" s="55"/>
      <c r="E5" s="56" t="str">
        <f t="shared" si="0"/>
        <v/>
      </c>
      <c r="F5" s="57"/>
      <c r="G5" s="57"/>
      <c r="H5" s="48">
        <f t="shared" si="1"/>
        <v>0</v>
      </c>
      <c r="I5" s="49">
        <f t="shared" ref="I5:I9" si="2">G5-H5</f>
        <v>0</v>
      </c>
      <c r="J5" s="22"/>
      <c r="K5" s="22"/>
      <c r="L5" s="22"/>
      <c r="M5" s="13"/>
    </row>
    <row r="6" spans="1:22" x14ac:dyDescent="0.2">
      <c r="B6" s="32"/>
      <c r="C6" s="27"/>
      <c r="D6" s="55"/>
      <c r="E6" s="56" t="str">
        <f t="shared" si="0"/>
        <v/>
      </c>
      <c r="F6" s="57"/>
      <c r="G6" s="57"/>
      <c r="H6" s="48">
        <f t="shared" si="1"/>
        <v>0</v>
      </c>
      <c r="I6" s="49">
        <f t="shared" si="2"/>
        <v>0</v>
      </c>
      <c r="J6" s="22"/>
      <c r="K6" s="22"/>
      <c r="L6" s="22"/>
      <c r="M6" s="13"/>
    </row>
    <row r="7" spans="1:22" x14ac:dyDescent="0.2">
      <c r="B7" s="32"/>
      <c r="C7" s="27"/>
      <c r="D7" s="55"/>
      <c r="E7" s="56" t="str">
        <f t="shared" si="0"/>
        <v/>
      </c>
      <c r="F7" s="57"/>
      <c r="G7" s="57"/>
      <c r="H7" s="48">
        <f t="shared" si="1"/>
        <v>0</v>
      </c>
      <c r="I7" s="49">
        <f t="shared" si="2"/>
        <v>0</v>
      </c>
      <c r="J7" s="22"/>
      <c r="K7" s="22"/>
      <c r="L7" s="22"/>
      <c r="M7" s="13"/>
    </row>
    <row r="8" spans="1:22" x14ac:dyDescent="0.2">
      <c r="B8" s="577"/>
      <c r="C8" s="27"/>
      <c r="D8" s="55"/>
      <c r="E8" s="56" t="str">
        <f t="shared" si="0"/>
        <v/>
      </c>
      <c r="F8" s="57"/>
      <c r="G8" s="57"/>
      <c r="H8" s="48">
        <f t="shared" si="1"/>
        <v>0</v>
      </c>
      <c r="I8" s="49">
        <f t="shared" si="2"/>
        <v>0</v>
      </c>
      <c r="J8" s="22"/>
      <c r="K8" s="22"/>
      <c r="L8" s="22"/>
      <c r="M8" s="13"/>
    </row>
    <row r="9" spans="1:22" ht="13.5" thickBot="1" x14ac:dyDescent="0.25">
      <c r="A9" s="13">
        <v>6</v>
      </c>
      <c r="B9" s="33"/>
      <c r="C9" s="34"/>
      <c r="D9" s="59"/>
      <c r="E9" s="60" t="str">
        <f t="shared" si="0"/>
        <v/>
      </c>
      <c r="F9" s="61"/>
      <c r="G9" s="61"/>
      <c r="H9" s="48">
        <f t="shared" si="1"/>
        <v>0</v>
      </c>
      <c r="I9" s="49">
        <f t="shared" si="2"/>
        <v>0</v>
      </c>
      <c r="J9" s="22"/>
      <c r="K9" s="22"/>
      <c r="L9" s="22"/>
      <c r="M9" s="13"/>
    </row>
    <row r="10" spans="1:22" ht="13.5" thickBot="1" x14ac:dyDescent="0.25">
      <c r="C10" s="15"/>
      <c r="D10" s="15"/>
      <c r="E10" s="15"/>
      <c r="F10" s="15"/>
      <c r="G10" s="15"/>
      <c r="H10" s="15"/>
      <c r="I10" s="15"/>
      <c r="J10" s="15"/>
      <c r="K10" s="12" t="s">
        <v>832</v>
      </c>
      <c r="L10" s="12" t="s">
        <v>49</v>
      </c>
      <c r="M10" s="13"/>
      <c r="N10" s="23"/>
    </row>
    <row r="11" spans="1:22" s="15" customFormat="1" ht="13.5" thickBot="1" x14ac:dyDescent="0.25">
      <c r="C11" s="24"/>
      <c r="F11" s="53"/>
      <c r="G11" s="54">
        <f>SUM(G4:G10)</f>
        <v>0</v>
      </c>
      <c r="H11" s="53"/>
      <c r="I11" s="54">
        <f t="shared" ref="I11" si="3">SUM(I4:I10)</f>
        <v>0</v>
      </c>
      <c r="J11" s="53"/>
      <c r="K11" s="11" t="e">
        <f>#REF!</f>
        <v>#REF!</v>
      </c>
      <c r="L11" s="11" t="e">
        <f>H11-K11</f>
        <v>#REF!</v>
      </c>
      <c r="N11" s="23"/>
    </row>
    <row r="12" spans="1:22" s="15" customFormat="1" ht="19.5" customHeight="1" thickBot="1" x14ac:dyDescent="0.35">
      <c r="B12" s="18" t="s">
        <v>71</v>
      </c>
      <c r="K12" s="23"/>
      <c r="M12" s="23"/>
    </row>
    <row r="13" spans="1:22" s="15" customFormat="1" ht="31.5" x14ac:dyDescent="0.25">
      <c r="B13" s="37" t="s">
        <v>42</v>
      </c>
      <c r="C13" s="37" t="s">
        <v>53</v>
      </c>
      <c r="D13" s="31" t="s">
        <v>61</v>
      </c>
      <c r="E13" s="31" t="s">
        <v>51</v>
      </c>
      <c r="F13" s="31" t="s">
        <v>58</v>
      </c>
      <c r="G13" s="38" t="s">
        <v>52</v>
      </c>
      <c r="H13" s="1049" t="s">
        <v>77</v>
      </c>
      <c r="I13" s="1050"/>
      <c r="J13" s="21"/>
      <c r="L13" s="25"/>
      <c r="N13" s="26"/>
    </row>
    <row r="14" spans="1:22" s="621" customFormat="1" x14ac:dyDescent="0.2">
      <c r="B14" s="640"/>
      <c r="C14" s="473"/>
      <c r="D14" s="505"/>
      <c r="E14" s="505"/>
      <c r="F14" s="505" t="s">
        <v>60</v>
      </c>
      <c r="G14" s="506"/>
      <c r="H14" s="506"/>
      <c r="I14" s="595"/>
      <c r="J14" s="622"/>
      <c r="K14" s="622"/>
      <c r="M14" s="622"/>
    </row>
    <row r="15" spans="1:22" x14ac:dyDescent="0.2">
      <c r="B15" s="504"/>
      <c r="C15" s="473"/>
      <c r="D15" s="505"/>
      <c r="E15" s="505"/>
      <c r="F15" s="505" t="s">
        <v>60</v>
      </c>
      <c r="G15" s="506"/>
      <c r="H15" s="506"/>
      <c r="I15" s="595"/>
      <c r="J15" s="15"/>
    </row>
    <row r="16" spans="1:22" x14ac:dyDescent="0.2">
      <c r="B16" s="39"/>
      <c r="C16" s="1"/>
      <c r="D16" s="2"/>
      <c r="E16" s="2"/>
      <c r="F16" s="2" t="s">
        <v>60</v>
      </c>
      <c r="G16" s="29"/>
      <c r="H16" s="29"/>
      <c r="I16" s="40"/>
      <c r="J16" s="15"/>
    </row>
    <row r="17" spans="2:14" s="15" customFormat="1" x14ac:dyDescent="0.2">
      <c r="B17" s="39"/>
      <c r="C17" s="1"/>
      <c r="D17" s="2"/>
      <c r="E17" s="2"/>
      <c r="F17" s="2"/>
      <c r="G17" s="29"/>
      <c r="H17" s="29"/>
      <c r="I17" s="40"/>
      <c r="L17" s="25"/>
      <c r="N17" s="26"/>
    </row>
    <row r="18" spans="2:14" x14ac:dyDescent="0.2">
      <c r="B18" s="39"/>
      <c r="C18" s="1"/>
      <c r="D18" s="2"/>
      <c r="E18" s="2"/>
      <c r="F18" s="2"/>
      <c r="G18" s="29"/>
      <c r="H18" s="29"/>
      <c r="I18" s="40"/>
      <c r="J18" s="15"/>
    </row>
    <row r="19" spans="2:14" x14ac:dyDescent="0.2">
      <c r="B19" s="39"/>
      <c r="C19" s="1"/>
      <c r="D19" s="2"/>
      <c r="E19" s="2"/>
      <c r="F19" s="2"/>
      <c r="G19" s="29"/>
      <c r="H19" s="29"/>
      <c r="I19" s="40"/>
      <c r="J19" s="15"/>
    </row>
    <row r="20" spans="2:14" x14ac:dyDescent="0.2">
      <c r="B20" s="39"/>
      <c r="C20" s="1"/>
      <c r="D20" s="2"/>
      <c r="E20" s="2"/>
      <c r="F20" s="2"/>
      <c r="G20" s="29"/>
      <c r="H20" s="29"/>
      <c r="I20" s="40"/>
      <c r="J20" s="15"/>
    </row>
    <row r="21" spans="2:14" x14ac:dyDescent="0.2">
      <c r="B21" s="39"/>
      <c r="C21" s="1"/>
      <c r="D21" s="2"/>
      <c r="E21" s="2"/>
      <c r="F21" s="2"/>
      <c r="G21" s="29"/>
      <c r="H21" s="29"/>
      <c r="I21" s="40"/>
      <c r="J21" s="15"/>
    </row>
    <row r="22" spans="2:14" ht="13.5" thickBot="1" x14ac:dyDescent="0.25">
      <c r="B22" s="41"/>
      <c r="C22" s="42"/>
      <c r="D22" s="43"/>
      <c r="E22" s="43"/>
      <c r="F22" s="43"/>
      <c r="G22" s="44"/>
      <c r="H22" s="44"/>
      <c r="I22" s="45"/>
      <c r="J22" s="15"/>
      <c r="K22" s="13"/>
      <c r="M22" s="13"/>
    </row>
    <row r="23" spans="2:14" ht="13.5" thickBot="1" x14ac:dyDescent="0.25">
      <c r="K23" s="13"/>
      <c r="M23" s="13"/>
    </row>
    <row r="24" spans="2:14" ht="13.5" thickBot="1" x14ac:dyDescent="0.25">
      <c r="G24" s="52">
        <f>SUM(G14:G23)</f>
        <v>0</v>
      </c>
      <c r="K24" s="13"/>
      <c r="M24" s="13"/>
    </row>
  </sheetData>
  <mergeCells count="1">
    <mergeCell ref="H13:I13"/>
  </mergeCells>
  <dataValidations count="2">
    <dataValidation type="list" allowBlank="1" showInputMessage="1" showErrorMessage="1" sqref="F14:F22" xr:uid="{4F59DD55-85D3-4EAA-84B2-4F30E18F832E}">
      <formula1>$V$1:$V$2</formula1>
    </dataValidation>
    <dataValidation type="list" allowBlank="1" showInputMessage="1" showErrorMessage="1" sqref="H14:H22" xr:uid="{931A168B-5387-46E7-9CBA-E5D816A276EC}">
      <formula1>$C$4:$C$9</formula1>
    </dataValidation>
  </dataValidations>
  <pageMargins left="0.7" right="0.7" top="0.75" bottom="0.75" header="0.3" footer="0.3"/>
  <pageSetup paperSize="9" orientation="portrait" r:id="rId1"/>
  <headerFooter>
    <oddFooter>&amp;C&amp;1#&amp;"Calibri"&amp;10&amp;K000000OFFICIAL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S949"/>
  <sheetViews>
    <sheetView zoomScale="90" zoomScaleNormal="90" workbookViewId="0">
      <pane ySplit="5" topLeftCell="A21" activePane="bottomLeft" state="frozen"/>
      <selection activeCell="A3" sqref="A3"/>
      <selection pane="bottomLeft" activeCell="B49" sqref="B49"/>
    </sheetView>
  </sheetViews>
  <sheetFormatPr defaultColWidth="17.28515625" defaultRowHeight="15.75" customHeight="1" x14ac:dyDescent="0.2"/>
  <cols>
    <col min="1" max="1" width="31.42578125" style="86" bestFit="1" customWidth="1"/>
    <col min="2" max="2" width="79.42578125" style="86" customWidth="1"/>
    <col min="3" max="3" width="38" style="86" customWidth="1"/>
    <col min="4" max="4" width="23.28515625" style="86" customWidth="1"/>
    <col min="5" max="9" width="10.5703125" style="86" bestFit="1" customWidth="1"/>
    <col min="10" max="10" width="13.42578125" style="86" bestFit="1" customWidth="1"/>
    <col min="11" max="11" width="12.140625" style="86" bestFit="1" customWidth="1"/>
    <col min="12" max="12" width="18" style="86" bestFit="1" customWidth="1"/>
    <col min="13" max="13" width="9.140625" style="86" bestFit="1" customWidth="1"/>
    <col min="14" max="14" width="27.42578125" style="86" customWidth="1"/>
    <col min="15" max="15" width="14.5703125" style="86" customWidth="1"/>
    <col min="16" max="16" width="47.28515625" style="86" customWidth="1"/>
    <col min="17" max="17" width="12.140625" style="86" bestFit="1" customWidth="1"/>
    <col min="18" max="18" width="26.140625" style="86" bestFit="1" customWidth="1"/>
    <col min="19" max="19" width="25.5703125" style="86" customWidth="1"/>
    <col min="20" max="16384" width="17.28515625" style="86"/>
  </cols>
  <sheetData>
    <row r="1" spans="1:19" ht="15.75" customHeight="1" x14ac:dyDescent="0.25">
      <c r="A1" s="85" t="s">
        <v>813</v>
      </c>
      <c r="B1" s="85" t="s">
        <v>104</v>
      </c>
      <c r="F1" s="1057" t="s">
        <v>573</v>
      </c>
      <c r="G1" s="1057"/>
      <c r="H1" s="1057"/>
      <c r="I1" s="1057"/>
      <c r="J1" s="1057"/>
      <c r="K1" s="1057"/>
    </row>
    <row r="2" spans="1:19" ht="37.5" customHeight="1" x14ac:dyDescent="0.2">
      <c r="A2" s="87" t="s">
        <v>105</v>
      </c>
      <c r="B2" s="88" t="s">
        <v>106</v>
      </c>
      <c r="C2" s="89" t="s">
        <v>107</v>
      </c>
      <c r="F2" s="1057"/>
      <c r="G2" s="1057"/>
      <c r="H2" s="1057"/>
      <c r="I2" s="1057"/>
      <c r="J2" s="1057"/>
      <c r="K2" s="1057"/>
    </row>
    <row r="3" spans="1:19" ht="35.25" customHeight="1" x14ac:dyDescent="0.2">
      <c r="A3" s="90" t="s">
        <v>108</v>
      </c>
      <c r="B3" s="91" t="s">
        <v>109</v>
      </c>
      <c r="C3" s="92" t="s">
        <v>110</v>
      </c>
      <c r="D3" s="325" t="s">
        <v>627</v>
      </c>
      <c r="E3" s="93"/>
      <c r="F3" s="93"/>
      <c r="G3" s="93"/>
      <c r="H3" s="93"/>
      <c r="I3" s="93"/>
      <c r="J3" s="93"/>
      <c r="K3" s="93"/>
      <c r="L3" s="93"/>
      <c r="M3" s="93"/>
      <c r="N3" s="93"/>
      <c r="O3" s="94"/>
      <c r="P3" s="94"/>
      <c r="Q3" s="93"/>
      <c r="R3" s="93"/>
      <c r="S3" s="94"/>
    </row>
    <row r="4" spans="1:19" ht="16.5" customHeight="1" x14ac:dyDescent="0.25">
      <c r="A4" s="95"/>
      <c r="B4" s="96"/>
      <c r="C4" s="96"/>
      <c r="D4" s="97"/>
      <c r="E4" s="1061" t="s">
        <v>111</v>
      </c>
      <c r="F4" s="1064"/>
      <c r="G4" s="1064"/>
      <c r="H4" s="1064"/>
      <c r="I4" s="1064"/>
      <c r="J4" s="98"/>
      <c r="K4" s="96"/>
      <c r="L4" s="96"/>
      <c r="M4" s="96"/>
      <c r="N4" s="96"/>
      <c r="O4" s="99"/>
      <c r="P4" s="99"/>
      <c r="Q4" s="96"/>
      <c r="R4" s="96"/>
      <c r="S4" s="99"/>
    </row>
    <row r="5" spans="1:19" ht="42.75" customHeight="1" x14ac:dyDescent="0.2">
      <c r="A5" s="100" t="s">
        <v>112</v>
      </c>
      <c r="B5" s="100" t="s">
        <v>113</v>
      </c>
      <c r="C5" s="101" t="s">
        <v>114</v>
      </c>
      <c r="D5" s="101" t="s">
        <v>115</v>
      </c>
      <c r="E5" s="101" t="s">
        <v>116</v>
      </c>
      <c r="F5" s="101" t="s">
        <v>117</v>
      </c>
      <c r="G5" s="101" t="s">
        <v>118</v>
      </c>
      <c r="H5" s="101" t="s">
        <v>119</v>
      </c>
      <c r="I5" s="101" t="s">
        <v>120</v>
      </c>
      <c r="J5" s="102" t="s">
        <v>121</v>
      </c>
      <c r="K5" s="102" t="s">
        <v>122</v>
      </c>
      <c r="L5" s="101" t="s">
        <v>123</v>
      </c>
      <c r="M5" s="101" t="s">
        <v>124</v>
      </c>
      <c r="N5" s="101" t="s">
        <v>125</v>
      </c>
      <c r="O5" s="101" t="s">
        <v>126</v>
      </c>
      <c r="P5" s="101" t="s">
        <v>127</v>
      </c>
      <c r="Q5" s="101" t="s">
        <v>128</v>
      </c>
      <c r="R5" s="101" t="s">
        <v>129</v>
      </c>
      <c r="S5" s="103"/>
    </row>
    <row r="6" spans="1:19" ht="12.75" x14ac:dyDescent="0.2">
      <c r="A6" s="587" t="s">
        <v>802</v>
      </c>
      <c r="B6" s="588" t="s">
        <v>801</v>
      </c>
      <c r="C6" s="589">
        <v>42464</v>
      </c>
      <c r="D6" s="590">
        <v>111</v>
      </c>
      <c r="E6" s="587">
        <v>8</v>
      </c>
      <c r="F6" s="587">
        <v>28</v>
      </c>
      <c r="G6" s="587">
        <v>29</v>
      </c>
      <c r="H6" s="587">
        <v>41</v>
      </c>
      <c r="I6" s="587">
        <v>5</v>
      </c>
      <c r="J6" s="591">
        <f t="shared" ref="J6:J70" si="0">SUM(E6*1.2,F6*1.5,G6*2.4,H6*3,I6*4)</f>
        <v>264.2</v>
      </c>
      <c r="K6" s="592">
        <f t="shared" ref="K6:K70" si="1">ROUND((J6*28.5)*32%,0)</f>
        <v>2410</v>
      </c>
      <c r="L6" s="589">
        <v>42465</v>
      </c>
      <c r="M6" s="587"/>
      <c r="N6" s="593"/>
      <c r="O6" s="594"/>
      <c r="P6" s="594" t="s">
        <v>288</v>
      </c>
      <c r="Q6" s="587"/>
      <c r="R6" s="587"/>
      <c r="S6" s="594" t="s">
        <v>1327</v>
      </c>
    </row>
    <row r="7" spans="1:19" ht="12.75" x14ac:dyDescent="0.2">
      <c r="A7" s="108" t="s">
        <v>803</v>
      </c>
      <c r="B7" s="116" t="s">
        <v>804</v>
      </c>
      <c r="C7" s="111">
        <v>42467</v>
      </c>
      <c r="D7" s="107">
        <v>44</v>
      </c>
      <c r="E7" s="108">
        <v>8</v>
      </c>
      <c r="F7" s="108">
        <v>36</v>
      </c>
      <c r="G7" s="108"/>
      <c r="H7" s="108"/>
      <c r="I7" s="108"/>
      <c r="J7" s="109">
        <f t="shared" si="0"/>
        <v>63.6</v>
      </c>
      <c r="K7" s="110">
        <f t="shared" si="1"/>
        <v>580</v>
      </c>
      <c r="L7" s="111">
        <v>42467</v>
      </c>
      <c r="M7" s="108"/>
      <c r="N7" s="108"/>
      <c r="O7" s="112"/>
      <c r="P7" s="112" t="s">
        <v>594</v>
      </c>
      <c r="Q7" s="108"/>
      <c r="R7" s="108"/>
      <c r="S7" s="112"/>
    </row>
    <row r="8" spans="1:19" ht="12.75" x14ac:dyDescent="0.2">
      <c r="A8" s="116" t="s">
        <v>806</v>
      </c>
      <c r="B8" s="112" t="s">
        <v>805</v>
      </c>
      <c r="C8" s="111">
        <v>42468</v>
      </c>
      <c r="D8" s="107">
        <v>1900</v>
      </c>
      <c r="E8" s="108"/>
      <c r="F8" s="108"/>
      <c r="G8" s="108">
        <v>1900</v>
      </c>
      <c r="H8" s="108"/>
      <c r="I8" s="108"/>
      <c r="J8" s="109">
        <f t="shared" si="0"/>
        <v>4560</v>
      </c>
      <c r="K8" s="110">
        <f t="shared" si="1"/>
        <v>41587</v>
      </c>
      <c r="L8" s="111">
        <v>42468</v>
      </c>
      <c r="M8" s="108"/>
      <c r="N8" s="108" t="s">
        <v>132</v>
      </c>
      <c r="O8" s="112"/>
      <c r="P8" s="112" t="s">
        <v>712</v>
      </c>
      <c r="Q8" s="108"/>
      <c r="R8" s="108"/>
      <c r="S8" s="112"/>
    </row>
    <row r="9" spans="1:19" ht="12.75" x14ac:dyDescent="0.2">
      <c r="A9" s="400">
        <v>33926</v>
      </c>
      <c r="B9" s="401" t="s">
        <v>836</v>
      </c>
      <c r="C9" s="111">
        <v>42480</v>
      </c>
      <c r="D9" s="107">
        <v>360</v>
      </c>
      <c r="E9" s="108"/>
      <c r="F9" s="108"/>
      <c r="G9" s="108">
        <v>360</v>
      </c>
      <c r="H9" s="108"/>
      <c r="I9" s="108"/>
      <c r="J9" s="109">
        <f t="shared" si="0"/>
        <v>864</v>
      </c>
      <c r="K9" s="110">
        <f t="shared" si="1"/>
        <v>7880</v>
      </c>
      <c r="L9" s="111">
        <v>42480</v>
      </c>
      <c r="M9" s="108"/>
      <c r="N9" s="108" t="s">
        <v>132</v>
      </c>
      <c r="O9" s="112"/>
      <c r="P9" s="112" t="s">
        <v>712</v>
      </c>
      <c r="Q9" s="108"/>
      <c r="R9" s="108"/>
      <c r="S9" s="112"/>
    </row>
    <row r="10" spans="1:19" ht="25.5" x14ac:dyDescent="0.2">
      <c r="A10" s="402">
        <v>34076</v>
      </c>
      <c r="B10" s="322" t="s">
        <v>837</v>
      </c>
      <c r="C10" s="106">
        <v>42496</v>
      </c>
      <c r="D10" s="107">
        <v>453</v>
      </c>
      <c r="E10" s="108">
        <v>8</v>
      </c>
      <c r="F10" s="108">
        <v>93</v>
      </c>
      <c r="G10" s="108">
        <v>258</v>
      </c>
      <c r="H10" s="108">
        <v>67</v>
      </c>
      <c r="I10" s="108">
        <v>27</v>
      </c>
      <c r="J10" s="109">
        <f t="shared" si="0"/>
        <v>1077.3</v>
      </c>
      <c r="K10" s="110">
        <f t="shared" si="1"/>
        <v>9825</v>
      </c>
      <c r="L10" s="111">
        <v>42496</v>
      </c>
      <c r="M10" s="108"/>
      <c r="N10" s="108" t="s">
        <v>132</v>
      </c>
      <c r="O10" s="112"/>
      <c r="P10" s="112" t="s">
        <v>712</v>
      </c>
      <c r="Q10" s="108"/>
      <c r="R10" s="108"/>
      <c r="S10" s="112" t="s">
        <v>1136</v>
      </c>
    </row>
    <row r="11" spans="1:19" ht="12.75" x14ac:dyDescent="0.2">
      <c r="A11" s="403" t="s">
        <v>724</v>
      </c>
      <c r="B11" s="218" t="s">
        <v>725</v>
      </c>
      <c r="C11" s="106">
        <v>42496</v>
      </c>
      <c r="D11" s="107">
        <v>43</v>
      </c>
      <c r="E11" s="108">
        <v>12</v>
      </c>
      <c r="F11" s="108">
        <v>31</v>
      </c>
      <c r="G11" s="108"/>
      <c r="H11" s="108"/>
      <c r="I11" s="108"/>
      <c r="J11" s="109">
        <f t="shared" si="0"/>
        <v>60.9</v>
      </c>
      <c r="K11" s="110">
        <f t="shared" si="1"/>
        <v>555</v>
      </c>
      <c r="L11" s="111">
        <v>42496</v>
      </c>
      <c r="M11" s="108"/>
      <c r="N11" s="108"/>
      <c r="O11" s="112"/>
      <c r="P11" s="112" t="s">
        <v>838</v>
      </c>
      <c r="Q11" s="108"/>
      <c r="R11" s="108"/>
      <c r="S11" s="112"/>
    </row>
    <row r="12" spans="1:19" ht="12.75" x14ac:dyDescent="0.2">
      <c r="A12" s="404" t="s">
        <v>839</v>
      </c>
      <c r="B12" s="404" t="s">
        <v>840</v>
      </c>
      <c r="C12" s="106">
        <v>42501</v>
      </c>
      <c r="D12" s="107">
        <v>36</v>
      </c>
      <c r="E12" s="108"/>
      <c r="F12" s="108">
        <v>9</v>
      </c>
      <c r="G12" s="108">
        <v>16</v>
      </c>
      <c r="H12" s="108">
        <v>11</v>
      </c>
      <c r="I12" s="108"/>
      <c r="J12" s="109">
        <f t="shared" si="0"/>
        <v>84.9</v>
      </c>
      <c r="K12" s="110">
        <f t="shared" si="1"/>
        <v>774</v>
      </c>
      <c r="L12" s="111">
        <v>42501</v>
      </c>
      <c r="M12" s="108"/>
      <c r="N12" s="108"/>
      <c r="O12" s="112"/>
      <c r="P12" s="112" t="s">
        <v>594</v>
      </c>
      <c r="Q12" s="108"/>
      <c r="R12" s="108"/>
      <c r="S12" s="112"/>
    </row>
    <row r="13" spans="1:19" ht="12.75" x14ac:dyDescent="0.2">
      <c r="A13" s="403" t="s">
        <v>841</v>
      </c>
      <c r="B13" s="218" t="s">
        <v>842</v>
      </c>
      <c r="C13" s="106">
        <v>42501</v>
      </c>
      <c r="D13" s="107">
        <v>210</v>
      </c>
      <c r="E13" s="108"/>
      <c r="F13" s="108"/>
      <c r="G13" s="108">
        <v>210</v>
      </c>
      <c r="H13" s="108"/>
      <c r="I13" s="108"/>
      <c r="J13" s="109">
        <f t="shared" si="0"/>
        <v>504</v>
      </c>
      <c r="K13" s="110">
        <f t="shared" si="1"/>
        <v>4596</v>
      </c>
      <c r="L13" s="111">
        <v>42501</v>
      </c>
      <c r="M13" s="108"/>
      <c r="N13" s="108" t="s">
        <v>132</v>
      </c>
      <c r="O13" s="112"/>
      <c r="P13" s="112" t="s">
        <v>748</v>
      </c>
      <c r="Q13" s="108"/>
      <c r="R13" s="108"/>
      <c r="S13" s="112"/>
    </row>
    <row r="14" spans="1:19" ht="12.75" x14ac:dyDescent="0.2">
      <c r="A14" s="403" t="s">
        <v>856</v>
      </c>
      <c r="B14" s="218" t="s">
        <v>857</v>
      </c>
      <c r="C14" s="106">
        <v>42516</v>
      </c>
      <c r="D14" s="107">
        <v>47</v>
      </c>
      <c r="E14" s="108">
        <v>6</v>
      </c>
      <c r="F14" s="108">
        <v>12</v>
      </c>
      <c r="G14" s="108">
        <v>18</v>
      </c>
      <c r="H14" s="108">
        <v>11</v>
      </c>
      <c r="I14" s="108"/>
      <c r="J14" s="109">
        <f t="shared" si="0"/>
        <v>101.39999999999999</v>
      </c>
      <c r="K14" s="110">
        <f t="shared" si="1"/>
        <v>925</v>
      </c>
      <c r="L14" s="111">
        <v>42516</v>
      </c>
      <c r="M14" s="108"/>
      <c r="N14" s="108"/>
      <c r="O14" s="112"/>
      <c r="P14" s="112" t="s">
        <v>858</v>
      </c>
      <c r="Q14" s="108"/>
      <c r="R14" s="108"/>
      <c r="S14" s="112"/>
    </row>
    <row r="15" spans="1:19" ht="38.25" customHeight="1" x14ac:dyDescent="0.2">
      <c r="A15" s="403" t="s">
        <v>859</v>
      </c>
      <c r="B15" s="218" t="s">
        <v>860</v>
      </c>
      <c r="C15" s="106">
        <v>42516</v>
      </c>
      <c r="D15" s="107">
        <v>909</v>
      </c>
      <c r="E15" s="108"/>
      <c r="F15" s="108"/>
      <c r="G15" s="108">
        <v>909</v>
      </c>
      <c r="H15" s="108"/>
      <c r="I15" s="108"/>
      <c r="J15" s="109">
        <f t="shared" si="0"/>
        <v>2181.6</v>
      </c>
      <c r="K15" s="110">
        <f t="shared" si="1"/>
        <v>19896</v>
      </c>
      <c r="L15" s="111">
        <v>42516</v>
      </c>
      <c r="M15" s="108"/>
      <c r="N15" s="108" t="s">
        <v>132</v>
      </c>
      <c r="O15" s="112"/>
      <c r="P15" s="112" t="s">
        <v>748</v>
      </c>
      <c r="Q15" s="108"/>
      <c r="R15" s="108"/>
      <c r="S15" s="112" t="s">
        <v>877</v>
      </c>
    </row>
    <row r="16" spans="1:19" ht="12.75" x14ac:dyDescent="0.2">
      <c r="A16" s="403" t="s">
        <v>861</v>
      </c>
      <c r="B16" s="218" t="s">
        <v>862</v>
      </c>
      <c r="C16" s="106">
        <v>42516</v>
      </c>
      <c r="D16" s="107">
        <v>86</v>
      </c>
      <c r="E16" s="108"/>
      <c r="F16" s="108"/>
      <c r="G16" s="108">
        <v>86</v>
      </c>
      <c r="H16" s="108"/>
      <c r="I16" s="108"/>
      <c r="J16" s="109">
        <f t="shared" si="0"/>
        <v>206.4</v>
      </c>
      <c r="K16" s="110">
        <f t="shared" si="1"/>
        <v>1882</v>
      </c>
      <c r="L16" s="111">
        <v>42516</v>
      </c>
      <c r="M16" s="108"/>
      <c r="N16" s="108" t="s">
        <v>132</v>
      </c>
      <c r="O16" s="112"/>
      <c r="P16" s="112" t="s">
        <v>863</v>
      </c>
      <c r="Q16" s="108"/>
      <c r="R16" s="108"/>
      <c r="S16" s="112"/>
    </row>
    <row r="17" spans="1:19" ht="12.75" x14ac:dyDescent="0.2">
      <c r="A17" s="409">
        <v>34077</v>
      </c>
      <c r="B17" s="410" t="s">
        <v>865</v>
      </c>
      <c r="C17" s="111">
        <v>42531</v>
      </c>
      <c r="D17" s="107">
        <v>29</v>
      </c>
      <c r="E17" s="108">
        <v>4</v>
      </c>
      <c r="F17" s="108">
        <v>17</v>
      </c>
      <c r="G17" s="108">
        <v>7</v>
      </c>
      <c r="H17" s="108">
        <v>1</v>
      </c>
      <c r="I17" s="108"/>
      <c r="J17" s="109">
        <f t="shared" si="0"/>
        <v>50.1</v>
      </c>
      <c r="K17" s="110">
        <f t="shared" si="1"/>
        <v>457</v>
      </c>
      <c r="L17" s="111">
        <v>42531</v>
      </c>
      <c r="M17" s="108"/>
      <c r="N17" s="108"/>
      <c r="O17" s="112"/>
      <c r="P17" s="112" t="s">
        <v>712</v>
      </c>
      <c r="Q17" s="108"/>
      <c r="R17" s="108"/>
      <c r="S17" s="112"/>
    </row>
    <row r="18" spans="1:19" ht="12.75" x14ac:dyDescent="0.2">
      <c r="A18" s="403" t="s">
        <v>866</v>
      </c>
      <c r="B18" s="218" t="s">
        <v>867</v>
      </c>
      <c r="C18" s="106">
        <v>42537</v>
      </c>
      <c r="D18" s="107">
        <v>40</v>
      </c>
      <c r="E18" s="108"/>
      <c r="F18" s="108"/>
      <c r="G18" s="108">
        <v>40</v>
      </c>
      <c r="H18" s="108"/>
      <c r="I18" s="108"/>
      <c r="J18" s="109">
        <f t="shared" si="0"/>
        <v>96</v>
      </c>
      <c r="K18" s="110">
        <f t="shared" si="1"/>
        <v>876</v>
      </c>
      <c r="L18" s="111">
        <v>42538</v>
      </c>
      <c r="M18" s="108"/>
      <c r="N18" s="108" t="s">
        <v>132</v>
      </c>
      <c r="O18" s="112"/>
      <c r="P18" s="112" t="s">
        <v>868</v>
      </c>
      <c r="Q18" s="108"/>
      <c r="R18" s="108"/>
      <c r="S18" s="112"/>
    </row>
    <row r="19" spans="1:19" ht="12.75" x14ac:dyDescent="0.2">
      <c r="A19" s="403" t="s">
        <v>869</v>
      </c>
      <c r="B19" s="218" t="s">
        <v>870</v>
      </c>
      <c r="C19" s="106">
        <v>42537</v>
      </c>
      <c r="D19" s="107">
        <v>30</v>
      </c>
      <c r="E19" s="108"/>
      <c r="F19" s="108"/>
      <c r="G19" s="108">
        <v>30</v>
      </c>
      <c r="H19" s="108"/>
      <c r="I19" s="108"/>
      <c r="J19" s="109">
        <f t="shared" si="0"/>
        <v>72</v>
      </c>
      <c r="K19" s="110">
        <f t="shared" si="1"/>
        <v>657</v>
      </c>
      <c r="L19" s="111">
        <v>42538</v>
      </c>
      <c r="M19" s="108"/>
      <c r="N19" s="108" t="s">
        <v>132</v>
      </c>
      <c r="O19" s="112"/>
      <c r="P19" s="112" t="s">
        <v>748</v>
      </c>
      <c r="Q19" s="108"/>
      <c r="R19" s="108"/>
      <c r="S19" s="112"/>
    </row>
    <row r="20" spans="1:19" ht="12.75" x14ac:dyDescent="0.2">
      <c r="A20" s="403" t="s">
        <v>872</v>
      </c>
      <c r="B20" s="218" t="s">
        <v>873</v>
      </c>
      <c r="C20" s="106">
        <v>42543</v>
      </c>
      <c r="D20" s="107">
        <v>40</v>
      </c>
      <c r="E20" s="108"/>
      <c r="F20" s="108">
        <v>9</v>
      </c>
      <c r="G20" s="108">
        <v>24</v>
      </c>
      <c r="H20" s="108">
        <v>7</v>
      </c>
      <c r="I20" s="108"/>
      <c r="J20" s="109">
        <f t="shared" si="0"/>
        <v>92.1</v>
      </c>
      <c r="K20" s="110">
        <f t="shared" si="1"/>
        <v>840</v>
      </c>
      <c r="L20" s="111">
        <v>42543</v>
      </c>
      <c r="M20" s="108"/>
      <c r="N20" s="108" t="s">
        <v>132</v>
      </c>
      <c r="O20" s="112"/>
      <c r="P20" s="112" t="s">
        <v>874</v>
      </c>
      <c r="Q20" s="108"/>
      <c r="R20" s="108"/>
      <c r="S20" s="112"/>
    </row>
    <row r="21" spans="1:19" ht="12.75" x14ac:dyDescent="0.2">
      <c r="A21" s="403" t="s">
        <v>878</v>
      </c>
      <c r="B21" s="216" t="s">
        <v>879</v>
      </c>
      <c r="C21" s="111">
        <v>42585</v>
      </c>
      <c r="D21" s="107">
        <v>57</v>
      </c>
      <c r="E21" s="108"/>
      <c r="F21" s="108"/>
      <c r="G21" s="108">
        <v>57</v>
      </c>
      <c r="H21" s="108"/>
      <c r="I21" s="108"/>
      <c r="J21" s="109">
        <f t="shared" si="0"/>
        <v>136.79999999999998</v>
      </c>
      <c r="K21" s="110">
        <f t="shared" si="1"/>
        <v>1248</v>
      </c>
      <c r="L21" s="111">
        <v>42597</v>
      </c>
      <c r="M21" s="108"/>
      <c r="N21" s="108" t="s">
        <v>132</v>
      </c>
      <c r="O21" s="112"/>
      <c r="P21" s="112" t="s">
        <v>244</v>
      </c>
      <c r="Q21" s="108"/>
      <c r="R21" s="108"/>
      <c r="S21" s="112"/>
    </row>
    <row r="22" spans="1:19" ht="12.75" x14ac:dyDescent="0.2">
      <c r="A22" s="403" t="s">
        <v>883</v>
      </c>
      <c r="B22" s="428" t="s">
        <v>885</v>
      </c>
      <c r="C22" s="111">
        <v>42606</v>
      </c>
      <c r="D22" s="107">
        <v>48</v>
      </c>
      <c r="E22" s="108"/>
      <c r="F22" s="108"/>
      <c r="G22" s="108">
        <v>48</v>
      </c>
      <c r="H22" s="108"/>
      <c r="I22" s="108"/>
      <c r="J22" s="109">
        <f t="shared" si="0"/>
        <v>115.19999999999999</v>
      </c>
      <c r="K22" s="110">
        <f t="shared" si="1"/>
        <v>1051</v>
      </c>
      <c r="L22" s="111">
        <v>42606</v>
      </c>
      <c r="M22" s="108"/>
      <c r="N22" s="108" t="s">
        <v>132</v>
      </c>
      <c r="O22" s="112"/>
      <c r="P22" s="112" t="s">
        <v>884</v>
      </c>
      <c r="Q22" s="108"/>
      <c r="R22" s="108"/>
      <c r="S22" s="112"/>
    </row>
    <row r="23" spans="1:19" ht="12.75" x14ac:dyDescent="0.2">
      <c r="A23" s="427" t="s">
        <v>886</v>
      </c>
      <c r="B23" s="218" t="s">
        <v>887</v>
      </c>
      <c r="C23" s="106">
        <v>42606</v>
      </c>
      <c r="D23" s="107">
        <v>27</v>
      </c>
      <c r="E23" s="108">
        <v>21</v>
      </c>
      <c r="F23" s="108">
        <v>6</v>
      </c>
      <c r="G23" s="108"/>
      <c r="H23" s="108"/>
      <c r="I23" s="108"/>
      <c r="J23" s="109">
        <f t="shared" si="0"/>
        <v>34.200000000000003</v>
      </c>
      <c r="K23" s="110">
        <f t="shared" si="1"/>
        <v>312</v>
      </c>
      <c r="L23" s="111">
        <v>42606</v>
      </c>
      <c r="M23" s="108"/>
      <c r="N23" s="108"/>
      <c r="O23" s="112"/>
      <c r="P23" s="112" t="s">
        <v>244</v>
      </c>
      <c r="Q23" s="108"/>
      <c r="R23" s="108"/>
      <c r="S23" s="112"/>
    </row>
    <row r="24" spans="1:19" ht="12.75" x14ac:dyDescent="0.2">
      <c r="A24" s="189" t="s">
        <v>888</v>
      </c>
      <c r="B24" s="218" t="s">
        <v>889</v>
      </c>
      <c r="C24" s="106">
        <v>42620</v>
      </c>
      <c r="D24" s="107">
        <v>40</v>
      </c>
      <c r="E24" s="108"/>
      <c r="F24" s="108"/>
      <c r="G24" s="108">
        <v>40</v>
      </c>
      <c r="H24" s="108"/>
      <c r="I24" s="108"/>
      <c r="J24" s="109">
        <f t="shared" si="0"/>
        <v>96</v>
      </c>
      <c r="K24" s="110">
        <f t="shared" si="1"/>
        <v>876</v>
      </c>
      <c r="L24" s="111">
        <v>42620</v>
      </c>
      <c r="M24" s="108"/>
      <c r="N24" s="108" t="s">
        <v>132</v>
      </c>
      <c r="O24" s="112"/>
      <c r="P24" s="112" t="s">
        <v>763</v>
      </c>
      <c r="Q24" s="108"/>
      <c r="R24" s="108"/>
      <c r="S24" s="112"/>
    </row>
    <row r="25" spans="1:19" ht="12.75" x14ac:dyDescent="0.2">
      <c r="A25" s="731" t="s">
        <v>902</v>
      </c>
      <c r="B25" s="485" t="s">
        <v>900</v>
      </c>
      <c r="C25" s="486">
        <v>42628</v>
      </c>
      <c r="D25" s="430">
        <v>300</v>
      </c>
      <c r="E25" s="431"/>
      <c r="F25" s="431"/>
      <c r="G25" s="431">
        <v>300</v>
      </c>
      <c r="H25" s="431"/>
      <c r="I25" s="431"/>
      <c r="J25" s="432">
        <f t="shared" si="0"/>
        <v>720</v>
      </c>
      <c r="K25" s="433">
        <f t="shared" si="1"/>
        <v>6566</v>
      </c>
      <c r="L25" s="429">
        <v>42629</v>
      </c>
      <c r="M25" s="431"/>
      <c r="N25" s="431" t="s">
        <v>132</v>
      </c>
      <c r="O25" s="434"/>
      <c r="P25" s="434" t="s">
        <v>901</v>
      </c>
      <c r="Q25" s="431"/>
      <c r="R25" s="431" t="s">
        <v>912</v>
      </c>
      <c r="S25" s="434" t="s">
        <v>993</v>
      </c>
    </row>
    <row r="26" spans="1:19" ht="12.75" x14ac:dyDescent="0.2">
      <c r="A26" s="403" t="s">
        <v>904</v>
      </c>
      <c r="B26" s="435" t="s">
        <v>905</v>
      </c>
      <c r="C26" s="106">
        <v>42628</v>
      </c>
      <c r="D26" s="107">
        <v>75</v>
      </c>
      <c r="E26" s="108"/>
      <c r="F26" s="108">
        <v>75</v>
      </c>
      <c r="G26" s="108"/>
      <c r="H26" s="108"/>
      <c r="I26" s="108"/>
      <c r="J26" s="109">
        <f t="shared" si="0"/>
        <v>112.5</v>
      </c>
      <c r="K26" s="110">
        <f t="shared" si="1"/>
        <v>1026</v>
      </c>
      <c r="L26" s="111">
        <v>42629</v>
      </c>
      <c r="M26" s="108"/>
      <c r="N26" s="108"/>
      <c r="O26" s="112"/>
      <c r="P26" s="112" t="s">
        <v>903</v>
      </c>
      <c r="Q26" s="108"/>
      <c r="R26" s="108"/>
      <c r="S26" s="112"/>
    </row>
    <row r="27" spans="1:19" ht="12.75" x14ac:dyDescent="0.2">
      <c r="A27" s="99" t="s">
        <v>906</v>
      </c>
      <c r="B27" s="436" t="s">
        <v>907</v>
      </c>
      <c r="C27" s="111">
        <v>42629</v>
      </c>
      <c r="D27" s="107">
        <v>76</v>
      </c>
      <c r="E27" s="108"/>
      <c r="F27" s="108"/>
      <c r="G27" s="108">
        <v>76</v>
      </c>
      <c r="H27" s="108"/>
      <c r="I27" s="108"/>
      <c r="J27" s="109">
        <f t="shared" si="0"/>
        <v>182.4</v>
      </c>
      <c r="K27" s="110">
        <f t="shared" si="1"/>
        <v>1663</v>
      </c>
      <c r="L27" s="111">
        <v>42629</v>
      </c>
      <c r="M27" s="108"/>
      <c r="N27" s="108" t="s">
        <v>132</v>
      </c>
      <c r="O27" s="112"/>
      <c r="P27" s="112" t="s">
        <v>908</v>
      </c>
      <c r="Q27" s="108"/>
      <c r="R27" s="108"/>
      <c r="S27" s="112"/>
    </row>
    <row r="28" spans="1:19" ht="12.75" x14ac:dyDescent="0.2">
      <c r="A28" s="437" t="s">
        <v>915</v>
      </c>
      <c r="B28" s="439" t="s">
        <v>916</v>
      </c>
      <c r="C28" s="440">
        <v>42635</v>
      </c>
      <c r="D28" s="107">
        <v>72</v>
      </c>
      <c r="E28" s="108"/>
      <c r="F28" s="108"/>
      <c r="G28" s="108">
        <v>72</v>
      </c>
      <c r="H28" s="108"/>
      <c r="I28" s="108"/>
      <c r="J28" s="109">
        <f t="shared" si="0"/>
        <v>172.79999999999998</v>
      </c>
      <c r="K28" s="110">
        <f t="shared" si="1"/>
        <v>1576</v>
      </c>
      <c r="L28" s="111">
        <v>42635</v>
      </c>
      <c r="M28" s="108"/>
      <c r="N28" s="108" t="s">
        <v>132</v>
      </c>
      <c r="O28" s="112"/>
      <c r="P28" s="112" t="s">
        <v>868</v>
      </c>
      <c r="Q28" s="108"/>
      <c r="R28" s="108"/>
      <c r="S28" s="112"/>
    </row>
    <row r="29" spans="1:19" ht="15" x14ac:dyDescent="0.2">
      <c r="A29" s="656" t="s">
        <v>917</v>
      </c>
      <c r="B29" s="657" t="s">
        <v>918</v>
      </c>
      <c r="C29" s="658">
        <v>42635</v>
      </c>
      <c r="D29" s="659">
        <v>35</v>
      </c>
      <c r="E29" s="420">
        <v>2</v>
      </c>
      <c r="F29" s="420">
        <v>9</v>
      </c>
      <c r="G29" s="420">
        <v>5</v>
      </c>
      <c r="H29" s="420">
        <v>19</v>
      </c>
      <c r="I29" s="420"/>
      <c r="J29" s="424">
        <f t="shared" si="0"/>
        <v>84.9</v>
      </c>
      <c r="K29" s="425">
        <f t="shared" si="1"/>
        <v>774</v>
      </c>
      <c r="L29" s="422">
        <v>42635</v>
      </c>
      <c r="M29" s="420"/>
      <c r="N29" s="420"/>
      <c r="O29" s="426"/>
      <c r="P29" s="426" t="s">
        <v>712</v>
      </c>
      <c r="Q29" s="420"/>
      <c r="R29" s="420" t="s">
        <v>1581</v>
      </c>
      <c r="S29" s="426"/>
    </row>
    <row r="30" spans="1:19" ht="15" x14ac:dyDescent="0.2">
      <c r="A30" s="444" t="s">
        <v>913</v>
      </c>
      <c r="B30" s="441" t="s">
        <v>914</v>
      </c>
      <c r="C30" s="442">
        <v>42635</v>
      </c>
      <c r="D30" s="107">
        <v>115</v>
      </c>
      <c r="E30" s="108"/>
      <c r="F30" s="108"/>
      <c r="G30" s="108">
        <v>115</v>
      </c>
      <c r="H30" s="108"/>
      <c r="I30" s="108"/>
      <c r="J30" s="109">
        <f t="shared" si="0"/>
        <v>276</v>
      </c>
      <c r="K30" s="110">
        <f t="shared" si="1"/>
        <v>2517</v>
      </c>
      <c r="L30" s="111">
        <v>42635</v>
      </c>
      <c r="M30" s="108"/>
      <c r="N30" s="108" t="s">
        <v>132</v>
      </c>
      <c r="O30" s="112"/>
      <c r="P30" s="112" t="s">
        <v>763</v>
      </c>
      <c r="Q30" s="108"/>
      <c r="R30" s="108"/>
      <c r="S30" s="112"/>
    </row>
    <row r="31" spans="1:19" ht="12.75" x14ac:dyDescent="0.2">
      <c r="A31" s="403" t="s">
        <v>919</v>
      </c>
      <c r="B31" s="221" t="s">
        <v>920</v>
      </c>
      <c r="C31" s="106">
        <v>42642</v>
      </c>
      <c r="D31" s="107">
        <v>30</v>
      </c>
      <c r="E31" s="108">
        <v>2</v>
      </c>
      <c r="F31" s="108">
        <v>2</v>
      </c>
      <c r="G31" s="108">
        <v>26</v>
      </c>
      <c r="H31" s="108"/>
      <c r="I31" s="108"/>
      <c r="J31" s="109">
        <f t="shared" si="0"/>
        <v>67.8</v>
      </c>
      <c r="K31" s="110">
        <f t="shared" si="1"/>
        <v>618</v>
      </c>
      <c r="L31" s="111">
        <v>42642</v>
      </c>
      <c r="M31" s="108"/>
      <c r="N31" s="108" t="s">
        <v>132</v>
      </c>
      <c r="O31" s="112"/>
      <c r="P31" s="112" t="s">
        <v>838</v>
      </c>
      <c r="Q31" s="108"/>
      <c r="R31" s="108"/>
      <c r="S31" s="112"/>
    </row>
    <row r="32" spans="1:19" ht="12.75" x14ac:dyDescent="0.2">
      <c r="A32" s="96" t="s">
        <v>925</v>
      </c>
      <c r="B32" s="221" t="s">
        <v>924</v>
      </c>
      <c r="C32" s="106">
        <v>42649</v>
      </c>
      <c r="D32" s="107">
        <v>78</v>
      </c>
      <c r="E32" s="108"/>
      <c r="F32" s="108">
        <v>16</v>
      </c>
      <c r="G32" s="108">
        <v>18</v>
      </c>
      <c r="H32" s="108">
        <v>44</v>
      </c>
      <c r="I32" s="108"/>
      <c r="J32" s="109">
        <f t="shared" si="0"/>
        <v>199.2</v>
      </c>
      <c r="K32" s="110">
        <f t="shared" si="1"/>
        <v>1817</v>
      </c>
      <c r="L32" s="111">
        <v>42649</v>
      </c>
      <c r="M32" s="108"/>
      <c r="N32" s="108"/>
      <c r="O32" s="112"/>
      <c r="P32" s="112" t="s">
        <v>926</v>
      </c>
      <c r="Q32" s="108"/>
      <c r="R32" s="108"/>
      <c r="S32" s="112"/>
    </row>
    <row r="33" spans="1:19" ht="12.75" x14ac:dyDescent="0.2">
      <c r="A33" s="403" t="s">
        <v>930</v>
      </c>
      <c r="B33" s="221" t="s">
        <v>931</v>
      </c>
      <c r="C33" s="106">
        <v>42656</v>
      </c>
      <c r="D33" s="107">
        <v>75</v>
      </c>
      <c r="E33" s="108"/>
      <c r="F33" s="108"/>
      <c r="G33" s="108">
        <v>75</v>
      </c>
      <c r="H33" s="108"/>
      <c r="I33" s="108"/>
      <c r="J33" s="109">
        <f t="shared" si="0"/>
        <v>180</v>
      </c>
      <c r="K33" s="110">
        <f t="shared" si="1"/>
        <v>1642</v>
      </c>
      <c r="L33" s="111">
        <v>42656</v>
      </c>
      <c r="M33" s="108"/>
      <c r="N33" s="108" t="s">
        <v>132</v>
      </c>
      <c r="O33" s="112"/>
      <c r="P33" s="112" t="s">
        <v>244</v>
      </c>
      <c r="Q33" s="108"/>
      <c r="R33" s="108"/>
      <c r="S33" s="112"/>
    </row>
    <row r="34" spans="1:19" ht="12.75" x14ac:dyDescent="0.2">
      <c r="A34" s="403" t="s">
        <v>935</v>
      </c>
      <c r="B34" s="221" t="s">
        <v>936</v>
      </c>
      <c r="C34" s="106">
        <v>42677</v>
      </c>
      <c r="D34" s="107">
        <v>44</v>
      </c>
      <c r="E34" s="108"/>
      <c r="F34" s="108"/>
      <c r="G34" s="108">
        <v>44</v>
      </c>
      <c r="H34" s="108"/>
      <c r="I34" s="108"/>
      <c r="J34" s="109">
        <f t="shared" si="0"/>
        <v>105.6</v>
      </c>
      <c r="K34" s="110">
        <f t="shared" si="1"/>
        <v>963</v>
      </c>
      <c r="L34" s="111">
        <v>42677</v>
      </c>
      <c r="M34" s="108"/>
      <c r="N34" s="108" t="s">
        <v>132</v>
      </c>
      <c r="O34" s="112"/>
      <c r="P34" s="112" t="s">
        <v>937</v>
      </c>
      <c r="Q34" s="108"/>
      <c r="R34" s="108"/>
      <c r="S34" s="112"/>
    </row>
    <row r="35" spans="1:19" ht="14.25" x14ac:dyDescent="0.2">
      <c r="A35" s="189" t="s">
        <v>939</v>
      </c>
      <c r="B35" s="452" t="s">
        <v>938</v>
      </c>
      <c r="C35" s="106">
        <v>42677</v>
      </c>
      <c r="D35" s="107">
        <v>110</v>
      </c>
      <c r="E35" s="108"/>
      <c r="F35" s="108"/>
      <c r="G35" s="108">
        <v>110</v>
      </c>
      <c r="H35" s="108"/>
      <c r="I35" s="108"/>
      <c r="J35" s="109">
        <f t="shared" si="0"/>
        <v>264</v>
      </c>
      <c r="K35" s="110">
        <f t="shared" si="1"/>
        <v>2408</v>
      </c>
      <c r="L35" s="111">
        <v>42677</v>
      </c>
      <c r="M35" s="108"/>
      <c r="N35" s="108" t="s">
        <v>132</v>
      </c>
      <c r="O35" s="112"/>
      <c r="P35" s="112" t="s">
        <v>594</v>
      </c>
      <c r="Q35" s="108"/>
      <c r="R35" s="108"/>
      <c r="S35" s="112"/>
    </row>
    <row r="36" spans="1:19" ht="12.75" x14ac:dyDescent="0.2">
      <c r="A36" s="451">
        <v>34424</v>
      </c>
      <c r="B36" s="221" t="s">
        <v>942</v>
      </c>
      <c r="C36" s="106">
        <v>42691</v>
      </c>
      <c r="D36" s="107">
        <v>29</v>
      </c>
      <c r="E36" s="108">
        <v>4</v>
      </c>
      <c r="F36" s="108">
        <v>17</v>
      </c>
      <c r="G36" s="108">
        <v>7</v>
      </c>
      <c r="H36" s="108">
        <v>1</v>
      </c>
      <c r="I36" s="108"/>
      <c r="J36" s="109">
        <f t="shared" si="0"/>
        <v>50.1</v>
      </c>
      <c r="K36" s="110">
        <f t="shared" si="1"/>
        <v>457</v>
      </c>
      <c r="L36" s="111">
        <v>42692</v>
      </c>
      <c r="M36" s="108"/>
      <c r="N36" s="108"/>
      <c r="O36" s="112"/>
      <c r="P36" s="112" t="s">
        <v>712</v>
      </c>
      <c r="Q36" s="108"/>
      <c r="R36" s="108"/>
      <c r="S36" s="112"/>
    </row>
    <row r="37" spans="1:19" ht="12.75" x14ac:dyDescent="0.2">
      <c r="A37" s="453" t="s">
        <v>944</v>
      </c>
      <c r="B37" s="221" t="s">
        <v>943</v>
      </c>
      <c r="C37" s="106">
        <v>42691</v>
      </c>
      <c r="D37" s="107">
        <v>150</v>
      </c>
      <c r="E37" s="108"/>
      <c r="F37" s="108"/>
      <c r="G37" s="108">
        <v>150</v>
      </c>
      <c r="H37" s="108"/>
      <c r="I37" s="108"/>
      <c r="J37" s="109">
        <f t="shared" si="0"/>
        <v>360</v>
      </c>
      <c r="K37" s="110">
        <f t="shared" si="1"/>
        <v>3283</v>
      </c>
      <c r="L37" s="111">
        <v>42692</v>
      </c>
      <c r="M37" s="108"/>
      <c r="N37" s="108" t="s">
        <v>132</v>
      </c>
      <c r="O37" s="112"/>
      <c r="P37" s="112" t="s">
        <v>763</v>
      </c>
      <c r="Q37" s="108"/>
      <c r="R37" s="108"/>
      <c r="S37" s="112"/>
    </row>
    <row r="38" spans="1:19" ht="25.5" x14ac:dyDescent="0.2">
      <c r="A38" s="403" t="s">
        <v>945</v>
      </c>
      <c r="B38" s="435" t="s">
        <v>946</v>
      </c>
      <c r="C38" s="106">
        <v>42698</v>
      </c>
      <c r="D38" s="107">
        <v>111</v>
      </c>
      <c r="E38" s="108"/>
      <c r="F38" s="108"/>
      <c r="G38" s="108">
        <v>111</v>
      </c>
      <c r="H38" s="108"/>
      <c r="I38" s="108"/>
      <c r="J38" s="109">
        <f t="shared" si="0"/>
        <v>266.39999999999998</v>
      </c>
      <c r="K38" s="110">
        <f t="shared" si="1"/>
        <v>2430</v>
      </c>
      <c r="L38" s="111">
        <v>42698</v>
      </c>
      <c r="M38" s="108"/>
      <c r="N38" s="108" t="s">
        <v>132</v>
      </c>
      <c r="O38" s="112"/>
      <c r="P38" s="112" t="s">
        <v>947</v>
      </c>
      <c r="Q38" s="108"/>
      <c r="R38" s="108" t="s">
        <v>994</v>
      </c>
      <c r="S38" s="112"/>
    </row>
    <row r="39" spans="1:19" ht="12.75" x14ac:dyDescent="0.2">
      <c r="A39" s="232" t="s">
        <v>948</v>
      </c>
      <c r="B39" s="329" t="s">
        <v>949</v>
      </c>
      <c r="C39" s="111">
        <v>42698</v>
      </c>
      <c r="D39" s="107">
        <v>28</v>
      </c>
      <c r="E39" s="108"/>
      <c r="F39" s="108"/>
      <c r="G39" s="108">
        <v>28</v>
      </c>
      <c r="H39" s="108"/>
      <c r="I39" s="108"/>
      <c r="J39" s="109">
        <f t="shared" si="0"/>
        <v>67.2</v>
      </c>
      <c r="K39" s="110">
        <f t="shared" si="1"/>
        <v>613</v>
      </c>
      <c r="L39" s="111">
        <v>42698</v>
      </c>
      <c r="M39" s="108"/>
      <c r="N39" s="108" t="s">
        <v>132</v>
      </c>
      <c r="O39" s="112"/>
      <c r="P39" s="185" t="s">
        <v>431</v>
      </c>
      <c r="Q39" s="108"/>
      <c r="R39" s="108" t="s">
        <v>950</v>
      </c>
      <c r="S39" s="329" t="s">
        <v>951</v>
      </c>
    </row>
    <row r="40" spans="1:19" ht="12.75" x14ac:dyDescent="0.2">
      <c r="A40" s="459" t="s">
        <v>955</v>
      </c>
      <c r="B40" s="460" t="s">
        <v>956</v>
      </c>
      <c r="C40" s="106">
        <v>42705</v>
      </c>
      <c r="D40" s="107">
        <v>31</v>
      </c>
      <c r="E40" s="108"/>
      <c r="F40" s="108">
        <v>5</v>
      </c>
      <c r="G40" s="108">
        <v>13</v>
      </c>
      <c r="H40" s="108">
        <v>13</v>
      </c>
      <c r="I40" s="108"/>
      <c r="J40" s="109">
        <f t="shared" si="0"/>
        <v>77.7</v>
      </c>
      <c r="K40" s="110">
        <f t="shared" si="1"/>
        <v>709</v>
      </c>
      <c r="L40" s="111">
        <v>42705</v>
      </c>
      <c r="M40" s="108"/>
      <c r="N40" s="108"/>
      <c r="O40" s="112"/>
      <c r="P40" s="112" t="s">
        <v>884</v>
      </c>
      <c r="Q40" s="108"/>
      <c r="R40" s="108"/>
      <c r="S40" s="112"/>
    </row>
    <row r="41" spans="1:19" ht="12.75" x14ac:dyDescent="0.2">
      <c r="A41" s="403" t="s">
        <v>957</v>
      </c>
      <c r="B41" s="221" t="s">
        <v>754</v>
      </c>
      <c r="C41" s="106">
        <v>42705</v>
      </c>
      <c r="D41" s="107">
        <v>107</v>
      </c>
      <c r="E41" s="108"/>
      <c r="F41" s="108"/>
      <c r="G41" s="108">
        <v>107</v>
      </c>
      <c r="H41" s="108"/>
      <c r="I41" s="108"/>
      <c r="J41" s="109">
        <f t="shared" si="0"/>
        <v>256.8</v>
      </c>
      <c r="K41" s="110">
        <f t="shared" si="1"/>
        <v>2342</v>
      </c>
      <c r="L41" s="111">
        <v>42705</v>
      </c>
      <c r="M41" s="108"/>
      <c r="N41" s="108" t="s">
        <v>132</v>
      </c>
      <c r="O41" s="112"/>
      <c r="P41" s="112" t="s">
        <v>594</v>
      </c>
      <c r="Q41" s="108"/>
      <c r="R41" s="108"/>
      <c r="S41" s="112"/>
    </row>
    <row r="42" spans="1:19" ht="12.75" x14ac:dyDescent="0.2">
      <c r="A42" s="461">
        <v>34542</v>
      </c>
      <c r="B42" s="221" t="s">
        <v>959</v>
      </c>
      <c r="C42" s="106">
        <v>42712</v>
      </c>
      <c r="D42" s="107">
        <v>32</v>
      </c>
      <c r="E42" s="108">
        <v>14</v>
      </c>
      <c r="F42" s="108">
        <v>18</v>
      </c>
      <c r="G42" s="108"/>
      <c r="H42" s="108"/>
      <c r="I42" s="108"/>
      <c r="J42" s="109">
        <f t="shared" si="0"/>
        <v>43.8</v>
      </c>
      <c r="K42" s="110">
        <f t="shared" si="1"/>
        <v>399</v>
      </c>
      <c r="L42" s="111">
        <v>42712</v>
      </c>
      <c r="M42" s="108"/>
      <c r="N42" s="108"/>
      <c r="O42" s="112"/>
      <c r="P42" s="112" t="s">
        <v>712</v>
      </c>
      <c r="Q42" s="108"/>
      <c r="R42" s="108"/>
      <c r="S42" s="112"/>
    </row>
    <row r="43" spans="1:19" ht="12.75" x14ac:dyDescent="0.2">
      <c r="A43" s="403" t="s">
        <v>955</v>
      </c>
      <c r="B43" s="221" t="s">
        <v>960</v>
      </c>
      <c r="C43" s="106">
        <v>42712</v>
      </c>
      <c r="D43" s="107">
        <v>31</v>
      </c>
      <c r="E43" s="108"/>
      <c r="F43" s="108">
        <v>5</v>
      </c>
      <c r="G43" s="108">
        <v>13</v>
      </c>
      <c r="H43" s="108">
        <v>13</v>
      </c>
      <c r="I43" s="108"/>
      <c r="J43" s="109">
        <f t="shared" si="0"/>
        <v>77.7</v>
      </c>
      <c r="K43" s="110">
        <f t="shared" si="1"/>
        <v>709</v>
      </c>
      <c r="L43" s="111">
        <v>42712</v>
      </c>
      <c r="M43" s="108"/>
      <c r="N43" s="108"/>
      <c r="O43" s="112"/>
      <c r="P43" s="112" t="s">
        <v>868</v>
      </c>
      <c r="Q43" s="108"/>
      <c r="R43" s="108"/>
      <c r="S43" s="112"/>
    </row>
    <row r="44" spans="1:19" ht="12.75" x14ac:dyDescent="0.2">
      <c r="A44" s="403" t="s">
        <v>963</v>
      </c>
      <c r="B44" s="221" t="s">
        <v>964</v>
      </c>
      <c r="C44" s="106">
        <v>42739</v>
      </c>
      <c r="D44" s="107">
        <v>25</v>
      </c>
      <c r="E44" s="108"/>
      <c r="F44" s="108"/>
      <c r="G44" s="108">
        <v>25</v>
      </c>
      <c r="H44" s="108"/>
      <c r="I44" s="108"/>
      <c r="J44" s="109">
        <f t="shared" si="0"/>
        <v>60</v>
      </c>
      <c r="K44" s="110">
        <f t="shared" si="1"/>
        <v>547</v>
      </c>
      <c r="L44" s="111">
        <v>42739</v>
      </c>
      <c r="M44" s="108"/>
      <c r="N44" s="108" t="s">
        <v>132</v>
      </c>
      <c r="O44" s="112"/>
      <c r="P44" s="112" t="s">
        <v>965</v>
      </c>
      <c r="Q44" s="108"/>
      <c r="R44" s="108"/>
      <c r="S44" s="112"/>
    </row>
    <row r="45" spans="1:19" ht="12.75" x14ac:dyDescent="0.2">
      <c r="A45" s="470">
        <v>34570</v>
      </c>
      <c r="B45" s="221" t="s">
        <v>971</v>
      </c>
      <c r="C45" s="106">
        <v>42747</v>
      </c>
      <c r="D45" s="107">
        <v>326</v>
      </c>
      <c r="E45" s="108"/>
      <c r="F45" s="108"/>
      <c r="G45" s="108">
        <v>326</v>
      </c>
      <c r="H45" s="108"/>
      <c r="I45" s="108"/>
      <c r="J45" s="109">
        <f t="shared" si="0"/>
        <v>782.4</v>
      </c>
      <c r="K45" s="110">
        <f t="shared" si="1"/>
        <v>7135</v>
      </c>
      <c r="L45" s="111">
        <v>42747</v>
      </c>
      <c r="M45" s="108"/>
      <c r="N45" s="108" t="s">
        <v>132</v>
      </c>
      <c r="O45" s="112"/>
      <c r="P45" s="112" t="s">
        <v>712</v>
      </c>
      <c r="Q45" s="108"/>
      <c r="R45" s="108"/>
      <c r="S45" s="112"/>
    </row>
    <row r="46" spans="1:19" ht="14.25" x14ac:dyDescent="0.2">
      <c r="A46" s="459" t="s">
        <v>906</v>
      </c>
      <c r="B46" s="471" t="s">
        <v>973</v>
      </c>
      <c r="C46" s="106">
        <v>42758</v>
      </c>
      <c r="D46" s="107">
        <v>76</v>
      </c>
      <c r="E46" s="108">
        <v>6</v>
      </c>
      <c r="F46" s="108">
        <v>16</v>
      </c>
      <c r="G46" s="108">
        <v>52</v>
      </c>
      <c r="H46" s="108">
        <v>2</v>
      </c>
      <c r="I46" s="108"/>
      <c r="J46" s="109">
        <f t="shared" si="0"/>
        <v>162</v>
      </c>
      <c r="K46" s="110">
        <f t="shared" si="1"/>
        <v>1477</v>
      </c>
      <c r="L46" s="111">
        <v>42758</v>
      </c>
      <c r="M46" s="108"/>
      <c r="N46" s="108" t="s">
        <v>132</v>
      </c>
      <c r="O46" s="112"/>
      <c r="P46" s="112" t="s">
        <v>974</v>
      </c>
      <c r="Q46" s="108"/>
      <c r="R46" s="108"/>
      <c r="S46" s="112"/>
    </row>
    <row r="47" spans="1:19" ht="12.75" x14ac:dyDescent="0.2">
      <c r="A47" s="403" t="s">
        <v>975</v>
      </c>
      <c r="B47" s="219" t="s">
        <v>976</v>
      </c>
      <c r="C47" s="111">
        <v>42758</v>
      </c>
      <c r="D47" s="107">
        <v>113</v>
      </c>
      <c r="E47" s="108"/>
      <c r="F47" s="108"/>
      <c r="G47" s="108"/>
      <c r="H47" s="108">
        <v>113</v>
      </c>
      <c r="I47" s="108"/>
      <c r="J47" s="109">
        <f t="shared" si="0"/>
        <v>339</v>
      </c>
      <c r="K47" s="110">
        <f t="shared" si="1"/>
        <v>3092</v>
      </c>
      <c r="L47" s="111">
        <v>42758</v>
      </c>
      <c r="M47" s="108"/>
      <c r="N47" s="108" t="s">
        <v>132</v>
      </c>
      <c r="O47" s="112"/>
      <c r="P47" s="112" t="s">
        <v>594</v>
      </c>
      <c r="Q47" s="108"/>
      <c r="R47" s="108"/>
      <c r="S47" s="112"/>
    </row>
    <row r="48" spans="1:19" ht="12.75" x14ac:dyDescent="0.2">
      <c r="A48" s="474">
        <v>34615</v>
      </c>
      <c r="B48" s="221" t="s">
        <v>981</v>
      </c>
      <c r="C48" s="106">
        <v>42769</v>
      </c>
      <c r="D48" s="107">
        <v>850</v>
      </c>
      <c r="E48" s="108"/>
      <c r="F48" s="108"/>
      <c r="G48" s="108">
        <v>850</v>
      </c>
      <c r="H48" s="108"/>
      <c r="I48" s="108"/>
      <c r="J48" s="109">
        <f t="shared" si="0"/>
        <v>2040</v>
      </c>
      <c r="K48" s="110">
        <f t="shared" si="1"/>
        <v>18605</v>
      </c>
      <c r="L48" s="111">
        <v>42769</v>
      </c>
      <c r="M48" s="108"/>
      <c r="N48" s="108" t="s">
        <v>132</v>
      </c>
      <c r="O48" s="112"/>
      <c r="P48" s="112" t="s">
        <v>712</v>
      </c>
      <c r="Q48" s="108"/>
      <c r="R48" s="108"/>
      <c r="S48" s="112"/>
    </row>
    <row r="49" spans="1:19" ht="12.75" x14ac:dyDescent="0.2">
      <c r="A49" s="427" t="s">
        <v>985</v>
      </c>
      <c r="B49" s="221" t="s">
        <v>986</v>
      </c>
      <c r="C49" s="106">
        <v>42775</v>
      </c>
      <c r="D49" s="107">
        <v>135</v>
      </c>
      <c r="E49" s="108"/>
      <c r="F49" s="108"/>
      <c r="G49" s="108">
        <v>135</v>
      </c>
      <c r="H49" s="108"/>
      <c r="I49" s="108"/>
      <c r="J49" s="109">
        <f t="shared" si="0"/>
        <v>324</v>
      </c>
      <c r="K49" s="110">
        <f t="shared" si="1"/>
        <v>2955</v>
      </c>
      <c r="L49" s="111">
        <v>42775</v>
      </c>
      <c r="M49" s="108"/>
      <c r="N49" s="108" t="s">
        <v>132</v>
      </c>
      <c r="O49" s="112"/>
      <c r="P49" s="112" t="s">
        <v>763</v>
      </c>
      <c r="Q49" s="108"/>
      <c r="R49" s="108"/>
      <c r="S49" s="112"/>
    </row>
    <row r="50" spans="1:19" ht="12.75" x14ac:dyDescent="0.2">
      <c r="A50" s="403" t="s">
        <v>988</v>
      </c>
      <c r="B50" s="584" t="s">
        <v>989</v>
      </c>
      <c r="C50" s="106">
        <v>42789</v>
      </c>
      <c r="D50" s="107">
        <v>30</v>
      </c>
      <c r="E50" s="108"/>
      <c r="F50" s="108"/>
      <c r="G50" s="108">
        <v>30</v>
      </c>
      <c r="H50" s="108"/>
      <c r="I50" s="108"/>
      <c r="J50" s="109">
        <f t="shared" si="0"/>
        <v>72</v>
      </c>
      <c r="K50" s="110">
        <f t="shared" si="1"/>
        <v>657</v>
      </c>
      <c r="L50" s="111">
        <v>42789</v>
      </c>
      <c r="M50" s="108"/>
      <c r="N50" s="108" t="s">
        <v>132</v>
      </c>
      <c r="O50" s="112"/>
      <c r="P50" s="112" t="s">
        <v>990</v>
      </c>
      <c r="Q50" s="108"/>
      <c r="R50" s="108"/>
      <c r="S50" s="112"/>
    </row>
    <row r="51" spans="1:19" ht="12.75" x14ac:dyDescent="0.2">
      <c r="A51" s="403"/>
      <c r="B51" s="584"/>
      <c r="C51" s="106"/>
      <c r="D51" s="107"/>
      <c r="E51" s="108"/>
      <c r="F51" s="108"/>
      <c r="G51" s="108"/>
      <c r="H51" s="108"/>
      <c r="I51" s="108"/>
      <c r="J51" s="109"/>
      <c r="K51" s="110"/>
      <c r="L51" s="111"/>
      <c r="M51" s="108"/>
      <c r="N51" s="108"/>
      <c r="O51" s="112"/>
      <c r="P51" s="112"/>
      <c r="Q51" s="108"/>
      <c r="R51" s="108"/>
      <c r="S51" s="112"/>
    </row>
    <row r="52" spans="1:19" ht="12.75" x14ac:dyDescent="0.2">
      <c r="A52" s="585"/>
      <c r="B52" s="584"/>
      <c r="C52" s="106"/>
      <c r="D52" s="107"/>
      <c r="E52" s="108"/>
      <c r="F52" s="108"/>
      <c r="G52" s="108"/>
      <c r="H52" s="108"/>
      <c r="I52" s="108"/>
      <c r="J52" s="109"/>
      <c r="K52" s="110"/>
      <c r="L52" s="111"/>
      <c r="M52" s="108"/>
      <c r="N52" s="108"/>
      <c r="O52" s="112"/>
      <c r="P52" s="112"/>
      <c r="Q52" s="108"/>
      <c r="R52" s="108"/>
      <c r="S52" s="112"/>
    </row>
    <row r="53" spans="1:19" ht="15" customHeight="1" x14ac:dyDescent="0.2">
      <c r="A53" s="99"/>
      <c r="B53" s="232"/>
      <c r="C53" s="106"/>
      <c r="D53" s="107"/>
      <c r="E53" s="108"/>
      <c r="F53" s="108"/>
      <c r="G53" s="108"/>
      <c r="H53" s="108"/>
      <c r="I53" s="108"/>
      <c r="J53" s="109">
        <f t="shared" si="0"/>
        <v>0</v>
      </c>
      <c r="K53" s="110">
        <f t="shared" si="1"/>
        <v>0</v>
      </c>
      <c r="L53" s="111"/>
      <c r="M53" s="108"/>
      <c r="N53" s="108"/>
      <c r="O53" s="112"/>
      <c r="P53" s="112"/>
      <c r="Q53" s="108"/>
      <c r="R53" s="108"/>
      <c r="S53" s="112"/>
    </row>
    <row r="54" spans="1:19" ht="15" customHeight="1" x14ac:dyDescent="0.2">
      <c r="A54" s="232"/>
      <c r="B54" s="232"/>
      <c r="C54" s="106"/>
      <c r="D54" s="107"/>
      <c r="E54" s="108"/>
      <c r="F54" s="108"/>
      <c r="G54" s="108"/>
      <c r="H54" s="108"/>
      <c r="I54" s="108"/>
      <c r="J54" s="109">
        <f t="shared" si="0"/>
        <v>0</v>
      </c>
      <c r="K54" s="110">
        <f t="shared" si="1"/>
        <v>0</v>
      </c>
      <c r="L54" s="111"/>
      <c r="M54" s="108"/>
      <c r="N54" s="108"/>
      <c r="O54" s="112"/>
      <c r="P54" s="112"/>
      <c r="Q54" s="108"/>
      <c r="R54" s="108"/>
      <c r="S54" s="112"/>
    </row>
    <row r="55" spans="1:19" ht="15" customHeight="1" x14ac:dyDescent="0.2">
      <c r="A55" s="99"/>
      <c r="B55" s="99"/>
      <c r="C55" s="562"/>
      <c r="D55" s="107"/>
      <c r="E55" s="108"/>
      <c r="F55" s="108"/>
      <c r="G55" s="108"/>
      <c r="H55" s="108"/>
      <c r="I55" s="108"/>
      <c r="J55" s="109">
        <f t="shared" si="0"/>
        <v>0</v>
      </c>
      <c r="K55" s="110">
        <f t="shared" si="1"/>
        <v>0</v>
      </c>
      <c r="L55" s="108"/>
      <c r="M55" s="108"/>
      <c r="N55" s="108"/>
      <c r="O55" s="112"/>
      <c r="P55" s="112"/>
      <c r="Q55" s="108"/>
      <c r="R55" s="108"/>
      <c r="S55" s="112"/>
    </row>
    <row r="56" spans="1:19" ht="15" customHeight="1" x14ac:dyDescent="0.2">
      <c r="A56" s="114"/>
      <c r="B56" s="114"/>
      <c r="C56" s="108"/>
      <c r="D56" s="107"/>
      <c r="E56" s="108"/>
      <c r="F56" s="108"/>
      <c r="G56" s="108"/>
      <c r="H56" s="108"/>
      <c r="I56" s="108"/>
      <c r="J56" s="109">
        <f t="shared" si="0"/>
        <v>0</v>
      </c>
      <c r="K56" s="110">
        <f t="shared" si="1"/>
        <v>0</v>
      </c>
      <c r="L56" s="108"/>
      <c r="M56" s="108"/>
      <c r="N56" s="108"/>
      <c r="O56" s="112"/>
      <c r="P56" s="112"/>
      <c r="Q56" s="108"/>
      <c r="R56" s="108"/>
      <c r="S56" s="112"/>
    </row>
    <row r="57" spans="1:19" ht="15" customHeight="1" x14ac:dyDescent="0.2">
      <c r="A57" s="108"/>
      <c r="B57" s="108"/>
      <c r="C57" s="108"/>
      <c r="D57" s="107"/>
      <c r="E57" s="108"/>
      <c r="F57" s="108"/>
      <c r="G57" s="108"/>
      <c r="H57" s="108"/>
      <c r="I57" s="108"/>
      <c r="J57" s="109">
        <f t="shared" si="0"/>
        <v>0</v>
      </c>
      <c r="K57" s="110">
        <f t="shared" si="1"/>
        <v>0</v>
      </c>
      <c r="L57" s="108"/>
      <c r="M57" s="108"/>
      <c r="N57" s="108"/>
      <c r="O57" s="112"/>
      <c r="P57" s="112"/>
      <c r="Q57" s="108"/>
      <c r="R57" s="108"/>
      <c r="S57" s="112"/>
    </row>
    <row r="58" spans="1:19" ht="15" customHeight="1" x14ac:dyDescent="0.2">
      <c r="A58" s="108"/>
      <c r="B58" s="108"/>
      <c r="C58" s="108"/>
      <c r="D58" s="107"/>
      <c r="E58" s="108"/>
      <c r="F58" s="108"/>
      <c r="G58" s="108"/>
      <c r="H58" s="108"/>
      <c r="I58" s="108"/>
      <c r="J58" s="109">
        <f t="shared" si="0"/>
        <v>0</v>
      </c>
      <c r="K58" s="110">
        <f t="shared" si="1"/>
        <v>0</v>
      </c>
      <c r="L58" s="108"/>
      <c r="M58" s="108"/>
      <c r="N58" s="108"/>
      <c r="O58" s="112"/>
      <c r="P58" s="112"/>
      <c r="Q58" s="108"/>
      <c r="R58" s="108"/>
      <c r="S58" s="112"/>
    </row>
    <row r="59" spans="1:19" ht="15" customHeight="1" x14ac:dyDescent="0.2">
      <c r="A59" s="108"/>
      <c r="B59" s="108"/>
      <c r="C59" s="108"/>
      <c r="D59" s="107"/>
      <c r="E59" s="108"/>
      <c r="F59" s="108"/>
      <c r="G59" s="108"/>
      <c r="H59" s="108"/>
      <c r="I59" s="108"/>
      <c r="J59" s="109">
        <f t="shared" si="0"/>
        <v>0</v>
      </c>
      <c r="K59" s="110">
        <f t="shared" si="1"/>
        <v>0</v>
      </c>
      <c r="L59" s="108"/>
      <c r="M59" s="108"/>
      <c r="N59" s="108"/>
      <c r="O59" s="112"/>
      <c r="P59" s="112"/>
      <c r="Q59" s="108"/>
      <c r="R59" s="108"/>
      <c r="S59" s="112"/>
    </row>
    <row r="60" spans="1:19" ht="15" customHeight="1" x14ac:dyDescent="0.2">
      <c r="A60" s="108"/>
      <c r="B60" s="108"/>
      <c r="C60" s="108"/>
      <c r="D60" s="107"/>
      <c r="E60" s="108"/>
      <c r="F60" s="108"/>
      <c r="G60" s="108"/>
      <c r="H60" s="108"/>
      <c r="I60" s="108"/>
      <c r="J60" s="109">
        <f t="shared" si="0"/>
        <v>0</v>
      </c>
      <c r="K60" s="110">
        <f t="shared" si="1"/>
        <v>0</v>
      </c>
      <c r="L60" s="108"/>
      <c r="M60" s="108"/>
      <c r="N60" s="108"/>
      <c r="O60" s="112"/>
      <c r="P60" s="112"/>
      <c r="Q60" s="108"/>
      <c r="R60" s="108"/>
      <c r="S60" s="112"/>
    </row>
    <row r="61" spans="1:19" ht="15" customHeight="1" x14ac:dyDescent="0.2">
      <c r="A61" s="108"/>
      <c r="B61" s="108"/>
      <c r="C61" s="108"/>
      <c r="D61" s="107"/>
      <c r="E61" s="108"/>
      <c r="F61" s="108"/>
      <c r="G61" s="108"/>
      <c r="H61" s="108"/>
      <c r="I61" s="108"/>
      <c r="J61" s="109">
        <f t="shared" si="0"/>
        <v>0</v>
      </c>
      <c r="K61" s="110">
        <f t="shared" si="1"/>
        <v>0</v>
      </c>
      <c r="L61" s="108"/>
      <c r="M61" s="108"/>
      <c r="N61" s="108"/>
      <c r="O61" s="112"/>
      <c r="P61" s="112"/>
      <c r="Q61" s="108"/>
      <c r="R61" s="108"/>
      <c r="S61" s="112"/>
    </row>
    <row r="62" spans="1:19" ht="15" customHeight="1" x14ac:dyDescent="0.2">
      <c r="A62" s="108"/>
      <c r="B62" s="108"/>
      <c r="C62" s="108"/>
      <c r="D62" s="107"/>
      <c r="E62" s="108"/>
      <c r="F62" s="108"/>
      <c r="G62" s="108"/>
      <c r="H62" s="108"/>
      <c r="I62" s="108"/>
      <c r="J62" s="109">
        <f t="shared" si="0"/>
        <v>0</v>
      </c>
      <c r="K62" s="110">
        <f t="shared" si="1"/>
        <v>0</v>
      </c>
      <c r="L62" s="108"/>
      <c r="M62" s="108"/>
      <c r="N62" s="108"/>
      <c r="O62" s="112"/>
      <c r="P62" s="112"/>
      <c r="Q62" s="108"/>
      <c r="R62" s="108"/>
      <c r="S62" s="112"/>
    </row>
    <row r="63" spans="1:19" ht="15" customHeight="1" x14ac:dyDescent="0.2">
      <c r="A63" s="108"/>
      <c r="B63" s="108"/>
      <c r="C63" s="108"/>
      <c r="D63" s="107"/>
      <c r="E63" s="108"/>
      <c r="F63" s="108"/>
      <c r="G63" s="108"/>
      <c r="H63" s="108"/>
      <c r="I63" s="108"/>
      <c r="J63" s="109">
        <f t="shared" si="0"/>
        <v>0</v>
      </c>
      <c r="K63" s="110">
        <f t="shared" si="1"/>
        <v>0</v>
      </c>
      <c r="L63" s="108"/>
      <c r="M63" s="108"/>
      <c r="N63" s="108"/>
      <c r="O63" s="112"/>
      <c r="P63" s="112"/>
      <c r="Q63" s="108"/>
      <c r="R63" s="108"/>
      <c r="S63" s="112"/>
    </row>
    <row r="64" spans="1:19" ht="15" customHeight="1" x14ac:dyDescent="0.2">
      <c r="A64" s="108"/>
      <c r="B64" s="108"/>
      <c r="C64" s="108"/>
      <c r="D64" s="107"/>
      <c r="E64" s="108"/>
      <c r="F64" s="108"/>
      <c r="G64" s="108"/>
      <c r="H64" s="108"/>
      <c r="I64" s="108"/>
      <c r="J64" s="109">
        <f t="shared" si="0"/>
        <v>0</v>
      </c>
      <c r="K64" s="110">
        <f t="shared" si="1"/>
        <v>0</v>
      </c>
      <c r="L64" s="108"/>
      <c r="M64" s="108"/>
      <c r="N64" s="108"/>
      <c r="O64" s="112"/>
      <c r="P64" s="112"/>
      <c r="Q64" s="108"/>
      <c r="R64" s="108"/>
      <c r="S64" s="112"/>
    </row>
    <row r="65" spans="1:19" ht="15" customHeight="1" x14ac:dyDescent="0.2">
      <c r="A65" s="108"/>
      <c r="B65" s="108"/>
      <c r="C65" s="108"/>
      <c r="D65" s="107"/>
      <c r="E65" s="108"/>
      <c r="F65" s="108"/>
      <c r="G65" s="108"/>
      <c r="H65" s="108"/>
      <c r="I65" s="108"/>
      <c r="J65" s="109">
        <f t="shared" si="0"/>
        <v>0</v>
      </c>
      <c r="K65" s="110">
        <f t="shared" si="1"/>
        <v>0</v>
      </c>
      <c r="L65" s="108"/>
      <c r="M65" s="108"/>
      <c r="N65" s="108"/>
      <c r="O65" s="112"/>
      <c r="P65" s="112"/>
      <c r="Q65" s="108"/>
      <c r="R65" s="108"/>
      <c r="S65" s="112"/>
    </row>
    <row r="66" spans="1:19" ht="15" customHeight="1" x14ac:dyDescent="0.2">
      <c r="A66" s="108"/>
      <c r="B66" s="108"/>
      <c r="C66" s="108"/>
      <c r="D66" s="107"/>
      <c r="E66" s="108"/>
      <c r="F66" s="108"/>
      <c r="G66" s="108"/>
      <c r="H66" s="108"/>
      <c r="I66" s="108"/>
      <c r="J66" s="109">
        <f t="shared" si="0"/>
        <v>0</v>
      </c>
      <c r="K66" s="110">
        <f t="shared" si="1"/>
        <v>0</v>
      </c>
      <c r="L66" s="108"/>
      <c r="M66" s="108"/>
      <c r="N66" s="108"/>
      <c r="O66" s="112"/>
      <c r="P66" s="112"/>
      <c r="Q66" s="108"/>
      <c r="R66" s="108"/>
      <c r="S66" s="112"/>
    </row>
    <row r="67" spans="1:19" ht="15" customHeight="1" x14ac:dyDescent="0.2">
      <c r="A67" s="108"/>
      <c r="B67" s="108"/>
      <c r="C67" s="108"/>
      <c r="D67" s="107"/>
      <c r="E67" s="108"/>
      <c r="F67" s="108"/>
      <c r="G67" s="108"/>
      <c r="H67" s="108"/>
      <c r="I67" s="108"/>
      <c r="J67" s="109">
        <f t="shared" si="0"/>
        <v>0</v>
      </c>
      <c r="K67" s="110">
        <f t="shared" si="1"/>
        <v>0</v>
      </c>
      <c r="L67" s="108"/>
      <c r="M67" s="108"/>
      <c r="N67" s="108"/>
      <c r="O67" s="112"/>
      <c r="P67" s="112"/>
      <c r="Q67" s="108"/>
      <c r="R67" s="108"/>
      <c r="S67" s="112"/>
    </row>
    <row r="68" spans="1:19" ht="15" customHeight="1" x14ac:dyDescent="0.2">
      <c r="A68" s="108"/>
      <c r="B68" s="108"/>
      <c r="C68" s="108"/>
      <c r="D68" s="107"/>
      <c r="E68" s="108"/>
      <c r="F68" s="108"/>
      <c r="G68" s="108"/>
      <c r="H68" s="108"/>
      <c r="I68" s="108"/>
      <c r="J68" s="109">
        <f t="shared" si="0"/>
        <v>0</v>
      </c>
      <c r="K68" s="110">
        <f t="shared" si="1"/>
        <v>0</v>
      </c>
      <c r="L68" s="108"/>
      <c r="M68" s="108"/>
      <c r="N68" s="108"/>
      <c r="O68" s="112"/>
      <c r="P68" s="112"/>
      <c r="Q68" s="108"/>
      <c r="R68" s="108"/>
      <c r="S68" s="112"/>
    </row>
    <row r="69" spans="1:19" ht="15" customHeight="1" x14ac:dyDescent="0.2">
      <c r="A69" s="108"/>
      <c r="B69" s="108"/>
      <c r="C69" s="108"/>
      <c r="D69" s="107"/>
      <c r="E69" s="108"/>
      <c r="F69" s="108"/>
      <c r="G69" s="108"/>
      <c r="H69" s="108"/>
      <c r="I69" s="108"/>
      <c r="J69" s="109">
        <f t="shared" si="0"/>
        <v>0</v>
      </c>
      <c r="K69" s="110">
        <f t="shared" si="1"/>
        <v>0</v>
      </c>
      <c r="L69" s="108"/>
      <c r="M69" s="108"/>
      <c r="N69" s="108"/>
      <c r="O69" s="112"/>
      <c r="P69" s="112"/>
      <c r="Q69" s="108"/>
      <c r="R69" s="108"/>
      <c r="S69" s="112"/>
    </row>
    <row r="70" spans="1:19" ht="15" customHeight="1" x14ac:dyDescent="0.2">
      <c r="A70" s="108"/>
      <c r="B70" s="108"/>
      <c r="C70" s="108"/>
      <c r="D70" s="107"/>
      <c r="E70" s="108"/>
      <c r="F70" s="108"/>
      <c r="G70" s="108"/>
      <c r="H70" s="108"/>
      <c r="I70" s="108"/>
      <c r="J70" s="109">
        <f t="shared" si="0"/>
        <v>0</v>
      </c>
      <c r="K70" s="110">
        <f t="shared" si="1"/>
        <v>0</v>
      </c>
      <c r="L70" s="108"/>
      <c r="M70" s="108"/>
      <c r="N70" s="108"/>
      <c r="O70" s="112"/>
      <c r="P70" s="112"/>
      <c r="Q70" s="108"/>
      <c r="R70" s="108"/>
      <c r="S70" s="112"/>
    </row>
    <row r="71" spans="1:19" ht="15" customHeight="1" x14ac:dyDescent="0.2">
      <c r="A71" s="108"/>
      <c r="B71" s="108"/>
      <c r="C71" s="108"/>
      <c r="D71" s="107"/>
      <c r="E71" s="108"/>
      <c r="F71" s="108"/>
      <c r="G71" s="108"/>
      <c r="H71" s="108"/>
      <c r="I71" s="108"/>
      <c r="J71" s="109">
        <f t="shared" ref="J71:J134" si="2">SUM(E71*1.2,F71*1.5,G71*2.4,H71*3,I71*4)</f>
        <v>0</v>
      </c>
      <c r="K71" s="110">
        <f t="shared" ref="K71:K134" si="3">ROUND((J71*28.5)*32%,0)</f>
        <v>0</v>
      </c>
      <c r="L71" s="108"/>
      <c r="M71" s="108"/>
      <c r="N71" s="108"/>
      <c r="O71" s="112"/>
      <c r="P71" s="112"/>
      <c r="Q71" s="108"/>
      <c r="R71" s="108"/>
      <c r="S71" s="112"/>
    </row>
    <row r="72" spans="1:19" ht="15" customHeight="1" x14ac:dyDescent="0.2">
      <c r="A72" s="108"/>
      <c r="B72" s="108"/>
      <c r="C72" s="108"/>
      <c r="D72" s="107"/>
      <c r="E72" s="108"/>
      <c r="F72" s="108"/>
      <c r="G72" s="108"/>
      <c r="H72" s="108"/>
      <c r="I72" s="108"/>
      <c r="J72" s="109">
        <f t="shared" si="2"/>
        <v>0</v>
      </c>
      <c r="K72" s="110">
        <f t="shared" si="3"/>
        <v>0</v>
      </c>
      <c r="L72" s="108"/>
      <c r="M72" s="108"/>
      <c r="N72" s="108"/>
      <c r="O72" s="112"/>
      <c r="P72" s="112"/>
      <c r="Q72" s="108"/>
      <c r="R72" s="108"/>
      <c r="S72" s="112"/>
    </row>
    <row r="73" spans="1:19" ht="15" customHeight="1" x14ac:dyDescent="0.2">
      <c r="A73" s="108"/>
      <c r="B73" s="108"/>
      <c r="C73" s="108"/>
      <c r="D73" s="107"/>
      <c r="E73" s="108"/>
      <c r="F73" s="108"/>
      <c r="G73" s="108"/>
      <c r="H73" s="108"/>
      <c r="I73" s="108"/>
      <c r="J73" s="109">
        <f t="shared" si="2"/>
        <v>0</v>
      </c>
      <c r="K73" s="110">
        <f t="shared" si="3"/>
        <v>0</v>
      </c>
      <c r="L73" s="108"/>
      <c r="M73" s="108"/>
      <c r="N73" s="108"/>
      <c r="O73" s="112"/>
      <c r="P73" s="112"/>
      <c r="Q73" s="108"/>
      <c r="R73" s="108"/>
      <c r="S73" s="112"/>
    </row>
    <row r="74" spans="1:19" ht="15" customHeight="1" x14ac:dyDescent="0.2">
      <c r="A74" s="108"/>
      <c r="B74" s="108"/>
      <c r="C74" s="108"/>
      <c r="D74" s="107"/>
      <c r="E74" s="108"/>
      <c r="F74" s="108"/>
      <c r="G74" s="108"/>
      <c r="H74" s="108"/>
      <c r="I74" s="108"/>
      <c r="J74" s="109">
        <f t="shared" si="2"/>
        <v>0</v>
      </c>
      <c r="K74" s="110">
        <f t="shared" si="3"/>
        <v>0</v>
      </c>
      <c r="L74" s="108"/>
      <c r="M74" s="108"/>
      <c r="N74" s="108"/>
      <c r="O74" s="112"/>
      <c r="P74" s="112"/>
      <c r="Q74" s="108"/>
      <c r="R74" s="108"/>
      <c r="S74" s="112"/>
    </row>
    <row r="75" spans="1:19" ht="15" customHeight="1" x14ac:dyDescent="0.2">
      <c r="A75" s="108"/>
      <c r="B75" s="108"/>
      <c r="C75" s="108"/>
      <c r="D75" s="107"/>
      <c r="E75" s="108"/>
      <c r="F75" s="108"/>
      <c r="G75" s="108"/>
      <c r="H75" s="108"/>
      <c r="I75" s="108"/>
      <c r="J75" s="109">
        <f t="shared" si="2"/>
        <v>0</v>
      </c>
      <c r="K75" s="110">
        <f t="shared" si="3"/>
        <v>0</v>
      </c>
      <c r="L75" s="108"/>
      <c r="M75" s="108"/>
      <c r="N75" s="108"/>
      <c r="O75" s="112"/>
      <c r="P75" s="112"/>
      <c r="Q75" s="108"/>
      <c r="R75" s="108"/>
      <c r="S75" s="112"/>
    </row>
    <row r="76" spans="1:19" ht="15" customHeight="1" x14ac:dyDescent="0.2">
      <c r="A76" s="108"/>
      <c r="B76" s="108"/>
      <c r="C76" s="108"/>
      <c r="D76" s="107"/>
      <c r="E76" s="108"/>
      <c r="F76" s="108"/>
      <c r="G76" s="108"/>
      <c r="H76" s="108"/>
      <c r="I76" s="108"/>
      <c r="J76" s="109">
        <f t="shared" si="2"/>
        <v>0</v>
      </c>
      <c r="K76" s="110">
        <f t="shared" si="3"/>
        <v>0</v>
      </c>
      <c r="L76" s="108"/>
      <c r="M76" s="108"/>
      <c r="N76" s="108"/>
      <c r="O76" s="112"/>
      <c r="P76" s="112"/>
      <c r="Q76" s="108"/>
      <c r="R76" s="108"/>
      <c r="S76" s="112"/>
    </row>
    <row r="77" spans="1:19" ht="15" customHeight="1" x14ac:dyDescent="0.2">
      <c r="A77" s="108"/>
      <c r="B77" s="108"/>
      <c r="C77" s="108"/>
      <c r="D77" s="107"/>
      <c r="E77" s="108"/>
      <c r="F77" s="108"/>
      <c r="G77" s="108"/>
      <c r="H77" s="108"/>
      <c r="I77" s="108"/>
      <c r="J77" s="109">
        <f t="shared" si="2"/>
        <v>0</v>
      </c>
      <c r="K77" s="110">
        <f t="shared" si="3"/>
        <v>0</v>
      </c>
      <c r="L77" s="108"/>
      <c r="M77" s="108"/>
      <c r="N77" s="108"/>
      <c r="O77" s="112"/>
      <c r="P77" s="112"/>
      <c r="Q77" s="108"/>
      <c r="R77" s="108"/>
      <c r="S77" s="112"/>
    </row>
    <row r="78" spans="1:19" ht="15" customHeight="1" x14ac:dyDescent="0.2">
      <c r="A78" s="108"/>
      <c r="B78" s="108"/>
      <c r="C78" s="108"/>
      <c r="D78" s="107"/>
      <c r="E78" s="108"/>
      <c r="F78" s="108"/>
      <c r="G78" s="108"/>
      <c r="H78" s="108"/>
      <c r="I78" s="108"/>
      <c r="J78" s="109">
        <f t="shared" si="2"/>
        <v>0</v>
      </c>
      <c r="K78" s="110">
        <f t="shared" si="3"/>
        <v>0</v>
      </c>
      <c r="L78" s="108"/>
      <c r="M78" s="108"/>
      <c r="N78" s="108"/>
      <c r="O78" s="112"/>
      <c r="P78" s="112"/>
      <c r="Q78" s="108"/>
      <c r="R78" s="108"/>
      <c r="S78" s="112"/>
    </row>
    <row r="79" spans="1:19" ht="15" customHeight="1" x14ac:dyDescent="0.2">
      <c r="A79" s="108"/>
      <c r="B79" s="108"/>
      <c r="C79" s="108"/>
      <c r="D79" s="107"/>
      <c r="E79" s="108"/>
      <c r="F79" s="108"/>
      <c r="G79" s="108"/>
      <c r="H79" s="108"/>
      <c r="I79" s="108"/>
      <c r="J79" s="109">
        <f t="shared" si="2"/>
        <v>0</v>
      </c>
      <c r="K79" s="110">
        <f t="shared" si="3"/>
        <v>0</v>
      </c>
      <c r="L79" s="108"/>
      <c r="M79" s="108"/>
      <c r="N79" s="108"/>
      <c r="O79" s="112"/>
      <c r="P79" s="112"/>
      <c r="Q79" s="108"/>
      <c r="R79" s="108"/>
      <c r="S79" s="112"/>
    </row>
    <row r="80" spans="1:19" ht="15" customHeight="1" x14ac:dyDescent="0.2">
      <c r="A80" s="108"/>
      <c r="B80" s="108"/>
      <c r="C80" s="108"/>
      <c r="D80" s="107"/>
      <c r="E80" s="108"/>
      <c r="F80" s="108"/>
      <c r="G80" s="108"/>
      <c r="H80" s="108"/>
      <c r="I80" s="108"/>
      <c r="J80" s="109">
        <f t="shared" si="2"/>
        <v>0</v>
      </c>
      <c r="K80" s="110">
        <f t="shared" si="3"/>
        <v>0</v>
      </c>
      <c r="L80" s="108"/>
      <c r="M80" s="108"/>
      <c r="N80" s="108"/>
      <c r="O80" s="112"/>
      <c r="P80" s="112"/>
      <c r="Q80" s="108"/>
      <c r="R80" s="108"/>
      <c r="S80" s="112"/>
    </row>
    <row r="81" spans="1:19" ht="15" customHeight="1" x14ac:dyDescent="0.2">
      <c r="A81" s="108"/>
      <c r="B81" s="108"/>
      <c r="C81" s="108"/>
      <c r="D81" s="107"/>
      <c r="E81" s="108"/>
      <c r="F81" s="108"/>
      <c r="G81" s="108"/>
      <c r="H81" s="108"/>
      <c r="I81" s="108"/>
      <c r="J81" s="109">
        <f t="shared" si="2"/>
        <v>0</v>
      </c>
      <c r="K81" s="110">
        <f t="shared" si="3"/>
        <v>0</v>
      </c>
      <c r="L81" s="108"/>
      <c r="M81" s="108"/>
      <c r="N81" s="108"/>
      <c r="O81" s="112"/>
      <c r="P81" s="112"/>
      <c r="Q81" s="108"/>
      <c r="R81" s="108"/>
      <c r="S81" s="112"/>
    </row>
    <row r="82" spans="1:19" ht="15" customHeight="1" x14ac:dyDescent="0.2">
      <c r="A82" s="108"/>
      <c r="B82" s="108"/>
      <c r="C82" s="108"/>
      <c r="D82" s="107"/>
      <c r="E82" s="108"/>
      <c r="F82" s="108"/>
      <c r="G82" s="108"/>
      <c r="H82" s="108"/>
      <c r="I82" s="108"/>
      <c r="J82" s="109">
        <f t="shared" si="2"/>
        <v>0</v>
      </c>
      <c r="K82" s="110">
        <f t="shared" si="3"/>
        <v>0</v>
      </c>
      <c r="L82" s="108"/>
      <c r="M82" s="108"/>
      <c r="N82" s="108"/>
      <c r="O82" s="112"/>
      <c r="P82" s="112"/>
      <c r="Q82" s="108"/>
      <c r="R82" s="108"/>
      <c r="S82" s="112"/>
    </row>
    <row r="83" spans="1:19" ht="15" customHeight="1" x14ac:dyDescent="0.2">
      <c r="A83" s="108"/>
      <c r="B83" s="108"/>
      <c r="C83" s="108"/>
      <c r="D83" s="107"/>
      <c r="E83" s="108"/>
      <c r="F83" s="108"/>
      <c r="G83" s="108"/>
      <c r="H83" s="108"/>
      <c r="I83" s="108"/>
      <c r="J83" s="109">
        <f t="shared" si="2"/>
        <v>0</v>
      </c>
      <c r="K83" s="110">
        <f t="shared" si="3"/>
        <v>0</v>
      </c>
      <c r="L83" s="108"/>
      <c r="M83" s="108"/>
      <c r="N83" s="108"/>
      <c r="O83" s="112"/>
      <c r="P83" s="112"/>
      <c r="Q83" s="108"/>
      <c r="R83" s="108"/>
      <c r="S83" s="112"/>
    </row>
    <row r="84" spans="1:19" ht="15" customHeight="1" x14ac:dyDescent="0.2">
      <c r="A84" s="108"/>
      <c r="B84" s="108"/>
      <c r="C84" s="108"/>
      <c r="D84" s="107"/>
      <c r="E84" s="108"/>
      <c r="F84" s="108"/>
      <c r="G84" s="108"/>
      <c r="H84" s="108"/>
      <c r="I84" s="108"/>
      <c r="J84" s="109">
        <f t="shared" si="2"/>
        <v>0</v>
      </c>
      <c r="K84" s="110">
        <f t="shared" si="3"/>
        <v>0</v>
      </c>
      <c r="L84" s="108"/>
      <c r="M84" s="108"/>
      <c r="N84" s="108"/>
      <c r="O84" s="112"/>
      <c r="P84" s="112"/>
      <c r="Q84" s="108"/>
      <c r="R84" s="108"/>
      <c r="S84" s="112"/>
    </row>
    <row r="85" spans="1:19" ht="15" customHeight="1" x14ac:dyDescent="0.2">
      <c r="A85" s="108"/>
      <c r="B85" s="108"/>
      <c r="C85" s="108"/>
      <c r="D85" s="107"/>
      <c r="E85" s="108"/>
      <c r="F85" s="108"/>
      <c r="G85" s="108"/>
      <c r="H85" s="108"/>
      <c r="I85" s="108"/>
      <c r="J85" s="109">
        <f t="shared" si="2"/>
        <v>0</v>
      </c>
      <c r="K85" s="110">
        <f t="shared" si="3"/>
        <v>0</v>
      </c>
      <c r="L85" s="108"/>
      <c r="M85" s="108"/>
      <c r="N85" s="108"/>
      <c r="O85" s="112"/>
      <c r="P85" s="112"/>
      <c r="Q85" s="108"/>
      <c r="R85" s="108"/>
      <c r="S85" s="112"/>
    </row>
    <row r="86" spans="1:19" ht="15" customHeight="1" x14ac:dyDescent="0.2">
      <c r="A86" s="108"/>
      <c r="B86" s="108"/>
      <c r="C86" s="108"/>
      <c r="D86" s="107"/>
      <c r="E86" s="108"/>
      <c r="F86" s="108"/>
      <c r="G86" s="108"/>
      <c r="H86" s="108"/>
      <c r="I86" s="108"/>
      <c r="J86" s="109">
        <f t="shared" si="2"/>
        <v>0</v>
      </c>
      <c r="K86" s="110">
        <f t="shared" si="3"/>
        <v>0</v>
      </c>
      <c r="L86" s="108"/>
      <c r="M86" s="108"/>
      <c r="N86" s="108"/>
      <c r="O86" s="112"/>
      <c r="P86" s="112"/>
      <c r="Q86" s="108"/>
      <c r="R86" s="108"/>
      <c r="S86" s="112"/>
    </row>
    <row r="87" spans="1:19" ht="15" customHeight="1" x14ac:dyDescent="0.2">
      <c r="A87" s="108"/>
      <c r="B87" s="108"/>
      <c r="C87" s="108"/>
      <c r="D87" s="107"/>
      <c r="E87" s="108"/>
      <c r="F87" s="108"/>
      <c r="G87" s="108"/>
      <c r="H87" s="108"/>
      <c r="I87" s="108"/>
      <c r="J87" s="109">
        <f t="shared" si="2"/>
        <v>0</v>
      </c>
      <c r="K87" s="110">
        <f t="shared" si="3"/>
        <v>0</v>
      </c>
      <c r="L87" s="108"/>
      <c r="M87" s="108"/>
      <c r="N87" s="108"/>
      <c r="O87" s="112"/>
      <c r="P87" s="112"/>
      <c r="Q87" s="108"/>
      <c r="R87" s="108"/>
      <c r="S87" s="112"/>
    </row>
    <row r="88" spans="1:19" ht="15" customHeight="1" x14ac:dyDescent="0.2">
      <c r="A88" s="108"/>
      <c r="B88" s="108"/>
      <c r="C88" s="108"/>
      <c r="D88" s="107"/>
      <c r="E88" s="108"/>
      <c r="F88" s="108"/>
      <c r="G88" s="108"/>
      <c r="H88" s="108"/>
      <c r="I88" s="108"/>
      <c r="J88" s="109">
        <f t="shared" si="2"/>
        <v>0</v>
      </c>
      <c r="K88" s="110">
        <f t="shared" si="3"/>
        <v>0</v>
      </c>
      <c r="L88" s="108"/>
      <c r="M88" s="108"/>
      <c r="N88" s="108"/>
      <c r="O88" s="112"/>
      <c r="P88" s="112"/>
      <c r="Q88" s="108"/>
      <c r="R88" s="108"/>
      <c r="S88" s="112"/>
    </row>
    <row r="89" spans="1:19" ht="15" customHeight="1" x14ac:dyDescent="0.2">
      <c r="A89" s="108"/>
      <c r="B89" s="108"/>
      <c r="C89" s="108"/>
      <c r="D89" s="107"/>
      <c r="E89" s="108"/>
      <c r="F89" s="108"/>
      <c r="G89" s="108"/>
      <c r="H89" s="108"/>
      <c r="I89" s="108"/>
      <c r="J89" s="109">
        <f t="shared" si="2"/>
        <v>0</v>
      </c>
      <c r="K89" s="110">
        <f t="shared" si="3"/>
        <v>0</v>
      </c>
      <c r="L89" s="108"/>
      <c r="M89" s="108"/>
      <c r="N89" s="108"/>
      <c r="O89" s="112"/>
      <c r="P89" s="112"/>
      <c r="Q89" s="108"/>
      <c r="R89" s="108"/>
      <c r="S89" s="112"/>
    </row>
    <row r="90" spans="1:19" ht="15" customHeight="1" x14ac:dyDescent="0.2">
      <c r="A90" s="108"/>
      <c r="B90" s="108"/>
      <c r="C90" s="108"/>
      <c r="D90" s="107"/>
      <c r="E90" s="108"/>
      <c r="F90" s="108"/>
      <c r="G90" s="108"/>
      <c r="H90" s="108"/>
      <c r="I90" s="108"/>
      <c r="J90" s="109">
        <f t="shared" si="2"/>
        <v>0</v>
      </c>
      <c r="K90" s="110">
        <f t="shared" si="3"/>
        <v>0</v>
      </c>
      <c r="L90" s="108"/>
      <c r="M90" s="108"/>
      <c r="N90" s="108"/>
      <c r="O90" s="112"/>
      <c r="P90" s="112"/>
      <c r="Q90" s="108"/>
      <c r="R90" s="108"/>
      <c r="S90" s="112"/>
    </row>
    <row r="91" spans="1:19" ht="15" customHeight="1" x14ac:dyDescent="0.2">
      <c r="A91" s="108"/>
      <c r="B91" s="108"/>
      <c r="C91" s="108"/>
      <c r="D91" s="107"/>
      <c r="E91" s="108"/>
      <c r="F91" s="108"/>
      <c r="G91" s="108"/>
      <c r="H91" s="108"/>
      <c r="I91" s="108"/>
      <c r="J91" s="109">
        <f t="shared" si="2"/>
        <v>0</v>
      </c>
      <c r="K91" s="110">
        <f t="shared" si="3"/>
        <v>0</v>
      </c>
      <c r="L91" s="108"/>
      <c r="M91" s="108"/>
      <c r="N91" s="108"/>
      <c r="O91" s="112"/>
      <c r="P91" s="112"/>
      <c r="Q91" s="108"/>
      <c r="R91" s="108"/>
      <c r="S91" s="112"/>
    </row>
    <row r="92" spans="1:19" ht="15" customHeight="1" x14ac:dyDescent="0.2">
      <c r="A92" s="108"/>
      <c r="B92" s="108"/>
      <c r="C92" s="108"/>
      <c r="D92" s="107"/>
      <c r="E92" s="108"/>
      <c r="F92" s="108"/>
      <c r="G92" s="108"/>
      <c r="H92" s="108"/>
      <c r="I92" s="108"/>
      <c r="J92" s="109">
        <f t="shared" si="2"/>
        <v>0</v>
      </c>
      <c r="K92" s="110">
        <f t="shared" si="3"/>
        <v>0</v>
      </c>
      <c r="L92" s="108"/>
      <c r="M92" s="108"/>
      <c r="N92" s="108"/>
      <c r="O92" s="112"/>
      <c r="P92" s="112"/>
      <c r="Q92" s="108"/>
      <c r="R92" s="108"/>
      <c r="S92" s="112"/>
    </row>
    <row r="93" spans="1:19" ht="15" customHeight="1" x14ac:dyDescent="0.2">
      <c r="A93" s="108"/>
      <c r="B93" s="108"/>
      <c r="C93" s="108"/>
      <c r="D93" s="107"/>
      <c r="E93" s="108"/>
      <c r="F93" s="108"/>
      <c r="G93" s="108"/>
      <c r="H93" s="108"/>
      <c r="I93" s="108"/>
      <c r="J93" s="109">
        <f t="shared" si="2"/>
        <v>0</v>
      </c>
      <c r="K93" s="110">
        <f t="shared" si="3"/>
        <v>0</v>
      </c>
      <c r="L93" s="108"/>
      <c r="M93" s="108"/>
      <c r="N93" s="108"/>
      <c r="O93" s="112"/>
      <c r="P93" s="112"/>
      <c r="Q93" s="108"/>
      <c r="R93" s="108"/>
      <c r="S93" s="112"/>
    </row>
    <row r="94" spans="1:19" ht="15" customHeight="1" x14ac:dyDescent="0.2">
      <c r="A94" s="108"/>
      <c r="B94" s="108"/>
      <c r="C94" s="108"/>
      <c r="D94" s="107"/>
      <c r="E94" s="108"/>
      <c r="F94" s="108"/>
      <c r="G94" s="108"/>
      <c r="H94" s="108"/>
      <c r="I94" s="108"/>
      <c r="J94" s="109">
        <f t="shared" si="2"/>
        <v>0</v>
      </c>
      <c r="K94" s="110">
        <f t="shared" si="3"/>
        <v>0</v>
      </c>
      <c r="L94" s="108"/>
      <c r="M94" s="108"/>
      <c r="N94" s="108"/>
      <c r="O94" s="112"/>
      <c r="P94" s="112"/>
      <c r="Q94" s="108"/>
      <c r="R94" s="108"/>
      <c r="S94" s="112"/>
    </row>
    <row r="95" spans="1:19" ht="15" customHeight="1" x14ac:dyDescent="0.2">
      <c r="A95" s="108"/>
      <c r="B95" s="108"/>
      <c r="C95" s="108"/>
      <c r="D95" s="107"/>
      <c r="E95" s="108"/>
      <c r="F95" s="108"/>
      <c r="G95" s="108"/>
      <c r="H95" s="108"/>
      <c r="I95" s="108"/>
      <c r="J95" s="109">
        <f t="shared" si="2"/>
        <v>0</v>
      </c>
      <c r="K95" s="110">
        <f t="shared" si="3"/>
        <v>0</v>
      </c>
      <c r="L95" s="108"/>
      <c r="M95" s="108"/>
      <c r="N95" s="108"/>
      <c r="O95" s="112"/>
      <c r="P95" s="112"/>
      <c r="Q95" s="108"/>
      <c r="R95" s="108"/>
      <c r="S95" s="112"/>
    </row>
    <row r="96" spans="1:19" ht="15" customHeight="1" x14ac:dyDescent="0.2">
      <c r="A96" s="108"/>
      <c r="B96" s="108"/>
      <c r="C96" s="108"/>
      <c r="D96" s="107"/>
      <c r="E96" s="108"/>
      <c r="F96" s="108"/>
      <c r="G96" s="108"/>
      <c r="H96" s="108"/>
      <c r="I96" s="108"/>
      <c r="J96" s="109">
        <f t="shared" si="2"/>
        <v>0</v>
      </c>
      <c r="K96" s="110">
        <f t="shared" si="3"/>
        <v>0</v>
      </c>
      <c r="L96" s="108"/>
      <c r="M96" s="108"/>
      <c r="N96" s="108"/>
      <c r="O96" s="112"/>
      <c r="P96" s="112"/>
      <c r="Q96" s="108"/>
      <c r="R96" s="108"/>
      <c r="S96" s="112"/>
    </row>
    <row r="97" spans="1:19" ht="15" customHeight="1" x14ac:dyDescent="0.2">
      <c r="A97" s="108"/>
      <c r="B97" s="108"/>
      <c r="C97" s="108"/>
      <c r="D97" s="107"/>
      <c r="E97" s="108"/>
      <c r="F97" s="108"/>
      <c r="G97" s="108"/>
      <c r="H97" s="108"/>
      <c r="I97" s="108"/>
      <c r="J97" s="109">
        <f t="shared" si="2"/>
        <v>0</v>
      </c>
      <c r="K97" s="110">
        <f t="shared" si="3"/>
        <v>0</v>
      </c>
      <c r="L97" s="108"/>
      <c r="M97" s="108"/>
      <c r="N97" s="108"/>
      <c r="O97" s="112"/>
      <c r="P97" s="112"/>
      <c r="Q97" s="108"/>
      <c r="R97" s="108"/>
      <c r="S97" s="112"/>
    </row>
    <row r="98" spans="1:19" ht="15" customHeight="1" x14ac:dyDescent="0.2">
      <c r="A98" s="108"/>
      <c r="B98" s="108"/>
      <c r="C98" s="108"/>
      <c r="D98" s="107"/>
      <c r="E98" s="108"/>
      <c r="F98" s="108"/>
      <c r="G98" s="108"/>
      <c r="H98" s="108"/>
      <c r="I98" s="108"/>
      <c r="J98" s="109">
        <f t="shared" si="2"/>
        <v>0</v>
      </c>
      <c r="K98" s="110">
        <f t="shared" si="3"/>
        <v>0</v>
      </c>
      <c r="L98" s="108"/>
      <c r="M98" s="108"/>
      <c r="N98" s="108"/>
      <c r="O98" s="112"/>
      <c r="P98" s="112"/>
      <c r="Q98" s="108"/>
      <c r="R98" s="108"/>
      <c r="S98" s="112"/>
    </row>
    <row r="99" spans="1:19" ht="15" customHeight="1" x14ac:dyDescent="0.2">
      <c r="A99" s="108"/>
      <c r="B99" s="108"/>
      <c r="C99" s="108"/>
      <c r="D99" s="107"/>
      <c r="E99" s="108"/>
      <c r="F99" s="108"/>
      <c r="G99" s="108"/>
      <c r="H99" s="108"/>
      <c r="I99" s="108"/>
      <c r="J99" s="109">
        <f t="shared" si="2"/>
        <v>0</v>
      </c>
      <c r="K99" s="110">
        <f t="shared" si="3"/>
        <v>0</v>
      </c>
      <c r="L99" s="108"/>
      <c r="M99" s="108"/>
      <c r="N99" s="108"/>
      <c r="O99" s="112"/>
      <c r="P99" s="112"/>
      <c r="Q99" s="108"/>
      <c r="R99" s="108"/>
      <c r="S99" s="112"/>
    </row>
    <row r="100" spans="1:19" ht="15" customHeight="1" x14ac:dyDescent="0.2">
      <c r="A100" s="108"/>
      <c r="B100" s="108"/>
      <c r="C100" s="108"/>
      <c r="D100" s="107"/>
      <c r="E100" s="108"/>
      <c r="F100" s="108"/>
      <c r="G100" s="108"/>
      <c r="H100" s="108"/>
      <c r="I100" s="108"/>
      <c r="J100" s="109">
        <f t="shared" si="2"/>
        <v>0</v>
      </c>
      <c r="K100" s="110">
        <f t="shared" si="3"/>
        <v>0</v>
      </c>
      <c r="L100" s="108"/>
      <c r="M100" s="108"/>
      <c r="N100" s="108"/>
      <c r="O100" s="112"/>
      <c r="P100" s="112"/>
      <c r="Q100" s="108"/>
      <c r="R100" s="108"/>
      <c r="S100" s="112"/>
    </row>
    <row r="101" spans="1:19" ht="15" customHeight="1" x14ac:dyDescent="0.2">
      <c r="A101" s="108"/>
      <c r="B101" s="108"/>
      <c r="C101" s="108"/>
      <c r="D101" s="107"/>
      <c r="E101" s="108"/>
      <c r="F101" s="108"/>
      <c r="G101" s="108"/>
      <c r="H101" s="108"/>
      <c r="I101" s="108"/>
      <c r="J101" s="109">
        <f t="shared" si="2"/>
        <v>0</v>
      </c>
      <c r="K101" s="110">
        <f t="shared" si="3"/>
        <v>0</v>
      </c>
      <c r="L101" s="108"/>
      <c r="M101" s="108"/>
      <c r="N101" s="108"/>
      <c r="O101" s="112"/>
      <c r="P101" s="112"/>
      <c r="Q101" s="108"/>
      <c r="R101" s="108"/>
      <c r="S101" s="112"/>
    </row>
    <row r="102" spans="1:19" ht="15" customHeight="1" x14ac:dyDescent="0.2">
      <c r="A102" s="108"/>
      <c r="B102" s="108"/>
      <c r="C102" s="108"/>
      <c r="D102" s="107"/>
      <c r="E102" s="108"/>
      <c r="F102" s="108"/>
      <c r="G102" s="108"/>
      <c r="H102" s="108"/>
      <c r="I102" s="108"/>
      <c r="J102" s="109">
        <f t="shared" si="2"/>
        <v>0</v>
      </c>
      <c r="K102" s="110">
        <f t="shared" si="3"/>
        <v>0</v>
      </c>
      <c r="L102" s="108"/>
      <c r="M102" s="108"/>
      <c r="N102" s="108"/>
      <c r="O102" s="112"/>
      <c r="P102" s="112"/>
      <c r="Q102" s="108"/>
      <c r="R102" s="108"/>
      <c r="S102" s="112"/>
    </row>
    <row r="103" spans="1:19" ht="15" customHeight="1" x14ac:dyDescent="0.2">
      <c r="A103" s="108"/>
      <c r="B103" s="108"/>
      <c r="C103" s="108"/>
      <c r="D103" s="107"/>
      <c r="E103" s="108"/>
      <c r="F103" s="108"/>
      <c r="G103" s="108"/>
      <c r="H103" s="108"/>
      <c r="I103" s="108"/>
      <c r="J103" s="109">
        <f t="shared" si="2"/>
        <v>0</v>
      </c>
      <c r="K103" s="110">
        <f t="shared" si="3"/>
        <v>0</v>
      </c>
      <c r="L103" s="108"/>
      <c r="M103" s="108"/>
      <c r="N103" s="108"/>
      <c r="O103" s="112"/>
      <c r="P103" s="112"/>
      <c r="Q103" s="108"/>
      <c r="R103" s="108"/>
      <c r="S103" s="112"/>
    </row>
    <row r="104" spans="1:19" ht="15" customHeight="1" x14ac:dyDescent="0.2">
      <c r="A104" s="108"/>
      <c r="B104" s="108"/>
      <c r="C104" s="108"/>
      <c r="D104" s="107"/>
      <c r="E104" s="108"/>
      <c r="F104" s="108"/>
      <c r="G104" s="108"/>
      <c r="H104" s="108"/>
      <c r="I104" s="108"/>
      <c r="J104" s="109">
        <f t="shared" si="2"/>
        <v>0</v>
      </c>
      <c r="K104" s="110">
        <f t="shared" si="3"/>
        <v>0</v>
      </c>
      <c r="L104" s="108"/>
      <c r="M104" s="108"/>
      <c r="N104" s="108"/>
      <c r="O104" s="112"/>
      <c r="P104" s="112"/>
      <c r="Q104" s="108"/>
      <c r="R104" s="108"/>
      <c r="S104" s="112"/>
    </row>
    <row r="105" spans="1:19" ht="15" customHeight="1" x14ac:dyDescent="0.2">
      <c r="A105" s="108"/>
      <c r="B105" s="108"/>
      <c r="C105" s="108"/>
      <c r="D105" s="107"/>
      <c r="E105" s="108"/>
      <c r="F105" s="108"/>
      <c r="G105" s="108"/>
      <c r="H105" s="108"/>
      <c r="I105" s="108"/>
      <c r="J105" s="109">
        <f t="shared" si="2"/>
        <v>0</v>
      </c>
      <c r="K105" s="110">
        <f t="shared" si="3"/>
        <v>0</v>
      </c>
      <c r="L105" s="108"/>
      <c r="M105" s="108"/>
      <c r="N105" s="108"/>
      <c r="O105" s="112"/>
      <c r="P105" s="112"/>
      <c r="Q105" s="108"/>
      <c r="R105" s="108"/>
      <c r="S105" s="112"/>
    </row>
    <row r="106" spans="1:19" ht="15" customHeight="1" x14ac:dyDescent="0.2">
      <c r="A106" s="108"/>
      <c r="B106" s="108"/>
      <c r="C106" s="108"/>
      <c r="D106" s="107"/>
      <c r="E106" s="108"/>
      <c r="F106" s="108"/>
      <c r="G106" s="108"/>
      <c r="H106" s="108"/>
      <c r="I106" s="108"/>
      <c r="J106" s="109">
        <f t="shared" si="2"/>
        <v>0</v>
      </c>
      <c r="K106" s="110">
        <f t="shared" si="3"/>
        <v>0</v>
      </c>
      <c r="L106" s="108"/>
      <c r="M106" s="108"/>
      <c r="N106" s="108"/>
      <c r="O106" s="112"/>
      <c r="P106" s="112"/>
      <c r="Q106" s="108"/>
      <c r="R106" s="108"/>
      <c r="S106" s="112"/>
    </row>
    <row r="107" spans="1:19" ht="15" customHeight="1" x14ac:dyDescent="0.2">
      <c r="A107" s="108"/>
      <c r="B107" s="108"/>
      <c r="C107" s="108"/>
      <c r="D107" s="107"/>
      <c r="E107" s="108"/>
      <c r="F107" s="108"/>
      <c r="G107" s="108"/>
      <c r="H107" s="108"/>
      <c r="I107" s="108"/>
      <c r="J107" s="109">
        <f t="shared" si="2"/>
        <v>0</v>
      </c>
      <c r="K107" s="110">
        <f t="shared" si="3"/>
        <v>0</v>
      </c>
      <c r="L107" s="108"/>
      <c r="M107" s="108"/>
      <c r="N107" s="108"/>
      <c r="O107" s="112"/>
      <c r="P107" s="112"/>
      <c r="Q107" s="108"/>
      <c r="R107" s="108"/>
      <c r="S107" s="112"/>
    </row>
    <row r="108" spans="1:19" ht="15" customHeight="1" x14ac:dyDescent="0.2">
      <c r="A108" s="108"/>
      <c r="B108" s="108"/>
      <c r="C108" s="108"/>
      <c r="D108" s="107"/>
      <c r="E108" s="108"/>
      <c r="F108" s="108"/>
      <c r="G108" s="108"/>
      <c r="H108" s="108"/>
      <c r="I108" s="108"/>
      <c r="J108" s="109">
        <f t="shared" si="2"/>
        <v>0</v>
      </c>
      <c r="K108" s="110">
        <f t="shared" si="3"/>
        <v>0</v>
      </c>
      <c r="L108" s="108"/>
      <c r="M108" s="108"/>
      <c r="N108" s="108"/>
      <c r="O108" s="112"/>
      <c r="P108" s="112"/>
      <c r="Q108" s="108"/>
      <c r="R108" s="108"/>
      <c r="S108" s="112"/>
    </row>
    <row r="109" spans="1:19" ht="15" customHeight="1" x14ac:dyDescent="0.2">
      <c r="A109" s="108"/>
      <c r="B109" s="108"/>
      <c r="C109" s="108"/>
      <c r="D109" s="107"/>
      <c r="E109" s="108"/>
      <c r="F109" s="108"/>
      <c r="G109" s="108"/>
      <c r="H109" s="108"/>
      <c r="I109" s="108"/>
      <c r="J109" s="109">
        <f t="shared" si="2"/>
        <v>0</v>
      </c>
      <c r="K109" s="110">
        <f t="shared" si="3"/>
        <v>0</v>
      </c>
      <c r="L109" s="108"/>
      <c r="M109" s="108"/>
      <c r="N109" s="108"/>
      <c r="O109" s="112"/>
      <c r="P109" s="112"/>
      <c r="Q109" s="108"/>
      <c r="R109" s="108"/>
      <c r="S109" s="112"/>
    </row>
    <row r="110" spans="1:19" ht="15" customHeight="1" x14ac:dyDescent="0.2">
      <c r="A110" s="108"/>
      <c r="B110" s="108"/>
      <c r="C110" s="108"/>
      <c r="D110" s="107"/>
      <c r="E110" s="108"/>
      <c r="F110" s="108"/>
      <c r="G110" s="108"/>
      <c r="H110" s="108"/>
      <c r="I110" s="108"/>
      <c r="J110" s="109">
        <f t="shared" si="2"/>
        <v>0</v>
      </c>
      <c r="K110" s="110">
        <f t="shared" si="3"/>
        <v>0</v>
      </c>
      <c r="L110" s="108"/>
      <c r="M110" s="108"/>
      <c r="N110" s="108"/>
      <c r="O110" s="112"/>
      <c r="P110" s="112"/>
      <c r="Q110" s="108"/>
      <c r="R110" s="108"/>
      <c r="S110" s="112"/>
    </row>
    <row r="111" spans="1:19" ht="15" customHeight="1" x14ac:dyDescent="0.2">
      <c r="A111" s="108"/>
      <c r="B111" s="108"/>
      <c r="C111" s="108"/>
      <c r="D111" s="107"/>
      <c r="E111" s="108"/>
      <c r="F111" s="108"/>
      <c r="G111" s="108"/>
      <c r="H111" s="108"/>
      <c r="I111" s="108"/>
      <c r="J111" s="109">
        <f t="shared" si="2"/>
        <v>0</v>
      </c>
      <c r="K111" s="110">
        <f t="shared" si="3"/>
        <v>0</v>
      </c>
      <c r="L111" s="108"/>
      <c r="M111" s="108"/>
      <c r="N111" s="108"/>
      <c r="O111" s="112"/>
      <c r="P111" s="112"/>
      <c r="Q111" s="108"/>
      <c r="R111" s="108"/>
      <c r="S111" s="112"/>
    </row>
    <row r="112" spans="1:19" ht="15" customHeight="1" x14ac:dyDescent="0.2">
      <c r="A112" s="108"/>
      <c r="B112" s="108"/>
      <c r="C112" s="108"/>
      <c r="D112" s="107"/>
      <c r="E112" s="108"/>
      <c r="F112" s="108"/>
      <c r="G112" s="108"/>
      <c r="H112" s="108"/>
      <c r="I112" s="108"/>
      <c r="J112" s="109">
        <f t="shared" si="2"/>
        <v>0</v>
      </c>
      <c r="K112" s="110">
        <f t="shared" si="3"/>
        <v>0</v>
      </c>
      <c r="L112" s="108"/>
      <c r="M112" s="108"/>
      <c r="N112" s="108"/>
      <c r="O112" s="112"/>
      <c r="P112" s="112"/>
      <c r="Q112" s="108"/>
      <c r="R112" s="108"/>
      <c r="S112" s="112"/>
    </row>
    <row r="113" spans="1:19" ht="15" customHeight="1" x14ac:dyDescent="0.2">
      <c r="A113" s="108"/>
      <c r="B113" s="108"/>
      <c r="C113" s="108"/>
      <c r="D113" s="107"/>
      <c r="E113" s="108"/>
      <c r="F113" s="108"/>
      <c r="G113" s="108"/>
      <c r="H113" s="108"/>
      <c r="I113" s="108"/>
      <c r="J113" s="109">
        <f t="shared" si="2"/>
        <v>0</v>
      </c>
      <c r="K113" s="110">
        <f t="shared" si="3"/>
        <v>0</v>
      </c>
      <c r="L113" s="108"/>
      <c r="M113" s="108"/>
      <c r="N113" s="108"/>
      <c r="O113" s="112"/>
      <c r="P113" s="112"/>
      <c r="Q113" s="108"/>
      <c r="R113" s="108"/>
      <c r="S113" s="112"/>
    </row>
    <row r="114" spans="1:19" ht="15" customHeight="1" x14ac:dyDescent="0.2">
      <c r="A114" s="108"/>
      <c r="B114" s="108"/>
      <c r="C114" s="108"/>
      <c r="D114" s="107"/>
      <c r="E114" s="108"/>
      <c r="F114" s="108"/>
      <c r="G114" s="108"/>
      <c r="H114" s="108"/>
      <c r="I114" s="108"/>
      <c r="J114" s="109">
        <f t="shared" si="2"/>
        <v>0</v>
      </c>
      <c r="K114" s="110">
        <f t="shared" si="3"/>
        <v>0</v>
      </c>
      <c r="L114" s="108"/>
      <c r="M114" s="108"/>
      <c r="N114" s="108"/>
      <c r="O114" s="112"/>
      <c r="P114" s="112"/>
      <c r="Q114" s="108"/>
      <c r="R114" s="108"/>
      <c r="S114" s="112"/>
    </row>
    <row r="115" spans="1:19" ht="15" customHeight="1" x14ac:dyDescent="0.2">
      <c r="A115" s="108"/>
      <c r="B115" s="108"/>
      <c r="C115" s="108"/>
      <c r="D115" s="107"/>
      <c r="E115" s="108"/>
      <c r="F115" s="108"/>
      <c r="G115" s="108"/>
      <c r="H115" s="108"/>
      <c r="I115" s="108"/>
      <c r="J115" s="109">
        <f t="shared" si="2"/>
        <v>0</v>
      </c>
      <c r="K115" s="110">
        <f t="shared" si="3"/>
        <v>0</v>
      </c>
      <c r="L115" s="108"/>
      <c r="M115" s="108"/>
      <c r="N115" s="108"/>
      <c r="O115" s="112"/>
      <c r="P115" s="112"/>
      <c r="Q115" s="108"/>
      <c r="R115" s="108"/>
      <c r="S115" s="112"/>
    </row>
    <row r="116" spans="1:19" ht="15" customHeight="1" x14ac:dyDescent="0.2">
      <c r="A116" s="108"/>
      <c r="B116" s="108"/>
      <c r="C116" s="108"/>
      <c r="D116" s="107"/>
      <c r="E116" s="108"/>
      <c r="F116" s="108"/>
      <c r="G116" s="108"/>
      <c r="H116" s="108"/>
      <c r="I116" s="108"/>
      <c r="J116" s="109">
        <f t="shared" si="2"/>
        <v>0</v>
      </c>
      <c r="K116" s="110">
        <f t="shared" si="3"/>
        <v>0</v>
      </c>
      <c r="L116" s="108"/>
      <c r="M116" s="108"/>
      <c r="N116" s="108"/>
      <c r="O116" s="112"/>
      <c r="P116" s="112"/>
      <c r="Q116" s="108"/>
      <c r="R116" s="108"/>
      <c r="S116" s="112"/>
    </row>
    <row r="117" spans="1:19" ht="15" customHeight="1" x14ac:dyDescent="0.2">
      <c r="A117" s="108"/>
      <c r="B117" s="108"/>
      <c r="C117" s="108"/>
      <c r="D117" s="107"/>
      <c r="E117" s="108"/>
      <c r="F117" s="108"/>
      <c r="G117" s="108"/>
      <c r="H117" s="108"/>
      <c r="I117" s="108"/>
      <c r="J117" s="109">
        <f t="shared" si="2"/>
        <v>0</v>
      </c>
      <c r="K117" s="110">
        <f t="shared" si="3"/>
        <v>0</v>
      </c>
      <c r="L117" s="108"/>
      <c r="M117" s="108"/>
      <c r="N117" s="108"/>
      <c r="O117" s="112"/>
      <c r="P117" s="112"/>
      <c r="Q117" s="108"/>
      <c r="R117" s="108"/>
      <c r="S117" s="112"/>
    </row>
    <row r="118" spans="1:19" ht="15" customHeight="1" x14ac:dyDescent="0.2">
      <c r="A118" s="108"/>
      <c r="B118" s="108"/>
      <c r="C118" s="108"/>
      <c r="D118" s="107"/>
      <c r="E118" s="108"/>
      <c r="F118" s="108"/>
      <c r="G118" s="108"/>
      <c r="H118" s="108"/>
      <c r="I118" s="108"/>
      <c r="J118" s="109">
        <f t="shared" si="2"/>
        <v>0</v>
      </c>
      <c r="K118" s="110">
        <f t="shared" si="3"/>
        <v>0</v>
      </c>
      <c r="L118" s="108"/>
      <c r="M118" s="108"/>
      <c r="N118" s="108"/>
      <c r="O118" s="112"/>
      <c r="P118" s="112"/>
      <c r="Q118" s="108"/>
      <c r="R118" s="108"/>
      <c r="S118" s="112"/>
    </row>
    <row r="119" spans="1:19" ht="15" customHeight="1" x14ac:dyDescent="0.2">
      <c r="A119" s="108"/>
      <c r="B119" s="108"/>
      <c r="C119" s="108"/>
      <c r="D119" s="107"/>
      <c r="E119" s="108"/>
      <c r="F119" s="108"/>
      <c r="G119" s="108"/>
      <c r="H119" s="108"/>
      <c r="I119" s="108"/>
      <c r="J119" s="109">
        <f t="shared" si="2"/>
        <v>0</v>
      </c>
      <c r="K119" s="110">
        <f t="shared" si="3"/>
        <v>0</v>
      </c>
      <c r="L119" s="108"/>
      <c r="M119" s="108"/>
      <c r="N119" s="108"/>
      <c r="O119" s="112"/>
      <c r="P119" s="112"/>
      <c r="Q119" s="108"/>
      <c r="R119" s="108"/>
      <c r="S119" s="112"/>
    </row>
    <row r="120" spans="1:19" ht="15" customHeight="1" x14ac:dyDescent="0.2">
      <c r="A120" s="108"/>
      <c r="B120" s="108"/>
      <c r="C120" s="108"/>
      <c r="D120" s="107"/>
      <c r="E120" s="108"/>
      <c r="F120" s="108"/>
      <c r="G120" s="108"/>
      <c r="H120" s="108"/>
      <c r="I120" s="108"/>
      <c r="J120" s="109">
        <f t="shared" si="2"/>
        <v>0</v>
      </c>
      <c r="K120" s="110">
        <f t="shared" si="3"/>
        <v>0</v>
      </c>
      <c r="L120" s="108"/>
      <c r="M120" s="108"/>
      <c r="N120" s="108"/>
      <c r="O120" s="112"/>
      <c r="P120" s="112"/>
      <c r="Q120" s="108"/>
      <c r="R120" s="108"/>
      <c r="S120" s="112"/>
    </row>
    <row r="121" spans="1:19" ht="15" customHeight="1" x14ac:dyDescent="0.2">
      <c r="A121" s="108"/>
      <c r="B121" s="108"/>
      <c r="C121" s="108"/>
      <c r="D121" s="107"/>
      <c r="E121" s="108"/>
      <c r="F121" s="108"/>
      <c r="G121" s="108"/>
      <c r="H121" s="108"/>
      <c r="I121" s="108"/>
      <c r="J121" s="109">
        <f t="shared" si="2"/>
        <v>0</v>
      </c>
      <c r="K121" s="110">
        <f t="shared" si="3"/>
        <v>0</v>
      </c>
      <c r="L121" s="108"/>
      <c r="M121" s="108"/>
      <c r="N121" s="108"/>
      <c r="O121" s="112"/>
      <c r="P121" s="112"/>
      <c r="Q121" s="108"/>
      <c r="R121" s="108"/>
      <c r="S121" s="112"/>
    </row>
    <row r="122" spans="1:19" ht="15" customHeight="1" x14ac:dyDescent="0.2">
      <c r="A122" s="108"/>
      <c r="B122" s="108"/>
      <c r="C122" s="108"/>
      <c r="D122" s="107"/>
      <c r="E122" s="108"/>
      <c r="F122" s="108"/>
      <c r="G122" s="108"/>
      <c r="H122" s="108"/>
      <c r="I122" s="108"/>
      <c r="J122" s="109">
        <f t="shared" si="2"/>
        <v>0</v>
      </c>
      <c r="K122" s="110">
        <f t="shared" si="3"/>
        <v>0</v>
      </c>
      <c r="L122" s="108"/>
      <c r="M122" s="108"/>
      <c r="N122" s="108"/>
      <c r="O122" s="112"/>
      <c r="P122" s="112"/>
      <c r="Q122" s="108"/>
      <c r="R122" s="108"/>
      <c r="S122" s="112"/>
    </row>
    <row r="123" spans="1:19" ht="15" customHeight="1" x14ac:dyDescent="0.2">
      <c r="A123" s="108"/>
      <c r="B123" s="108"/>
      <c r="C123" s="108"/>
      <c r="D123" s="107"/>
      <c r="E123" s="108"/>
      <c r="F123" s="108"/>
      <c r="G123" s="108"/>
      <c r="H123" s="108"/>
      <c r="I123" s="108"/>
      <c r="J123" s="109">
        <f t="shared" si="2"/>
        <v>0</v>
      </c>
      <c r="K123" s="110">
        <f t="shared" si="3"/>
        <v>0</v>
      </c>
      <c r="L123" s="108"/>
      <c r="M123" s="108"/>
      <c r="N123" s="108"/>
      <c r="O123" s="112"/>
      <c r="P123" s="112"/>
      <c r="Q123" s="108"/>
      <c r="R123" s="108"/>
      <c r="S123" s="112"/>
    </row>
    <row r="124" spans="1:19" ht="15" customHeight="1" x14ac:dyDescent="0.2">
      <c r="A124" s="108"/>
      <c r="B124" s="108"/>
      <c r="C124" s="108"/>
      <c r="D124" s="107"/>
      <c r="E124" s="108"/>
      <c r="F124" s="108"/>
      <c r="G124" s="108"/>
      <c r="H124" s="108"/>
      <c r="I124" s="108"/>
      <c r="J124" s="109">
        <f t="shared" si="2"/>
        <v>0</v>
      </c>
      <c r="K124" s="110">
        <f t="shared" si="3"/>
        <v>0</v>
      </c>
      <c r="L124" s="108"/>
      <c r="M124" s="108"/>
      <c r="N124" s="108"/>
      <c r="O124" s="112"/>
      <c r="P124" s="112"/>
      <c r="Q124" s="108"/>
      <c r="R124" s="108"/>
      <c r="S124" s="112"/>
    </row>
    <row r="125" spans="1:19" ht="15" customHeight="1" x14ac:dyDescent="0.2">
      <c r="A125" s="108"/>
      <c r="B125" s="108"/>
      <c r="C125" s="108"/>
      <c r="D125" s="107"/>
      <c r="E125" s="108"/>
      <c r="F125" s="108"/>
      <c r="G125" s="108"/>
      <c r="H125" s="108"/>
      <c r="I125" s="108"/>
      <c r="J125" s="109">
        <f t="shared" si="2"/>
        <v>0</v>
      </c>
      <c r="K125" s="110">
        <f t="shared" si="3"/>
        <v>0</v>
      </c>
      <c r="L125" s="108"/>
      <c r="M125" s="108"/>
      <c r="N125" s="108"/>
      <c r="O125" s="112"/>
      <c r="P125" s="112"/>
      <c r="Q125" s="108"/>
      <c r="R125" s="108"/>
      <c r="S125" s="112"/>
    </row>
    <row r="126" spans="1:19" ht="15" customHeight="1" x14ac:dyDescent="0.2">
      <c r="A126" s="108"/>
      <c r="B126" s="108"/>
      <c r="C126" s="108"/>
      <c r="D126" s="107"/>
      <c r="E126" s="108"/>
      <c r="F126" s="108"/>
      <c r="G126" s="108"/>
      <c r="H126" s="108"/>
      <c r="I126" s="108"/>
      <c r="J126" s="109">
        <f t="shared" si="2"/>
        <v>0</v>
      </c>
      <c r="K126" s="110">
        <f t="shared" si="3"/>
        <v>0</v>
      </c>
      <c r="L126" s="108"/>
      <c r="M126" s="108"/>
      <c r="N126" s="108"/>
      <c r="O126" s="112"/>
      <c r="P126" s="112"/>
      <c r="Q126" s="108"/>
      <c r="R126" s="108"/>
      <c r="S126" s="112"/>
    </row>
    <row r="127" spans="1:19" ht="15" customHeight="1" x14ac:dyDescent="0.2">
      <c r="A127" s="108"/>
      <c r="B127" s="108"/>
      <c r="C127" s="108"/>
      <c r="D127" s="107"/>
      <c r="E127" s="108"/>
      <c r="F127" s="108"/>
      <c r="G127" s="108"/>
      <c r="H127" s="108"/>
      <c r="I127" s="108"/>
      <c r="J127" s="109">
        <f t="shared" si="2"/>
        <v>0</v>
      </c>
      <c r="K127" s="110">
        <f t="shared" si="3"/>
        <v>0</v>
      </c>
      <c r="L127" s="108"/>
      <c r="M127" s="108"/>
      <c r="N127" s="108"/>
      <c r="O127" s="112"/>
      <c r="P127" s="112"/>
      <c r="Q127" s="108"/>
      <c r="R127" s="108"/>
      <c r="S127" s="112"/>
    </row>
    <row r="128" spans="1:19" ht="15" customHeight="1" x14ac:dyDescent="0.2">
      <c r="A128" s="108"/>
      <c r="B128" s="108"/>
      <c r="C128" s="108"/>
      <c r="D128" s="107"/>
      <c r="E128" s="108"/>
      <c r="F128" s="108"/>
      <c r="G128" s="108"/>
      <c r="H128" s="108"/>
      <c r="I128" s="108"/>
      <c r="J128" s="109">
        <f t="shared" si="2"/>
        <v>0</v>
      </c>
      <c r="K128" s="110">
        <f t="shared" si="3"/>
        <v>0</v>
      </c>
      <c r="L128" s="108"/>
      <c r="M128" s="108"/>
      <c r="N128" s="108"/>
      <c r="O128" s="112"/>
      <c r="P128" s="112"/>
      <c r="Q128" s="108"/>
      <c r="R128" s="108"/>
      <c r="S128" s="112"/>
    </row>
    <row r="129" spans="1:19" ht="15" customHeight="1" x14ac:dyDescent="0.2">
      <c r="A129" s="108"/>
      <c r="B129" s="108"/>
      <c r="C129" s="108"/>
      <c r="D129" s="107"/>
      <c r="E129" s="108"/>
      <c r="F129" s="108"/>
      <c r="G129" s="108"/>
      <c r="H129" s="108"/>
      <c r="I129" s="108"/>
      <c r="J129" s="109">
        <f t="shared" si="2"/>
        <v>0</v>
      </c>
      <c r="K129" s="110">
        <f t="shared" si="3"/>
        <v>0</v>
      </c>
      <c r="L129" s="108"/>
      <c r="M129" s="108"/>
      <c r="N129" s="108"/>
      <c r="O129" s="112"/>
      <c r="P129" s="112"/>
      <c r="Q129" s="108"/>
      <c r="R129" s="108"/>
      <c r="S129" s="112"/>
    </row>
    <row r="130" spans="1:19" ht="15" customHeight="1" x14ac:dyDescent="0.2">
      <c r="A130" s="108"/>
      <c r="B130" s="108"/>
      <c r="C130" s="108"/>
      <c r="D130" s="107"/>
      <c r="E130" s="108"/>
      <c r="F130" s="108"/>
      <c r="G130" s="108"/>
      <c r="H130" s="108"/>
      <c r="I130" s="108"/>
      <c r="J130" s="109">
        <f t="shared" si="2"/>
        <v>0</v>
      </c>
      <c r="K130" s="110">
        <f t="shared" si="3"/>
        <v>0</v>
      </c>
      <c r="L130" s="108"/>
      <c r="M130" s="108"/>
      <c r="N130" s="108"/>
      <c r="O130" s="112"/>
      <c r="P130" s="112"/>
      <c r="Q130" s="108"/>
      <c r="R130" s="108"/>
      <c r="S130" s="112"/>
    </row>
    <row r="131" spans="1:19" ht="15" customHeight="1" x14ac:dyDescent="0.2">
      <c r="A131" s="108"/>
      <c r="B131" s="108"/>
      <c r="C131" s="108"/>
      <c r="D131" s="107"/>
      <c r="E131" s="108"/>
      <c r="F131" s="108"/>
      <c r="G131" s="108"/>
      <c r="H131" s="108"/>
      <c r="I131" s="108"/>
      <c r="J131" s="109">
        <f t="shared" si="2"/>
        <v>0</v>
      </c>
      <c r="K131" s="110">
        <f t="shared" si="3"/>
        <v>0</v>
      </c>
      <c r="L131" s="108"/>
      <c r="M131" s="108"/>
      <c r="N131" s="108"/>
      <c r="O131" s="112"/>
      <c r="P131" s="112"/>
      <c r="Q131" s="108"/>
      <c r="R131" s="108"/>
      <c r="S131" s="112"/>
    </row>
    <row r="132" spans="1:19" ht="15.75" customHeight="1" x14ac:dyDescent="0.2">
      <c r="A132" s="108"/>
      <c r="B132" s="108"/>
      <c r="C132" s="108"/>
      <c r="D132" s="107"/>
      <c r="E132" s="108"/>
      <c r="F132" s="108"/>
      <c r="G132" s="108"/>
      <c r="H132" s="108"/>
      <c r="I132" s="108"/>
      <c r="J132" s="109">
        <f t="shared" si="2"/>
        <v>0</v>
      </c>
      <c r="K132" s="110">
        <f t="shared" si="3"/>
        <v>0</v>
      </c>
      <c r="L132" s="108"/>
      <c r="M132" s="108"/>
      <c r="N132" s="108"/>
      <c r="O132" s="112"/>
      <c r="P132" s="112"/>
      <c r="Q132" s="108"/>
      <c r="R132" s="108"/>
      <c r="S132" s="112"/>
    </row>
    <row r="133" spans="1:19" ht="15.75" customHeight="1" x14ac:dyDescent="0.2">
      <c r="A133" s="108"/>
      <c r="B133" s="108"/>
      <c r="C133" s="108"/>
      <c r="D133" s="107"/>
      <c r="E133" s="108"/>
      <c r="F133" s="108"/>
      <c r="G133" s="108"/>
      <c r="H133" s="108"/>
      <c r="I133" s="108"/>
      <c r="J133" s="109">
        <f t="shared" si="2"/>
        <v>0</v>
      </c>
      <c r="K133" s="110">
        <f t="shared" si="3"/>
        <v>0</v>
      </c>
      <c r="L133" s="108"/>
      <c r="M133" s="108"/>
      <c r="N133" s="108"/>
      <c r="O133" s="112"/>
      <c r="P133" s="112"/>
      <c r="Q133" s="108"/>
      <c r="R133" s="108"/>
      <c r="S133" s="112"/>
    </row>
    <row r="134" spans="1:19" ht="15.75" customHeight="1" x14ac:dyDescent="0.2">
      <c r="A134" s="108"/>
      <c r="B134" s="108"/>
      <c r="C134" s="108"/>
      <c r="D134" s="107"/>
      <c r="E134" s="108"/>
      <c r="F134" s="108"/>
      <c r="G134" s="108"/>
      <c r="H134" s="108"/>
      <c r="I134" s="108"/>
      <c r="J134" s="109">
        <f t="shared" si="2"/>
        <v>0</v>
      </c>
      <c r="K134" s="110">
        <f t="shared" si="3"/>
        <v>0</v>
      </c>
      <c r="L134" s="108"/>
      <c r="M134" s="108"/>
      <c r="N134" s="108"/>
      <c r="O134" s="112"/>
      <c r="P134" s="112"/>
      <c r="Q134" s="108"/>
      <c r="R134" s="108"/>
      <c r="S134" s="112"/>
    </row>
    <row r="135" spans="1:19" ht="15.75" customHeight="1" x14ac:dyDescent="0.2">
      <c r="A135" s="108"/>
      <c r="B135" s="108"/>
      <c r="C135" s="108"/>
      <c r="D135" s="107"/>
      <c r="E135" s="108"/>
      <c r="F135" s="108"/>
      <c r="G135" s="108"/>
      <c r="H135" s="108"/>
      <c r="I135" s="108"/>
      <c r="J135" s="109">
        <f t="shared" ref="J135:J198" si="4">SUM(E135*1.2,F135*1.5,G135*2.4,H135*3,I135*4)</f>
        <v>0</v>
      </c>
      <c r="K135" s="110">
        <f t="shared" ref="K135:K198" si="5">ROUND((J135*28.5)*32%,0)</f>
        <v>0</v>
      </c>
      <c r="L135" s="108"/>
      <c r="M135" s="108"/>
      <c r="N135" s="108"/>
      <c r="O135" s="112"/>
      <c r="P135" s="112"/>
      <c r="Q135" s="108"/>
      <c r="R135" s="108"/>
      <c r="S135" s="112"/>
    </row>
    <row r="136" spans="1:19" ht="15.75" customHeight="1" x14ac:dyDescent="0.2">
      <c r="A136" s="108"/>
      <c r="B136" s="108"/>
      <c r="C136" s="108"/>
      <c r="D136" s="107"/>
      <c r="E136" s="108"/>
      <c r="F136" s="108"/>
      <c r="G136" s="108"/>
      <c r="H136" s="108"/>
      <c r="I136" s="108"/>
      <c r="J136" s="109">
        <f t="shared" si="4"/>
        <v>0</v>
      </c>
      <c r="K136" s="110">
        <f t="shared" si="5"/>
        <v>0</v>
      </c>
      <c r="L136" s="108"/>
      <c r="M136" s="108"/>
      <c r="N136" s="108"/>
      <c r="O136" s="112"/>
      <c r="P136" s="112"/>
      <c r="Q136" s="108"/>
      <c r="R136" s="108"/>
      <c r="S136" s="112"/>
    </row>
    <row r="137" spans="1:19" ht="15.75" customHeight="1" x14ac:dyDescent="0.2">
      <c r="A137" s="108"/>
      <c r="B137" s="108"/>
      <c r="C137" s="108"/>
      <c r="D137" s="107"/>
      <c r="E137" s="108"/>
      <c r="F137" s="108"/>
      <c r="G137" s="108"/>
      <c r="H137" s="108"/>
      <c r="I137" s="108"/>
      <c r="J137" s="109">
        <f t="shared" si="4"/>
        <v>0</v>
      </c>
      <c r="K137" s="110">
        <f t="shared" si="5"/>
        <v>0</v>
      </c>
      <c r="L137" s="108"/>
      <c r="M137" s="108"/>
      <c r="N137" s="108"/>
      <c r="O137" s="112"/>
      <c r="P137" s="112"/>
      <c r="Q137" s="108"/>
      <c r="R137" s="108"/>
      <c r="S137" s="112"/>
    </row>
    <row r="138" spans="1:19" ht="15.75" customHeight="1" x14ac:dyDescent="0.2">
      <c r="A138" s="108"/>
      <c r="B138" s="108"/>
      <c r="C138" s="108"/>
      <c r="D138" s="107"/>
      <c r="E138" s="108"/>
      <c r="F138" s="108"/>
      <c r="G138" s="108"/>
      <c r="H138" s="108"/>
      <c r="I138" s="108"/>
      <c r="J138" s="109">
        <f t="shared" si="4"/>
        <v>0</v>
      </c>
      <c r="K138" s="110">
        <f t="shared" si="5"/>
        <v>0</v>
      </c>
      <c r="L138" s="108"/>
      <c r="M138" s="108"/>
      <c r="N138" s="108"/>
      <c r="O138" s="112"/>
      <c r="P138" s="112"/>
      <c r="Q138" s="108"/>
      <c r="R138" s="108"/>
      <c r="S138" s="112"/>
    </row>
    <row r="139" spans="1:19" ht="15.75" customHeight="1" x14ac:dyDescent="0.2">
      <c r="A139" s="108"/>
      <c r="B139" s="108"/>
      <c r="C139" s="108"/>
      <c r="D139" s="107"/>
      <c r="E139" s="108"/>
      <c r="F139" s="108"/>
      <c r="G139" s="108"/>
      <c r="H139" s="108"/>
      <c r="I139" s="108"/>
      <c r="J139" s="109">
        <f t="shared" si="4"/>
        <v>0</v>
      </c>
      <c r="K139" s="110">
        <f t="shared" si="5"/>
        <v>0</v>
      </c>
      <c r="L139" s="108"/>
      <c r="M139" s="108"/>
      <c r="N139" s="108"/>
      <c r="O139" s="112"/>
      <c r="P139" s="112"/>
      <c r="Q139" s="108"/>
      <c r="R139" s="108"/>
      <c r="S139" s="112"/>
    </row>
    <row r="140" spans="1:19" ht="15.75" customHeight="1" x14ac:dyDescent="0.2">
      <c r="A140" s="108"/>
      <c r="B140" s="108"/>
      <c r="C140" s="108"/>
      <c r="D140" s="107"/>
      <c r="E140" s="108"/>
      <c r="F140" s="108"/>
      <c r="G140" s="108"/>
      <c r="H140" s="108"/>
      <c r="I140" s="108"/>
      <c r="J140" s="109">
        <f t="shared" si="4"/>
        <v>0</v>
      </c>
      <c r="K140" s="110">
        <f t="shared" si="5"/>
        <v>0</v>
      </c>
      <c r="L140" s="108"/>
      <c r="M140" s="108"/>
      <c r="N140" s="108"/>
      <c r="O140" s="112"/>
      <c r="P140" s="112"/>
      <c r="Q140" s="108"/>
      <c r="R140" s="108"/>
      <c r="S140" s="112"/>
    </row>
    <row r="141" spans="1:19" ht="15.75" customHeight="1" x14ac:dyDescent="0.2">
      <c r="A141" s="108"/>
      <c r="B141" s="108"/>
      <c r="C141" s="108"/>
      <c r="D141" s="107"/>
      <c r="E141" s="108"/>
      <c r="F141" s="108"/>
      <c r="G141" s="108"/>
      <c r="H141" s="108"/>
      <c r="I141" s="108"/>
      <c r="J141" s="109">
        <f t="shared" si="4"/>
        <v>0</v>
      </c>
      <c r="K141" s="110">
        <f t="shared" si="5"/>
        <v>0</v>
      </c>
      <c r="L141" s="108"/>
      <c r="M141" s="108"/>
      <c r="N141" s="108"/>
      <c r="O141" s="112"/>
      <c r="P141" s="112"/>
      <c r="Q141" s="108"/>
      <c r="R141" s="108"/>
      <c r="S141" s="112"/>
    </row>
    <row r="142" spans="1:19" ht="15.75" customHeight="1" x14ac:dyDescent="0.2">
      <c r="A142" s="108"/>
      <c r="B142" s="108"/>
      <c r="C142" s="108"/>
      <c r="D142" s="107"/>
      <c r="E142" s="108"/>
      <c r="F142" s="108"/>
      <c r="G142" s="108"/>
      <c r="H142" s="108"/>
      <c r="I142" s="108"/>
      <c r="J142" s="109">
        <f t="shared" si="4"/>
        <v>0</v>
      </c>
      <c r="K142" s="110">
        <f t="shared" si="5"/>
        <v>0</v>
      </c>
      <c r="L142" s="108"/>
      <c r="M142" s="108"/>
      <c r="N142" s="108"/>
      <c r="O142" s="112"/>
      <c r="P142" s="112"/>
      <c r="Q142" s="108"/>
      <c r="R142" s="108"/>
      <c r="S142" s="112"/>
    </row>
    <row r="143" spans="1:19" ht="15.75" customHeight="1" x14ac:dyDescent="0.2">
      <c r="A143" s="108"/>
      <c r="B143" s="108"/>
      <c r="C143" s="108"/>
      <c r="D143" s="107"/>
      <c r="E143" s="108"/>
      <c r="F143" s="108"/>
      <c r="G143" s="108"/>
      <c r="H143" s="108"/>
      <c r="I143" s="108"/>
      <c r="J143" s="109">
        <f t="shared" si="4"/>
        <v>0</v>
      </c>
      <c r="K143" s="110">
        <f t="shared" si="5"/>
        <v>0</v>
      </c>
      <c r="L143" s="108"/>
      <c r="M143" s="108"/>
      <c r="N143" s="108"/>
      <c r="O143" s="112"/>
      <c r="P143" s="112"/>
      <c r="Q143" s="108"/>
      <c r="R143" s="108"/>
      <c r="S143" s="112"/>
    </row>
    <row r="144" spans="1:19" ht="15.75" customHeight="1" x14ac:dyDescent="0.2">
      <c r="A144" s="108"/>
      <c r="B144" s="108"/>
      <c r="C144" s="108"/>
      <c r="D144" s="107"/>
      <c r="E144" s="108"/>
      <c r="F144" s="108"/>
      <c r="G144" s="108"/>
      <c r="H144" s="108"/>
      <c r="I144" s="108"/>
      <c r="J144" s="109">
        <f t="shared" si="4"/>
        <v>0</v>
      </c>
      <c r="K144" s="110">
        <f t="shared" si="5"/>
        <v>0</v>
      </c>
      <c r="L144" s="108"/>
      <c r="M144" s="108"/>
      <c r="N144" s="108"/>
      <c r="O144" s="112"/>
      <c r="P144" s="112"/>
      <c r="Q144" s="108"/>
      <c r="R144" s="108"/>
      <c r="S144" s="112"/>
    </row>
    <row r="145" spans="1:19" ht="15.75" customHeight="1" x14ac:dyDescent="0.2">
      <c r="A145" s="108"/>
      <c r="B145" s="108"/>
      <c r="C145" s="108"/>
      <c r="D145" s="107"/>
      <c r="E145" s="108"/>
      <c r="F145" s="108"/>
      <c r="G145" s="108"/>
      <c r="H145" s="108"/>
      <c r="I145" s="108"/>
      <c r="J145" s="109">
        <f t="shared" si="4"/>
        <v>0</v>
      </c>
      <c r="K145" s="110">
        <f t="shared" si="5"/>
        <v>0</v>
      </c>
      <c r="L145" s="108"/>
      <c r="M145" s="108"/>
      <c r="N145" s="108"/>
      <c r="O145" s="112"/>
      <c r="P145" s="112"/>
      <c r="Q145" s="108"/>
      <c r="R145" s="108"/>
      <c r="S145" s="112"/>
    </row>
    <row r="146" spans="1:19" ht="15.75" customHeight="1" x14ac:dyDescent="0.2">
      <c r="A146" s="108"/>
      <c r="B146" s="108"/>
      <c r="C146" s="108"/>
      <c r="D146" s="107"/>
      <c r="E146" s="108"/>
      <c r="F146" s="108"/>
      <c r="G146" s="108"/>
      <c r="H146" s="108"/>
      <c r="I146" s="108"/>
      <c r="J146" s="109">
        <f t="shared" si="4"/>
        <v>0</v>
      </c>
      <c r="K146" s="110">
        <f t="shared" si="5"/>
        <v>0</v>
      </c>
      <c r="L146" s="108"/>
      <c r="M146" s="108"/>
      <c r="N146" s="108"/>
      <c r="O146" s="112"/>
      <c r="P146" s="112"/>
      <c r="Q146" s="108"/>
      <c r="R146" s="108"/>
      <c r="S146" s="112"/>
    </row>
    <row r="147" spans="1:19" ht="15.75" customHeight="1" x14ac:dyDescent="0.2">
      <c r="A147" s="108"/>
      <c r="B147" s="108"/>
      <c r="C147" s="108"/>
      <c r="D147" s="107"/>
      <c r="E147" s="108"/>
      <c r="F147" s="108"/>
      <c r="G147" s="108"/>
      <c r="H147" s="108"/>
      <c r="I147" s="108"/>
      <c r="J147" s="109">
        <f t="shared" si="4"/>
        <v>0</v>
      </c>
      <c r="K147" s="110">
        <f t="shared" si="5"/>
        <v>0</v>
      </c>
      <c r="L147" s="108"/>
      <c r="M147" s="108"/>
      <c r="N147" s="108"/>
      <c r="O147" s="112"/>
      <c r="P147" s="112"/>
      <c r="Q147" s="108"/>
      <c r="R147" s="108"/>
      <c r="S147" s="112"/>
    </row>
    <row r="148" spans="1:19" ht="15.75" customHeight="1" x14ac:dyDescent="0.2">
      <c r="A148" s="108"/>
      <c r="B148" s="108"/>
      <c r="C148" s="108"/>
      <c r="D148" s="107"/>
      <c r="E148" s="108"/>
      <c r="F148" s="108"/>
      <c r="G148" s="108"/>
      <c r="H148" s="108"/>
      <c r="I148" s="108"/>
      <c r="J148" s="109">
        <f t="shared" si="4"/>
        <v>0</v>
      </c>
      <c r="K148" s="110">
        <f t="shared" si="5"/>
        <v>0</v>
      </c>
      <c r="L148" s="108"/>
      <c r="M148" s="108"/>
      <c r="N148" s="108"/>
      <c r="O148" s="112"/>
      <c r="P148" s="112"/>
      <c r="Q148" s="108"/>
      <c r="R148" s="108"/>
      <c r="S148" s="112"/>
    </row>
    <row r="149" spans="1:19" ht="15.75" customHeight="1" x14ac:dyDescent="0.2">
      <c r="A149" s="108"/>
      <c r="B149" s="108"/>
      <c r="C149" s="108"/>
      <c r="D149" s="107"/>
      <c r="E149" s="108"/>
      <c r="F149" s="108"/>
      <c r="G149" s="108"/>
      <c r="H149" s="108"/>
      <c r="I149" s="108"/>
      <c r="J149" s="109">
        <f t="shared" si="4"/>
        <v>0</v>
      </c>
      <c r="K149" s="110">
        <f t="shared" si="5"/>
        <v>0</v>
      </c>
      <c r="L149" s="108"/>
      <c r="M149" s="108"/>
      <c r="N149" s="108"/>
      <c r="O149" s="112"/>
      <c r="P149" s="112"/>
      <c r="Q149" s="108"/>
      <c r="R149" s="108"/>
      <c r="S149" s="112"/>
    </row>
    <row r="150" spans="1:19" ht="15.75" customHeight="1" x14ac:dyDescent="0.2">
      <c r="A150" s="108"/>
      <c r="B150" s="108"/>
      <c r="C150" s="108"/>
      <c r="D150" s="107"/>
      <c r="E150" s="108"/>
      <c r="F150" s="108"/>
      <c r="G150" s="108"/>
      <c r="H150" s="108"/>
      <c r="I150" s="108"/>
      <c r="J150" s="109">
        <f t="shared" si="4"/>
        <v>0</v>
      </c>
      <c r="K150" s="110">
        <f t="shared" si="5"/>
        <v>0</v>
      </c>
      <c r="L150" s="108"/>
      <c r="M150" s="108"/>
      <c r="N150" s="108"/>
      <c r="O150" s="112"/>
      <c r="P150" s="112"/>
      <c r="Q150" s="108"/>
      <c r="R150" s="108"/>
      <c r="S150" s="112"/>
    </row>
    <row r="151" spans="1:19" ht="15.75" customHeight="1" x14ac:dyDescent="0.2">
      <c r="A151" s="108"/>
      <c r="B151" s="108"/>
      <c r="C151" s="108"/>
      <c r="D151" s="107"/>
      <c r="E151" s="108"/>
      <c r="F151" s="108"/>
      <c r="G151" s="108"/>
      <c r="H151" s="108"/>
      <c r="I151" s="108"/>
      <c r="J151" s="109">
        <f t="shared" si="4"/>
        <v>0</v>
      </c>
      <c r="K151" s="110">
        <f t="shared" si="5"/>
        <v>0</v>
      </c>
      <c r="L151" s="108"/>
      <c r="M151" s="108"/>
      <c r="N151" s="108"/>
      <c r="O151" s="112"/>
      <c r="P151" s="112"/>
      <c r="Q151" s="108"/>
      <c r="R151" s="108"/>
      <c r="S151" s="112"/>
    </row>
    <row r="152" spans="1:19" ht="15.75" customHeight="1" x14ac:dyDescent="0.2">
      <c r="A152" s="108"/>
      <c r="B152" s="108"/>
      <c r="C152" s="108"/>
      <c r="D152" s="107"/>
      <c r="E152" s="108"/>
      <c r="F152" s="108"/>
      <c r="G152" s="108"/>
      <c r="H152" s="108"/>
      <c r="I152" s="108"/>
      <c r="J152" s="109">
        <f t="shared" si="4"/>
        <v>0</v>
      </c>
      <c r="K152" s="110">
        <f t="shared" si="5"/>
        <v>0</v>
      </c>
      <c r="L152" s="108"/>
      <c r="M152" s="108"/>
      <c r="N152" s="108"/>
      <c r="O152" s="112"/>
      <c r="P152" s="112"/>
      <c r="Q152" s="108"/>
      <c r="R152" s="108"/>
      <c r="S152" s="112"/>
    </row>
    <row r="153" spans="1:19" ht="15.75" customHeight="1" x14ac:dyDescent="0.2">
      <c r="A153" s="108"/>
      <c r="B153" s="108"/>
      <c r="C153" s="108"/>
      <c r="D153" s="107"/>
      <c r="E153" s="108"/>
      <c r="F153" s="108"/>
      <c r="G153" s="108"/>
      <c r="H153" s="108"/>
      <c r="I153" s="108"/>
      <c r="J153" s="109">
        <f t="shared" si="4"/>
        <v>0</v>
      </c>
      <c r="K153" s="110">
        <f t="shared" si="5"/>
        <v>0</v>
      </c>
      <c r="L153" s="108"/>
      <c r="M153" s="108"/>
      <c r="N153" s="108"/>
      <c r="O153" s="112"/>
      <c r="P153" s="112"/>
      <c r="Q153" s="108"/>
      <c r="R153" s="108"/>
      <c r="S153" s="112"/>
    </row>
    <row r="154" spans="1:19" ht="15.75" customHeight="1" x14ac:dyDescent="0.2">
      <c r="A154" s="108"/>
      <c r="B154" s="108"/>
      <c r="C154" s="108"/>
      <c r="D154" s="107"/>
      <c r="E154" s="108"/>
      <c r="F154" s="108"/>
      <c r="G154" s="108"/>
      <c r="H154" s="108"/>
      <c r="I154" s="108"/>
      <c r="J154" s="109">
        <f t="shared" si="4"/>
        <v>0</v>
      </c>
      <c r="K154" s="110">
        <f t="shared" si="5"/>
        <v>0</v>
      </c>
      <c r="L154" s="108"/>
      <c r="M154" s="108"/>
      <c r="N154" s="108"/>
      <c r="O154" s="112"/>
      <c r="P154" s="112"/>
      <c r="Q154" s="108"/>
      <c r="R154" s="108"/>
      <c r="S154" s="112"/>
    </row>
    <row r="155" spans="1:19" ht="15.75" customHeight="1" x14ac:dyDescent="0.2">
      <c r="A155" s="108"/>
      <c r="B155" s="108"/>
      <c r="C155" s="108"/>
      <c r="D155" s="107"/>
      <c r="E155" s="108"/>
      <c r="F155" s="108"/>
      <c r="G155" s="108"/>
      <c r="H155" s="108"/>
      <c r="I155" s="108"/>
      <c r="J155" s="109">
        <f t="shared" si="4"/>
        <v>0</v>
      </c>
      <c r="K155" s="110">
        <f t="shared" si="5"/>
        <v>0</v>
      </c>
      <c r="L155" s="108"/>
      <c r="M155" s="108"/>
      <c r="N155" s="108"/>
      <c r="O155" s="112"/>
      <c r="P155" s="112"/>
      <c r="Q155" s="108"/>
      <c r="R155" s="108"/>
      <c r="S155" s="112"/>
    </row>
    <row r="156" spans="1:19" ht="15.75" customHeight="1" x14ac:dyDescent="0.2">
      <c r="A156" s="108"/>
      <c r="B156" s="108"/>
      <c r="C156" s="108"/>
      <c r="D156" s="107"/>
      <c r="E156" s="108"/>
      <c r="F156" s="108"/>
      <c r="G156" s="108"/>
      <c r="H156" s="108"/>
      <c r="I156" s="108"/>
      <c r="J156" s="109">
        <f t="shared" si="4"/>
        <v>0</v>
      </c>
      <c r="K156" s="110">
        <f t="shared" si="5"/>
        <v>0</v>
      </c>
      <c r="L156" s="108"/>
      <c r="M156" s="108"/>
      <c r="N156" s="108"/>
      <c r="O156" s="112"/>
      <c r="P156" s="112"/>
      <c r="Q156" s="108"/>
      <c r="R156" s="108"/>
      <c r="S156" s="112"/>
    </row>
    <row r="157" spans="1:19" ht="15.75" customHeight="1" x14ac:dyDescent="0.2">
      <c r="A157" s="108"/>
      <c r="B157" s="108"/>
      <c r="C157" s="108"/>
      <c r="D157" s="107"/>
      <c r="E157" s="108"/>
      <c r="F157" s="108"/>
      <c r="G157" s="108"/>
      <c r="H157" s="108"/>
      <c r="I157" s="108"/>
      <c r="J157" s="109">
        <f t="shared" si="4"/>
        <v>0</v>
      </c>
      <c r="K157" s="110">
        <f t="shared" si="5"/>
        <v>0</v>
      </c>
      <c r="L157" s="108"/>
      <c r="M157" s="108"/>
      <c r="N157" s="108"/>
      <c r="O157" s="112"/>
      <c r="P157" s="112"/>
      <c r="Q157" s="108"/>
      <c r="R157" s="108"/>
      <c r="S157" s="112"/>
    </row>
    <row r="158" spans="1:19" ht="15.75" customHeight="1" x14ac:dyDescent="0.2">
      <c r="A158" s="108"/>
      <c r="B158" s="108"/>
      <c r="C158" s="108"/>
      <c r="D158" s="107"/>
      <c r="E158" s="108"/>
      <c r="F158" s="108"/>
      <c r="G158" s="108"/>
      <c r="H158" s="108"/>
      <c r="I158" s="108"/>
      <c r="J158" s="109">
        <f t="shared" si="4"/>
        <v>0</v>
      </c>
      <c r="K158" s="110">
        <f t="shared" si="5"/>
        <v>0</v>
      </c>
      <c r="L158" s="108"/>
      <c r="M158" s="108"/>
      <c r="N158" s="108"/>
      <c r="O158" s="112"/>
      <c r="P158" s="112"/>
      <c r="Q158" s="108"/>
      <c r="R158" s="108"/>
      <c r="S158" s="112"/>
    </row>
    <row r="159" spans="1:19" ht="15.75" customHeight="1" x14ac:dyDescent="0.2">
      <c r="A159" s="108"/>
      <c r="B159" s="108"/>
      <c r="C159" s="108"/>
      <c r="D159" s="107"/>
      <c r="E159" s="108"/>
      <c r="F159" s="108"/>
      <c r="G159" s="108"/>
      <c r="H159" s="108"/>
      <c r="I159" s="108"/>
      <c r="J159" s="109">
        <f t="shared" si="4"/>
        <v>0</v>
      </c>
      <c r="K159" s="110">
        <f t="shared" si="5"/>
        <v>0</v>
      </c>
      <c r="L159" s="108"/>
      <c r="M159" s="108"/>
      <c r="N159" s="108"/>
      <c r="O159" s="112"/>
      <c r="P159" s="112"/>
      <c r="Q159" s="108"/>
      <c r="R159" s="108"/>
      <c r="S159" s="112"/>
    </row>
    <row r="160" spans="1:19" ht="15.75" customHeight="1" x14ac:dyDescent="0.2">
      <c r="A160" s="108"/>
      <c r="B160" s="108"/>
      <c r="C160" s="108"/>
      <c r="D160" s="107"/>
      <c r="E160" s="108"/>
      <c r="F160" s="108"/>
      <c r="G160" s="108"/>
      <c r="H160" s="108"/>
      <c r="I160" s="108"/>
      <c r="J160" s="109">
        <f t="shared" si="4"/>
        <v>0</v>
      </c>
      <c r="K160" s="110">
        <f t="shared" si="5"/>
        <v>0</v>
      </c>
      <c r="L160" s="108"/>
      <c r="M160" s="108"/>
      <c r="N160" s="108"/>
      <c r="O160" s="112"/>
      <c r="P160" s="112"/>
      <c r="Q160" s="108"/>
      <c r="R160" s="108"/>
      <c r="S160" s="112"/>
    </row>
    <row r="161" spans="1:19" ht="15.75" customHeight="1" x14ac:dyDescent="0.2">
      <c r="A161" s="108"/>
      <c r="B161" s="108"/>
      <c r="C161" s="108"/>
      <c r="D161" s="107"/>
      <c r="E161" s="108"/>
      <c r="F161" s="108"/>
      <c r="G161" s="108"/>
      <c r="H161" s="108"/>
      <c r="I161" s="108"/>
      <c r="J161" s="109">
        <f t="shared" si="4"/>
        <v>0</v>
      </c>
      <c r="K161" s="110">
        <f t="shared" si="5"/>
        <v>0</v>
      </c>
      <c r="L161" s="108"/>
      <c r="M161" s="108"/>
      <c r="N161" s="108"/>
      <c r="O161" s="112"/>
      <c r="P161" s="112"/>
      <c r="Q161" s="108"/>
      <c r="R161" s="108"/>
      <c r="S161" s="112"/>
    </row>
    <row r="162" spans="1:19" ht="15.75" customHeight="1" x14ac:dyDescent="0.2">
      <c r="A162" s="108"/>
      <c r="B162" s="108"/>
      <c r="C162" s="108"/>
      <c r="D162" s="107"/>
      <c r="E162" s="108"/>
      <c r="F162" s="108"/>
      <c r="G162" s="108"/>
      <c r="H162" s="108"/>
      <c r="I162" s="108"/>
      <c r="J162" s="109">
        <f t="shared" si="4"/>
        <v>0</v>
      </c>
      <c r="K162" s="110">
        <f t="shared" si="5"/>
        <v>0</v>
      </c>
      <c r="L162" s="108"/>
      <c r="M162" s="108"/>
      <c r="N162" s="108"/>
      <c r="O162" s="112"/>
      <c r="P162" s="112"/>
      <c r="Q162" s="108"/>
      <c r="R162" s="108"/>
      <c r="S162" s="112"/>
    </row>
    <row r="163" spans="1:19" ht="15.75" customHeight="1" x14ac:dyDescent="0.2">
      <c r="A163" s="108"/>
      <c r="B163" s="108"/>
      <c r="C163" s="108"/>
      <c r="D163" s="107"/>
      <c r="E163" s="108"/>
      <c r="F163" s="108"/>
      <c r="G163" s="108"/>
      <c r="H163" s="108"/>
      <c r="I163" s="108"/>
      <c r="J163" s="109">
        <f t="shared" si="4"/>
        <v>0</v>
      </c>
      <c r="K163" s="110">
        <f t="shared" si="5"/>
        <v>0</v>
      </c>
      <c r="L163" s="108"/>
      <c r="M163" s="108"/>
      <c r="N163" s="108"/>
      <c r="O163" s="112"/>
      <c r="P163" s="112"/>
      <c r="Q163" s="108"/>
      <c r="R163" s="108"/>
      <c r="S163" s="112"/>
    </row>
    <row r="164" spans="1:19" ht="15.75" customHeight="1" x14ac:dyDescent="0.2">
      <c r="A164" s="108"/>
      <c r="B164" s="108"/>
      <c r="C164" s="108"/>
      <c r="D164" s="107"/>
      <c r="E164" s="108"/>
      <c r="F164" s="108"/>
      <c r="G164" s="108"/>
      <c r="H164" s="108"/>
      <c r="I164" s="108"/>
      <c r="J164" s="109">
        <f t="shared" si="4"/>
        <v>0</v>
      </c>
      <c r="K164" s="110">
        <f t="shared" si="5"/>
        <v>0</v>
      </c>
      <c r="L164" s="108"/>
      <c r="M164" s="108"/>
      <c r="N164" s="108"/>
      <c r="O164" s="112"/>
      <c r="P164" s="112"/>
      <c r="Q164" s="108"/>
      <c r="R164" s="108"/>
      <c r="S164" s="112"/>
    </row>
    <row r="165" spans="1:19" ht="15.75" customHeight="1" x14ac:dyDescent="0.2">
      <c r="A165" s="108"/>
      <c r="B165" s="108"/>
      <c r="C165" s="108"/>
      <c r="D165" s="107"/>
      <c r="E165" s="108"/>
      <c r="F165" s="108"/>
      <c r="G165" s="108"/>
      <c r="H165" s="108"/>
      <c r="I165" s="108"/>
      <c r="J165" s="109">
        <f t="shared" si="4"/>
        <v>0</v>
      </c>
      <c r="K165" s="110">
        <f t="shared" si="5"/>
        <v>0</v>
      </c>
      <c r="L165" s="108"/>
      <c r="M165" s="108"/>
      <c r="N165" s="108"/>
      <c r="O165" s="112"/>
      <c r="P165" s="112"/>
      <c r="Q165" s="108"/>
      <c r="R165" s="108"/>
      <c r="S165" s="112"/>
    </row>
    <row r="166" spans="1:19" ht="15.75" customHeight="1" x14ac:dyDescent="0.2">
      <c r="A166" s="108"/>
      <c r="B166" s="108"/>
      <c r="C166" s="108"/>
      <c r="D166" s="107"/>
      <c r="E166" s="108"/>
      <c r="F166" s="108"/>
      <c r="G166" s="108"/>
      <c r="H166" s="108"/>
      <c r="I166" s="108"/>
      <c r="J166" s="109">
        <f t="shared" si="4"/>
        <v>0</v>
      </c>
      <c r="K166" s="110">
        <f t="shared" si="5"/>
        <v>0</v>
      </c>
      <c r="L166" s="108"/>
      <c r="M166" s="108"/>
      <c r="N166" s="108"/>
      <c r="O166" s="112"/>
      <c r="P166" s="112"/>
      <c r="Q166" s="108"/>
      <c r="R166" s="108"/>
      <c r="S166" s="112"/>
    </row>
    <row r="167" spans="1:19" ht="15.75" customHeight="1" x14ac:dyDescent="0.2">
      <c r="A167" s="108"/>
      <c r="B167" s="108"/>
      <c r="C167" s="108"/>
      <c r="D167" s="107"/>
      <c r="E167" s="108"/>
      <c r="F167" s="108"/>
      <c r="G167" s="108"/>
      <c r="H167" s="108"/>
      <c r="I167" s="108"/>
      <c r="J167" s="109">
        <f t="shared" si="4"/>
        <v>0</v>
      </c>
      <c r="K167" s="110">
        <f t="shared" si="5"/>
        <v>0</v>
      </c>
      <c r="L167" s="108"/>
      <c r="M167" s="108"/>
      <c r="N167" s="108"/>
      <c r="O167" s="112"/>
      <c r="P167" s="112"/>
      <c r="Q167" s="108"/>
      <c r="R167" s="108"/>
      <c r="S167" s="112"/>
    </row>
    <row r="168" spans="1:19" ht="15.75" customHeight="1" x14ac:dyDescent="0.2">
      <c r="A168" s="108"/>
      <c r="B168" s="108"/>
      <c r="C168" s="108"/>
      <c r="D168" s="107"/>
      <c r="E168" s="108"/>
      <c r="F168" s="108"/>
      <c r="G168" s="108"/>
      <c r="H168" s="108"/>
      <c r="I168" s="108"/>
      <c r="J168" s="109">
        <f t="shared" si="4"/>
        <v>0</v>
      </c>
      <c r="K168" s="110">
        <f t="shared" si="5"/>
        <v>0</v>
      </c>
      <c r="L168" s="108"/>
      <c r="M168" s="108"/>
      <c r="N168" s="108"/>
      <c r="O168" s="112"/>
      <c r="P168" s="112"/>
      <c r="Q168" s="108"/>
      <c r="R168" s="108"/>
      <c r="S168" s="112"/>
    </row>
    <row r="169" spans="1:19" ht="15.75" customHeight="1" x14ac:dyDescent="0.2">
      <c r="A169" s="108"/>
      <c r="B169" s="108"/>
      <c r="C169" s="108"/>
      <c r="D169" s="107"/>
      <c r="E169" s="108"/>
      <c r="F169" s="108"/>
      <c r="G169" s="108"/>
      <c r="H169" s="108"/>
      <c r="I169" s="108"/>
      <c r="J169" s="109">
        <f t="shared" si="4"/>
        <v>0</v>
      </c>
      <c r="K169" s="110">
        <f t="shared" si="5"/>
        <v>0</v>
      </c>
      <c r="L169" s="108"/>
      <c r="M169" s="108"/>
      <c r="N169" s="108"/>
      <c r="O169" s="112"/>
      <c r="P169" s="112"/>
      <c r="Q169" s="108"/>
      <c r="R169" s="108"/>
      <c r="S169" s="112"/>
    </row>
    <row r="170" spans="1:19" ht="15.75" customHeight="1" x14ac:dyDescent="0.2">
      <c r="A170" s="108"/>
      <c r="B170" s="108"/>
      <c r="C170" s="108"/>
      <c r="D170" s="107"/>
      <c r="E170" s="108"/>
      <c r="F170" s="108"/>
      <c r="G170" s="108"/>
      <c r="H170" s="108"/>
      <c r="I170" s="108"/>
      <c r="J170" s="109">
        <f t="shared" si="4"/>
        <v>0</v>
      </c>
      <c r="K170" s="110">
        <f t="shared" si="5"/>
        <v>0</v>
      </c>
      <c r="L170" s="108"/>
      <c r="M170" s="108"/>
      <c r="N170" s="108"/>
      <c r="O170" s="112"/>
      <c r="P170" s="112"/>
      <c r="Q170" s="108"/>
      <c r="R170" s="108"/>
      <c r="S170" s="112"/>
    </row>
    <row r="171" spans="1:19" ht="15.75" customHeight="1" x14ac:dyDescent="0.2">
      <c r="A171" s="108"/>
      <c r="B171" s="108"/>
      <c r="C171" s="108"/>
      <c r="D171" s="107"/>
      <c r="E171" s="108"/>
      <c r="F171" s="108"/>
      <c r="G171" s="108"/>
      <c r="H171" s="108"/>
      <c r="I171" s="108"/>
      <c r="J171" s="109">
        <f t="shared" si="4"/>
        <v>0</v>
      </c>
      <c r="K171" s="110">
        <f t="shared" si="5"/>
        <v>0</v>
      </c>
      <c r="L171" s="108"/>
      <c r="M171" s="108"/>
      <c r="N171" s="108"/>
      <c r="O171" s="112"/>
      <c r="P171" s="112"/>
      <c r="Q171" s="108"/>
      <c r="R171" s="108"/>
      <c r="S171" s="112"/>
    </row>
    <row r="172" spans="1:19" ht="15.75" customHeight="1" x14ac:dyDescent="0.2">
      <c r="A172" s="108"/>
      <c r="B172" s="108"/>
      <c r="C172" s="108"/>
      <c r="D172" s="107"/>
      <c r="E172" s="108"/>
      <c r="F172" s="108"/>
      <c r="G172" s="108"/>
      <c r="H172" s="108"/>
      <c r="I172" s="108"/>
      <c r="J172" s="109">
        <f t="shared" si="4"/>
        <v>0</v>
      </c>
      <c r="K172" s="110">
        <f t="shared" si="5"/>
        <v>0</v>
      </c>
      <c r="L172" s="108"/>
      <c r="M172" s="108"/>
      <c r="N172" s="108"/>
      <c r="O172" s="112"/>
      <c r="P172" s="112"/>
      <c r="Q172" s="108"/>
      <c r="R172" s="108"/>
      <c r="S172" s="112"/>
    </row>
    <row r="173" spans="1:19" ht="15.75" customHeight="1" x14ac:dyDescent="0.2">
      <c r="A173" s="108"/>
      <c r="B173" s="108"/>
      <c r="C173" s="108"/>
      <c r="D173" s="107"/>
      <c r="E173" s="108"/>
      <c r="F173" s="108"/>
      <c r="G173" s="108"/>
      <c r="H173" s="108"/>
      <c r="I173" s="108"/>
      <c r="J173" s="109">
        <f t="shared" si="4"/>
        <v>0</v>
      </c>
      <c r="K173" s="110">
        <f t="shared" si="5"/>
        <v>0</v>
      </c>
      <c r="L173" s="108"/>
      <c r="M173" s="108"/>
      <c r="N173" s="108"/>
      <c r="O173" s="112"/>
      <c r="P173" s="112"/>
      <c r="Q173" s="108"/>
      <c r="R173" s="108"/>
      <c r="S173" s="112"/>
    </row>
    <row r="174" spans="1:19" ht="15.75" customHeight="1" x14ac:dyDescent="0.2">
      <c r="A174" s="108"/>
      <c r="B174" s="108"/>
      <c r="C174" s="108"/>
      <c r="D174" s="107"/>
      <c r="E174" s="108"/>
      <c r="F174" s="108"/>
      <c r="G174" s="108"/>
      <c r="H174" s="108"/>
      <c r="I174" s="108"/>
      <c r="J174" s="109">
        <f t="shared" si="4"/>
        <v>0</v>
      </c>
      <c r="K174" s="110">
        <f t="shared" si="5"/>
        <v>0</v>
      </c>
      <c r="L174" s="108"/>
      <c r="M174" s="108"/>
      <c r="N174" s="108"/>
      <c r="O174" s="112"/>
      <c r="P174" s="112"/>
      <c r="Q174" s="108"/>
      <c r="R174" s="108"/>
      <c r="S174" s="112"/>
    </row>
    <row r="175" spans="1:19" ht="15.75" customHeight="1" x14ac:dyDescent="0.2">
      <c r="A175" s="108"/>
      <c r="B175" s="108"/>
      <c r="C175" s="108"/>
      <c r="D175" s="107"/>
      <c r="E175" s="108"/>
      <c r="F175" s="108"/>
      <c r="G175" s="108"/>
      <c r="H175" s="108"/>
      <c r="I175" s="108"/>
      <c r="J175" s="109">
        <f t="shared" si="4"/>
        <v>0</v>
      </c>
      <c r="K175" s="110">
        <f t="shared" si="5"/>
        <v>0</v>
      </c>
      <c r="L175" s="108"/>
      <c r="M175" s="108"/>
      <c r="N175" s="108"/>
      <c r="O175" s="112"/>
      <c r="P175" s="112"/>
      <c r="Q175" s="108"/>
      <c r="R175" s="108"/>
      <c r="S175" s="112"/>
    </row>
    <row r="176" spans="1:19" ht="15.75" customHeight="1" x14ac:dyDescent="0.2">
      <c r="A176" s="108"/>
      <c r="B176" s="108"/>
      <c r="C176" s="108"/>
      <c r="D176" s="107"/>
      <c r="E176" s="108"/>
      <c r="F176" s="108"/>
      <c r="G176" s="108"/>
      <c r="H176" s="108"/>
      <c r="I176" s="108"/>
      <c r="J176" s="109">
        <f t="shared" si="4"/>
        <v>0</v>
      </c>
      <c r="K176" s="110">
        <f t="shared" si="5"/>
        <v>0</v>
      </c>
      <c r="L176" s="108"/>
      <c r="M176" s="108"/>
      <c r="N176" s="108"/>
      <c r="O176" s="112"/>
      <c r="P176" s="112"/>
      <c r="Q176" s="108"/>
      <c r="R176" s="108"/>
      <c r="S176" s="112"/>
    </row>
    <row r="177" spans="1:19" ht="15.75" customHeight="1" x14ac:dyDescent="0.2">
      <c r="A177" s="108"/>
      <c r="B177" s="108"/>
      <c r="C177" s="108"/>
      <c r="D177" s="107"/>
      <c r="E177" s="108"/>
      <c r="F177" s="108"/>
      <c r="G177" s="108"/>
      <c r="H177" s="108"/>
      <c r="I177" s="108"/>
      <c r="J177" s="109">
        <f t="shared" si="4"/>
        <v>0</v>
      </c>
      <c r="K177" s="110">
        <f t="shared" si="5"/>
        <v>0</v>
      </c>
      <c r="L177" s="108"/>
      <c r="M177" s="108"/>
      <c r="N177" s="108"/>
      <c r="O177" s="112"/>
      <c r="P177" s="112"/>
      <c r="Q177" s="108"/>
      <c r="R177" s="108"/>
      <c r="S177" s="112"/>
    </row>
    <row r="178" spans="1:19" ht="15.75" customHeight="1" x14ac:dyDescent="0.2">
      <c r="A178" s="108"/>
      <c r="B178" s="108"/>
      <c r="C178" s="108"/>
      <c r="D178" s="107"/>
      <c r="E178" s="108"/>
      <c r="F178" s="108"/>
      <c r="G178" s="108"/>
      <c r="H178" s="108"/>
      <c r="I178" s="108"/>
      <c r="J178" s="109">
        <f t="shared" si="4"/>
        <v>0</v>
      </c>
      <c r="K178" s="110">
        <f t="shared" si="5"/>
        <v>0</v>
      </c>
      <c r="L178" s="108"/>
      <c r="M178" s="108"/>
      <c r="N178" s="108"/>
      <c r="O178" s="112"/>
      <c r="P178" s="112"/>
      <c r="Q178" s="108"/>
      <c r="R178" s="108"/>
      <c r="S178" s="112"/>
    </row>
    <row r="179" spans="1:19" ht="15.75" customHeight="1" x14ac:dyDescent="0.2">
      <c r="A179" s="108"/>
      <c r="B179" s="108"/>
      <c r="C179" s="108"/>
      <c r="D179" s="107"/>
      <c r="E179" s="108"/>
      <c r="F179" s="108"/>
      <c r="G179" s="108"/>
      <c r="H179" s="108"/>
      <c r="I179" s="108"/>
      <c r="J179" s="109">
        <f t="shared" si="4"/>
        <v>0</v>
      </c>
      <c r="K179" s="110">
        <f t="shared" si="5"/>
        <v>0</v>
      </c>
      <c r="L179" s="108"/>
      <c r="M179" s="108"/>
      <c r="N179" s="108"/>
      <c r="O179" s="112"/>
      <c r="P179" s="112"/>
      <c r="Q179" s="108"/>
      <c r="R179" s="108"/>
      <c r="S179" s="112"/>
    </row>
    <row r="180" spans="1:19" ht="15.75" customHeight="1" x14ac:dyDescent="0.2">
      <c r="A180" s="108"/>
      <c r="B180" s="108"/>
      <c r="C180" s="108"/>
      <c r="D180" s="107"/>
      <c r="E180" s="108"/>
      <c r="F180" s="108"/>
      <c r="G180" s="108"/>
      <c r="H180" s="108"/>
      <c r="I180" s="108"/>
      <c r="J180" s="109">
        <f t="shared" si="4"/>
        <v>0</v>
      </c>
      <c r="K180" s="110">
        <f t="shared" si="5"/>
        <v>0</v>
      </c>
      <c r="L180" s="108"/>
      <c r="M180" s="108"/>
      <c r="N180" s="108"/>
      <c r="O180" s="112"/>
      <c r="P180" s="112"/>
      <c r="Q180" s="108"/>
      <c r="R180" s="108"/>
      <c r="S180" s="112"/>
    </row>
    <row r="181" spans="1:19" ht="15.75" customHeight="1" x14ac:dyDescent="0.2">
      <c r="A181" s="108"/>
      <c r="B181" s="108"/>
      <c r="C181" s="108"/>
      <c r="D181" s="107"/>
      <c r="E181" s="108"/>
      <c r="F181" s="108"/>
      <c r="G181" s="108"/>
      <c r="H181" s="108"/>
      <c r="I181" s="108"/>
      <c r="J181" s="109">
        <f t="shared" si="4"/>
        <v>0</v>
      </c>
      <c r="K181" s="110">
        <f t="shared" si="5"/>
        <v>0</v>
      </c>
      <c r="L181" s="108"/>
      <c r="M181" s="108"/>
      <c r="N181" s="108"/>
      <c r="O181" s="112"/>
      <c r="P181" s="112"/>
      <c r="Q181" s="108"/>
      <c r="R181" s="108"/>
      <c r="S181" s="112"/>
    </row>
    <row r="182" spans="1:19" ht="15.75" customHeight="1" x14ac:dyDescent="0.2">
      <c r="A182" s="108"/>
      <c r="B182" s="108"/>
      <c r="C182" s="108"/>
      <c r="D182" s="107"/>
      <c r="E182" s="108"/>
      <c r="F182" s="108"/>
      <c r="G182" s="108"/>
      <c r="H182" s="108"/>
      <c r="I182" s="108"/>
      <c r="J182" s="109">
        <f t="shared" si="4"/>
        <v>0</v>
      </c>
      <c r="K182" s="110">
        <f t="shared" si="5"/>
        <v>0</v>
      </c>
      <c r="L182" s="108"/>
      <c r="M182" s="108"/>
      <c r="N182" s="108"/>
      <c r="O182" s="112"/>
      <c r="P182" s="112"/>
      <c r="Q182" s="108"/>
      <c r="R182" s="108"/>
      <c r="S182" s="112"/>
    </row>
    <row r="183" spans="1:19" ht="15.75" customHeight="1" x14ac:dyDescent="0.2">
      <c r="A183" s="108"/>
      <c r="B183" s="108"/>
      <c r="C183" s="108"/>
      <c r="D183" s="107"/>
      <c r="E183" s="108"/>
      <c r="F183" s="108"/>
      <c r="G183" s="108"/>
      <c r="H183" s="108"/>
      <c r="I183" s="108"/>
      <c r="J183" s="109">
        <f t="shared" si="4"/>
        <v>0</v>
      </c>
      <c r="K183" s="110">
        <f t="shared" si="5"/>
        <v>0</v>
      </c>
      <c r="L183" s="108"/>
      <c r="M183" s="108"/>
      <c r="N183" s="108"/>
      <c r="O183" s="112"/>
      <c r="P183" s="112"/>
      <c r="Q183" s="108"/>
      <c r="R183" s="108"/>
      <c r="S183" s="112"/>
    </row>
    <row r="184" spans="1:19" ht="15.75" customHeight="1" x14ac:dyDescent="0.2">
      <c r="A184" s="108"/>
      <c r="B184" s="108"/>
      <c r="C184" s="108"/>
      <c r="D184" s="107"/>
      <c r="E184" s="108"/>
      <c r="F184" s="108"/>
      <c r="G184" s="108"/>
      <c r="H184" s="108"/>
      <c r="I184" s="108"/>
      <c r="J184" s="109">
        <f t="shared" si="4"/>
        <v>0</v>
      </c>
      <c r="K184" s="110">
        <f t="shared" si="5"/>
        <v>0</v>
      </c>
      <c r="L184" s="108"/>
      <c r="M184" s="108"/>
      <c r="N184" s="108"/>
      <c r="O184" s="112"/>
      <c r="P184" s="112"/>
      <c r="Q184" s="108"/>
      <c r="R184" s="108"/>
      <c r="S184" s="112"/>
    </row>
    <row r="185" spans="1:19" ht="15.75" customHeight="1" x14ac:dyDescent="0.2">
      <c r="A185" s="108"/>
      <c r="B185" s="108"/>
      <c r="C185" s="108"/>
      <c r="D185" s="107"/>
      <c r="E185" s="108"/>
      <c r="F185" s="108"/>
      <c r="G185" s="108"/>
      <c r="H185" s="108"/>
      <c r="I185" s="108"/>
      <c r="J185" s="109">
        <f t="shared" si="4"/>
        <v>0</v>
      </c>
      <c r="K185" s="110">
        <f t="shared" si="5"/>
        <v>0</v>
      </c>
      <c r="L185" s="108"/>
      <c r="M185" s="108"/>
      <c r="N185" s="108"/>
      <c r="O185" s="112"/>
      <c r="P185" s="112"/>
      <c r="Q185" s="108"/>
      <c r="R185" s="108"/>
      <c r="S185" s="112"/>
    </row>
    <row r="186" spans="1:19" ht="15.75" customHeight="1" x14ac:dyDescent="0.2">
      <c r="A186" s="108"/>
      <c r="B186" s="108"/>
      <c r="C186" s="108"/>
      <c r="D186" s="107"/>
      <c r="E186" s="108"/>
      <c r="F186" s="108"/>
      <c r="G186" s="108"/>
      <c r="H186" s="108"/>
      <c r="I186" s="108"/>
      <c r="J186" s="109">
        <f t="shared" si="4"/>
        <v>0</v>
      </c>
      <c r="K186" s="110">
        <f t="shared" si="5"/>
        <v>0</v>
      </c>
      <c r="L186" s="108"/>
      <c r="M186" s="108"/>
      <c r="N186" s="108"/>
      <c r="O186" s="112"/>
      <c r="P186" s="112"/>
      <c r="Q186" s="108"/>
      <c r="R186" s="108"/>
      <c r="S186" s="112"/>
    </row>
    <row r="187" spans="1:19" ht="15.75" customHeight="1" x14ac:dyDescent="0.2">
      <c r="A187" s="108"/>
      <c r="B187" s="108"/>
      <c r="C187" s="108"/>
      <c r="D187" s="107"/>
      <c r="E187" s="108"/>
      <c r="F187" s="108"/>
      <c r="G187" s="108"/>
      <c r="H187" s="108"/>
      <c r="I187" s="108"/>
      <c r="J187" s="109">
        <f t="shared" si="4"/>
        <v>0</v>
      </c>
      <c r="K187" s="110">
        <f t="shared" si="5"/>
        <v>0</v>
      </c>
      <c r="L187" s="108"/>
      <c r="M187" s="108"/>
      <c r="N187" s="108"/>
      <c r="O187" s="112"/>
      <c r="P187" s="112"/>
      <c r="Q187" s="108"/>
      <c r="R187" s="108"/>
      <c r="S187" s="112"/>
    </row>
    <row r="188" spans="1:19" ht="15.75" customHeight="1" x14ac:dyDescent="0.2">
      <c r="A188" s="108"/>
      <c r="B188" s="108"/>
      <c r="C188" s="108"/>
      <c r="D188" s="107"/>
      <c r="E188" s="108"/>
      <c r="F188" s="108"/>
      <c r="G188" s="108"/>
      <c r="H188" s="108"/>
      <c r="I188" s="108"/>
      <c r="J188" s="109">
        <f t="shared" si="4"/>
        <v>0</v>
      </c>
      <c r="K188" s="110">
        <f t="shared" si="5"/>
        <v>0</v>
      </c>
      <c r="L188" s="108"/>
      <c r="M188" s="108"/>
      <c r="N188" s="108"/>
      <c r="O188" s="112"/>
      <c r="P188" s="112"/>
      <c r="Q188" s="108"/>
      <c r="R188" s="108"/>
      <c r="S188" s="112"/>
    </row>
    <row r="189" spans="1:19" ht="15.75" customHeight="1" x14ac:dyDescent="0.2">
      <c r="A189" s="108"/>
      <c r="B189" s="108"/>
      <c r="C189" s="108"/>
      <c r="D189" s="107"/>
      <c r="E189" s="108"/>
      <c r="F189" s="108"/>
      <c r="G189" s="108"/>
      <c r="H189" s="108"/>
      <c r="I189" s="108"/>
      <c r="J189" s="109">
        <f t="shared" si="4"/>
        <v>0</v>
      </c>
      <c r="K189" s="110">
        <f t="shared" si="5"/>
        <v>0</v>
      </c>
      <c r="L189" s="108"/>
      <c r="M189" s="108"/>
      <c r="N189" s="108"/>
      <c r="O189" s="112"/>
      <c r="P189" s="112"/>
      <c r="Q189" s="108"/>
      <c r="R189" s="108"/>
      <c r="S189" s="112"/>
    </row>
    <row r="190" spans="1:19" ht="15.75" customHeight="1" x14ac:dyDescent="0.2">
      <c r="A190" s="108"/>
      <c r="B190" s="108"/>
      <c r="C190" s="108"/>
      <c r="D190" s="107"/>
      <c r="E190" s="108"/>
      <c r="F190" s="108"/>
      <c r="G190" s="108"/>
      <c r="H190" s="108"/>
      <c r="I190" s="108"/>
      <c r="J190" s="109">
        <f t="shared" si="4"/>
        <v>0</v>
      </c>
      <c r="K190" s="110">
        <f t="shared" si="5"/>
        <v>0</v>
      </c>
      <c r="L190" s="108"/>
      <c r="M190" s="108"/>
      <c r="N190" s="108"/>
      <c r="O190" s="112"/>
      <c r="P190" s="112"/>
      <c r="Q190" s="108"/>
      <c r="R190" s="108"/>
      <c r="S190" s="112"/>
    </row>
    <row r="191" spans="1:19" ht="15.75" customHeight="1" x14ac:dyDescent="0.2">
      <c r="A191" s="108"/>
      <c r="B191" s="108"/>
      <c r="C191" s="108"/>
      <c r="D191" s="107"/>
      <c r="E191" s="108"/>
      <c r="F191" s="108"/>
      <c r="G191" s="108"/>
      <c r="H191" s="108"/>
      <c r="I191" s="108"/>
      <c r="J191" s="109">
        <f t="shared" si="4"/>
        <v>0</v>
      </c>
      <c r="K191" s="110">
        <f t="shared" si="5"/>
        <v>0</v>
      </c>
      <c r="L191" s="108"/>
      <c r="M191" s="108"/>
      <c r="N191" s="108"/>
      <c r="O191" s="112"/>
      <c r="P191" s="112"/>
      <c r="Q191" s="108"/>
      <c r="R191" s="108"/>
      <c r="S191" s="112"/>
    </row>
    <row r="192" spans="1:19" ht="15.75" customHeight="1" x14ac:dyDescent="0.2">
      <c r="A192" s="108"/>
      <c r="B192" s="108"/>
      <c r="C192" s="108"/>
      <c r="D192" s="107"/>
      <c r="E192" s="108"/>
      <c r="F192" s="108"/>
      <c r="G192" s="108"/>
      <c r="H192" s="108"/>
      <c r="I192" s="108"/>
      <c r="J192" s="109">
        <f t="shared" si="4"/>
        <v>0</v>
      </c>
      <c r="K192" s="110">
        <f t="shared" si="5"/>
        <v>0</v>
      </c>
      <c r="L192" s="108"/>
      <c r="M192" s="108"/>
      <c r="N192" s="108"/>
      <c r="O192" s="112"/>
      <c r="P192" s="112"/>
      <c r="Q192" s="108"/>
      <c r="R192" s="108"/>
      <c r="S192" s="112"/>
    </row>
    <row r="193" spans="1:19" ht="15.75" customHeight="1" x14ac:dyDescent="0.2">
      <c r="A193" s="108"/>
      <c r="B193" s="108"/>
      <c r="C193" s="108"/>
      <c r="D193" s="107"/>
      <c r="E193" s="108"/>
      <c r="F193" s="108"/>
      <c r="G193" s="108"/>
      <c r="H193" s="108"/>
      <c r="I193" s="108"/>
      <c r="J193" s="109">
        <f t="shared" si="4"/>
        <v>0</v>
      </c>
      <c r="K193" s="110">
        <f t="shared" si="5"/>
        <v>0</v>
      </c>
      <c r="L193" s="108"/>
      <c r="M193" s="108"/>
      <c r="N193" s="108"/>
      <c r="O193" s="112"/>
      <c r="P193" s="112"/>
      <c r="Q193" s="108"/>
      <c r="R193" s="108"/>
      <c r="S193" s="112"/>
    </row>
    <row r="194" spans="1:19" ht="15.75" customHeight="1" x14ac:dyDescent="0.2">
      <c r="A194" s="108"/>
      <c r="B194" s="108"/>
      <c r="C194" s="108"/>
      <c r="D194" s="107"/>
      <c r="E194" s="108"/>
      <c r="F194" s="108"/>
      <c r="G194" s="108"/>
      <c r="H194" s="108"/>
      <c r="I194" s="108"/>
      <c r="J194" s="109">
        <f t="shared" si="4"/>
        <v>0</v>
      </c>
      <c r="K194" s="110">
        <f t="shared" si="5"/>
        <v>0</v>
      </c>
      <c r="L194" s="108"/>
      <c r="M194" s="108"/>
      <c r="N194" s="108"/>
      <c r="O194" s="112"/>
      <c r="P194" s="112"/>
      <c r="Q194" s="108"/>
      <c r="R194" s="108"/>
      <c r="S194" s="112"/>
    </row>
    <row r="195" spans="1:19" ht="15.75" customHeight="1" x14ac:dyDescent="0.2">
      <c r="A195" s="108"/>
      <c r="B195" s="108"/>
      <c r="C195" s="108"/>
      <c r="D195" s="107"/>
      <c r="E195" s="108"/>
      <c r="F195" s="108"/>
      <c r="G195" s="108"/>
      <c r="H195" s="108"/>
      <c r="I195" s="108"/>
      <c r="J195" s="109">
        <f t="shared" si="4"/>
        <v>0</v>
      </c>
      <c r="K195" s="110">
        <f t="shared" si="5"/>
        <v>0</v>
      </c>
      <c r="L195" s="108"/>
      <c r="M195" s="108"/>
      <c r="N195" s="108"/>
      <c r="O195" s="112"/>
      <c r="P195" s="112"/>
      <c r="Q195" s="108"/>
      <c r="R195" s="108"/>
      <c r="S195" s="112"/>
    </row>
    <row r="196" spans="1:19" ht="15.75" customHeight="1" x14ac:dyDescent="0.2">
      <c r="A196" s="108"/>
      <c r="B196" s="108"/>
      <c r="C196" s="108"/>
      <c r="D196" s="107"/>
      <c r="E196" s="108"/>
      <c r="F196" s="108"/>
      <c r="G196" s="108"/>
      <c r="H196" s="108"/>
      <c r="I196" s="108"/>
      <c r="J196" s="109">
        <f t="shared" si="4"/>
        <v>0</v>
      </c>
      <c r="K196" s="110">
        <f t="shared" si="5"/>
        <v>0</v>
      </c>
      <c r="L196" s="108"/>
      <c r="M196" s="108"/>
      <c r="N196" s="108"/>
      <c r="O196" s="112"/>
      <c r="P196" s="112"/>
      <c r="Q196" s="108"/>
      <c r="R196" s="108"/>
      <c r="S196" s="112"/>
    </row>
    <row r="197" spans="1:19" ht="15.75" customHeight="1" x14ac:dyDescent="0.2">
      <c r="A197" s="108"/>
      <c r="B197" s="108"/>
      <c r="C197" s="108"/>
      <c r="D197" s="107"/>
      <c r="E197" s="108"/>
      <c r="F197" s="108"/>
      <c r="G197" s="108"/>
      <c r="H197" s="108"/>
      <c r="I197" s="108"/>
      <c r="J197" s="109">
        <f t="shared" si="4"/>
        <v>0</v>
      </c>
      <c r="K197" s="110">
        <f t="shared" si="5"/>
        <v>0</v>
      </c>
      <c r="L197" s="108"/>
      <c r="M197" s="108"/>
      <c r="N197" s="108"/>
      <c r="O197" s="112"/>
      <c r="P197" s="112"/>
      <c r="Q197" s="108"/>
      <c r="R197" s="108"/>
      <c r="S197" s="112"/>
    </row>
    <row r="198" spans="1:19" ht="15.75" customHeight="1" x14ac:dyDescent="0.2">
      <c r="A198" s="108"/>
      <c r="B198" s="108"/>
      <c r="C198" s="108"/>
      <c r="D198" s="107"/>
      <c r="E198" s="108"/>
      <c r="F198" s="108"/>
      <c r="G198" s="108"/>
      <c r="H198" s="108"/>
      <c r="I198" s="108"/>
      <c r="J198" s="109">
        <f t="shared" si="4"/>
        <v>0</v>
      </c>
      <c r="K198" s="110">
        <f t="shared" si="5"/>
        <v>0</v>
      </c>
      <c r="L198" s="108"/>
      <c r="M198" s="108"/>
      <c r="N198" s="108"/>
      <c r="O198" s="112"/>
      <c r="P198" s="112"/>
      <c r="Q198" s="108"/>
      <c r="R198" s="108"/>
      <c r="S198" s="112"/>
    </row>
    <row r="199" spans="1:19" ht="15.75" customHeight="1" x14ac:dyDescent="0.2">
      <c r="A199" s="108"/>
      <c r="B199" s="108"/>
      <c r="C199" s="108"/>
      <c r="D199" s="107"/>
      <c r="E199" s="108"/>
      <c r="F199" s="108"/>
      <c r="G199" s="108"/>
      <c r="H199" s="108"/>
      <c r="I199" s="108"/>
      <c r="J199" s="109">
        <f t="shared" ref="J199:J257" si="6">SUM(E199*1.2,F199*1.5,G199*2.4,H199*3,I199*4)</f>
        <v>0</v>
      </c>
      <c r="K199" s="110">
        <f t="shared" ref="K199:K255" si="7">ROUND((J199*28.5)*32%,0)</f>
        <v>0</v>
      </c>
      <c r="L199" s="108"/>
      <c r="M199" s="108"/>
      <c r="N199" s="108"/>
      <c r="O199" s="112"/>
      <c r="P199" s="112"/>
      <c r="Q199" s="108"/>
      <c r="R199" s="108"/>
      <c r="S199" s="112"/>
    </row>
    <row r="200" spans="1:19" ht="15.75" customHeight="1" x14ac:dyDescent="0.2">
      <c r="A200" s="108"/>
      <c r="B200" s="108"/>
      <c r="C200" s="108"/>
      <c r="D200" s="107"/>
      <c r="E200" s="108"/>
      <c r="F200" s="108"/>
      <c r="G200" s="108"/>
      <c r="H200" s="108"/>
      <c r="I200" s="108"/>
      <c r="J200" s="109">
        <f t="shared" si="6"/>
        <v>0</v>
      </c>
      <c r="K200" s="110">
        <f t="shared" si="7"/>
        <v>0</v>
      </c>
      <c r="L200" s="108"/>
      <c r="M200" s="108"/>
      <c r="N200" s="108"/>
      <c r="O200" s="112"/>
      <c r="P200" s="112"/>
      <c r="Q200" s="108"/>
      <c r="R200" s="108"/>
      <c r="S200" s="112"/>
    </row>
    <row r="201" spans="1:19" ht="15.75" customHeight="1" x14ac:dyDescent="0.2">
      <c r="A201" s="108"/>
      <c r="B201" s="108"/>
      <c r="C201" s="108"/>
      <c r="D201" s="107"/>
      <c r="E201" s="108"/>
      <c r="F201" s="108"/>
      <c r="G201" s="108"/>
      <c r="H201" s="108"/>
      <c r="I201" s="108"/>
      <c r="J201" s="109">
        <f t="shared" si="6"/>
        <v>0</v>
      </c>
      <c r="K201" s="110">
        <f t="shared" si="7"/>
        <v>0</v>
      </c>
      <c r="L201" s="108"/>
      <c r="M201" s="108"/>
      <c r="N201" s="108"/>
      <c r="O201" s="112"/>
      <c r="P201" s="112"/>
      <c r="Q201" s="108"/>
      <c r="R201" s="108"/>
      <c r="S201" s="112"/>
    </row>
    <row r="202" spans="1:19" ht="15.75" customHeight="1" x14ac:dyDescent="0.2">
      <c r="A202" s="108"/>
      <c r="B202" s="108"/>
      <c r="C202" s="108"/>
      <c r="D202" s="107"/>
      <c r="E202" s="108"/>
      <c r="F202" s="108"/>
      <c r="G202" s="108"/>
      <c r="H202" s="108"/>
      <c r="I202" s="108"/>
      <c r="J202" s="109">
        <f t="shared" si="6"/>
        <v>0</v>
      </c>
      <c r="K202" s="110">
        <f t="shared" si="7"/>
        <v>0</v>
      </c>
      <c r="L202" s="108"/>
      <c r="M202" s="108"/>
      <c r="N202" s="108"/>
      <c r="O202" s="112"/>
      <c r="P202" s="112"/>
      <c r="Q202" s="108"/>
      <c r="R202" s="108"/>
      <c r="S202" s="112"/>
    </row>
    <row r="203" spans="1:19" ht="15.75" customHeight="1" x14ac:dyDescent="0.2">
      <c r="A203" s="108"/>
      <c r="B203" s="108"/>
      <c r="C203" s="108"/>
      <c r="D203" s="107"/>
      <c r="E203" s="108"/>
      <c r="F203" s="108"/>
      <c r="G203" s="108"/>
      <c r="H203" s="108"/>
      <c r="I203" s="108"/>
      <c r="J203" s="109">
        <f t="shared" si="6"/>
        <v>0</v>
      </c>
      <c r="K203" s="110">
        <f t="shared" si="7"/>
        <v>0</v>
      </c>
      <c r="L203" s="108"/>
      <c r="M203" s="108"/>
      <c r="N203" s="108"/>
      <c r="O203" s="112"/>
      <c r="P203" s="112"/>
      <c r="Q203" s="108"/>
      <c r="R203" s="108"/>
      <c r="S203" s="112"/>
    </row>
    <row r="204" spans="1:19" ht="15.75" customHeight="1" x14ac:dyDescent="0.2">
      <c r="A204" s="108"/>
      <c r="B204" s="108"/>
      <c r="C204" s="108"/>
      <c r="D204" s="107"/>
      <c r="E204" s="108"/>
      <c r="F204" s="108"/>
      <c r="G204" s="108"/>
      <c r="H204" s="108"/>
      <c r="I204" s="108"/>
      <c r="J204" s="109">
        <f t="shared" si="6"/>
        <v>0</v>
      </c>
      <c r="K204" s="110">
        <f t="shared" si="7"/>
        <v>0</v>
      </c>
      <c r="L204" s="108"/>
      <c r="M204" s="108"/>
      <c r="N204" s="108"/>
      <c r="O204" s="112"/>
      <c r="P204" s="112"/>
      <c r="Q204" s="108"/>
      <c r="R204" s="108"/>
      <c r="S204" s="112"/>
    </row>
    <row r="205" spans="1:19" ht="15.75" customHeight="1" x14ac:dyDescent="0.2">
      <c r="A205" s="108"/>
      <c r="B205" s="108"/>
      <c r="C205" s="108"/>
      <c r="D205" s="107"/>
      <c r="E205" s="108"/>
      <c r="F205" s="108"/>
      <c r="G205" s="108"/>
      <c r="H205" s="108"/>
      <c r="I205" s="108"/>
      <c r="J205" s="109">
        <f t="shared" si="6"/>
        <v>0</v>
      </c>
      <c r="K205" s="110">
        <f t="shared" si="7"/>
        <v>0</v>
      </c>
      <c r="L205" s="108"/>
      <c r="M205" s="108"/>
      <c r="N205" s="108"/>
      <c r="O205" s="112"/>
      <c r="P205" s="112"/>
      <c r="Q205" s="108"/>
      <c r="R205" s="108"/>
      <c r="S205" s="112"/>
    </row>
    <row r="206" spans="1:19" ht="15.75" customHeight="1" x14ac:dyDescent="0.2">
      <c r="A206" s="108"/>
      <c r="B206" s="108"/>
      <c r="C206" s="108"/>
      <c r="D206" s="107"/>
      <c r="E206" s="108"/>
      <c r="F206" s="108"/>
      <c r="G206" s="108"/>
      <c r="H206" s="108"/>
      <c r="I206" s="108"/>
      <c r="J206" s="109">
        <f t="shared" si="6"/>
        <v>0</v>
      </c>
      <c r="K206" s="110">
        <f t="shared" si="7"/>
        <v>0</v>
      </c>
      <c r="L206" s="108"/>
      <c r="M206" s="108"/>
      <c r="N206" s="108"/>
      <c r="O206" s="112"/>
      <c r="P206" s="112"/>
      <c r="Q206" s="108"/>
      <c r="R206" s="108"/>
      <c r="S206" s="112"/>
    </row>
    <row r="207" spans="1:19" ht="15.75" customHeight="1" x14ac:dyDescent="0.2">
      <c r="A207" s="108"/>
      <c r="B207" s="108"/>
      <c r="C207" s="108"/>
      <c r="D207" s="107"/>
      <c r="E207" s="108"/>
      <c r="F207" s="108"/>
      <c r="G207" s="108"/>
      <c r="H207" s="108"/>
      <c r="I207" s="108"/>
      <c r="J207" s="109">
        <f t="shared" si="6"/>
        <v>0</v>
      </c>
      <c r="K207" s="110">
        <f t="shared" si="7"/>
        <v>0</v>
      </c>
      <c r="L207" s="108"/>
      <c r="M207" s="108"/>
      <c r="N207" s="108"/>
      <c r="O207" s="112"/>
      <c r="P207" s="112"/>
      <c r="Q207" s="108"/>
      <c r="R207" s="108"/>
      <c r="S207" s="112"/>
    </row>
    <row r="208" spans="1:19" ht="15.75" customHeight="1" x14ac:dyDescent="0.2">
      <c r="A208" s="108"/>
      <c r="B208" s="108"/>
      <c r="C208" s="108"/>
      <c r="D208" s="107"/>
      <c r="E208" s="108"/>
      <c r="F208" s="108"/>
      <c r="G208" s="108"/>
      <c r="H208" s="108"/>
      <c r="I208" s="108"/>
      <c r="J208" s="109">
        <f t="shared" si="6"/>
        <v>0</v>
      </c>
      <c r="K208" s="110">
        <f t="shared" si="7"/>
        <v>0</v>
      </c>
      <c r="L208" s="108"/>
      <c r="M208" s="108"/>
      <c r="N208" s="108"/>
      <c r="O208" s="112"/>
      <c r="P208" s="112"/>
      <c r="Q208" s="108"/>
      <c r="R208" s="108"/>
      <c r="S208" s="112"/>
    </row>
    <row r="209" spans="1:19" ht="15.75" customHeight="1" x14ac:dyDescent="0.2">
      <c r="A209" s="108"/>
      <c r="B209" s="108"/>
      <c r="C209" s="108"/>
      <c r="D209" s="107"/>
      <c r="E209" s="108"/>
      <c r="F209" s="108"/>
      <c r="G209" s="108"/>
      <c r="H209" s="108"/>
      <c r="I209" s="108"/>
      <c r="J209" s="109">
        <f t="shared" si="6"/>
        <v>0</v>
      </c>
      <c r="K209" s="110">
        <f t="shared" si="7"/>
        <v>0</v>
      </c>
      <c r="L209" s="108"/>
      <c r="M209" s="108"/>
      <c r="N209" s="108"/>
      <c r="O209" s="112"/>
      <c r="P209" s="112"/>
      <c r="Q209" s="108"/>
      <c r="R209" s="108"/>
      <c r="S209" s="112"/>
    </row>
    <row r="210" spans="1:19" ht="15.75" customHeight="1" x14ac:dyDescent="0.2">
      <c r="A210" s="108"/>
      <c r="B210" s="108"/>
      <c r="C210" s="108"/>
      <c r="D210" s="107"/>
      <c r="E210" s="108"/>
      <c r="F210" s="108"/>
      <c r="G210" s="108"/>
      <c r="H210" s="108"/>
      <c r="I210" s="108"/>
      <c r="J210" s="109">
        <f t="shared" si="6"/>
        <v>0</v>
      </c>
      <c r="K210" s="110">
        <f t="shared" si="7"/>
        <v>0</v>
      </c>
      <c r="L210" s="108"/>
      <c r="M210" s="108"/>
      <c r="N210" s="108"/>
      <c r="O210" s="112"/>
      <c r="P210" s="112"/>
      <c r="Q210" s="108"/>
      <c r="R210" s="108"/>
      <c r="S210" s="112"/>
    </row>
    <row r="211" spans="1:19" ht="15.75" customHeight="1" x14ac:dyDescent="0.2">
      <c r="A211" s="108"/>
      <c r="B211" s="108"/>
      <c r="C211" s="108"/>
      <c r="D211" s="107"/>
      <c r="E211" s="108"/>
      <c r="F211" s="108"/>
      <c r="G211" s="108"/>
      <c r="H211" s="108"/>
      <c r="I211" s="108"/>
      <c r="J211" s="109">
        <f t="shared" si="6"/>
        <v>0</v>
      </c>
      <c r="K211" s="110">
        <f t="shared" si="7"/>
        <v>0</v>
      </c>
      <c r="L211" s="108"/>
      <c r="M211" s="108"/>
      <c r="N211" s="108"/>
      <c r="O211" s="112"/>
      <c r="P211" s="112"/>
      <c r="Q211" s="108"/>
      <c r="R211" s="108"/>
      <c r="S211" s="112"/>
    </row>
    <row r="212" spans="1:19" ht="15.75" customHeight="1" x14ac:dyDescent="0.2">
      <c r="A212" s="108"/>
      <c r="B212" s="108"/>
      <c r="C212" s="108"/>
      <c r="D212" s="107"/>
      <c r="E212" s="108"/>
      <c r="F212" s="108"/>
      <c r="G212" s="108"/>
      <c r="H212" s="108"/>
      <c r="I212" s="108"/>
      <c r="J212" s="109">
        <f t="shared" si="6"/>
        <v>0</v>
      </c>
      <c r="K212" s="110">
        <f t="shared" si="7"/>
        <v>0</v>
      </c>
      <c r="L212" s="108"/>
      <c r="M212" s="108"/>
      <c r="N212" s="108"/>
      <c r="O212" s="112"/>
      <c r="P212" s="112"/>
      <c r="Q212" s="108"/>
      <c r="R212" s="108"/>
      <c r="S212" s="112"/>
    </row>
    <row r="213" spans="1:19" ht="15.75" customHeight="1" x14ac:dyDescent="0.2">
      <c r="A213" s="108"/>
      <c r="B213" s="108"/>
      <c r="C213" s="108"/>
      <c r="D213" s="107"/>
      <c r="E213" s="108"/>
      <c r="F213" s="108"/>
      <c r="G213" s="108"/>
      <c r="H213" s="108"/>
      <c r="I213" s="108"/>
      <c r="J213" s="109">
        <f t="shared" si="6"/>
        <v>0</v>
      </c>
      <c r="K213" s="110">
        <f t="shared" si="7"/>
        <v>0</v>
      </c>
      <c r="L213" s="108"/>
      <c r="M213" s="108"/>
      <c r="N213" s="108"/>
      <c r="O213" s="112"/>
      <c r="P213" s="112"/>
      <c r="Q213" s="108"/>
      <c r="R213" s="108"/>
      <c r="S213" s="112"/>
    </row>
    <row r="214" spans="1:19" ht="15.75" customHeight="1" x14ac:dyDescent="0.2">
      <c r="A214" s="108"/>
      <c r="B214" s="108"/>
      <c r="C214" s="108"/>
      <c r="D214" s="107"/>
      <c r="E214" s="108"/>
      <c r="F214" s="108"/>
      <c r="G214" s="108"/>
      <c r="H214" s="108"/>
      <c r="I214" s="108"/>
      <c r="J214" s="109">
        <f t="shared" si="6"/>
        <v>0</v>
      </c>
      <c r="K214" s="110">
        <f t="shared" si="7"/>
        <v>0</v>
      </c>
      <c r="L214" s="108"/>
      <c r="M214" s="108"/>
      <c r="N214" s="108"/>
      <c r="O214" s="112"/>
      <c r="P214" s="112"/>
      <c r="Q214" s="108"/>
      <c r="R214" s="108"/>
      <c r="S214" s="112"/>
    </row>
    <row r="215" spans="1:19" ht="15.75" customHeight="1" x14ac:dyDescent="0.2">
      <c r="A215" s="108"/>
      <c r="B215" s="108"/>
      <c r="C215" s="108"/>
      <c r="D215" s="107"/>
      <c r="E215" s="108"/>
      <c r="F215" s="108"/>
      <c r="G215" s="108"/>
      <c r="H215" s="108"/>
      <c r="I215" s="108"/>
      <c r="J215" s="109">
        <f t="shared" si="6"/>
        <v>0</v>
      </c>
      <c r="K215" s="110">
        <f t="shared" si="7"/>
        <v>0</v>
      </c>
      <c r="L215" s="108"/>
      <c r="M215" s="108"/>
      <c r="N215" s="108"/>
      <c r="O215" s="112"/>
      <c r="P215" s="112"/>
      <c r="Q215" s="108"/>
      <c r="R215" s="108"/>
      <c r="S215" s="112"/>
    </row>
    <row r="216" spans="1:19" ht="15.75" customHeight="1" x14ac:dyDescent="0.2">
      <c r="A216" s="108"/>
      <c r="B216" s="108"/>
      <c r="C216" s="108"/>
      <c r="D216" s="107"/>
      <c r="E216" s="108"/>
      <c r="F216" s="108"/>
      <c r="G216" s="108"/>
      <c r="H216" s="108"/>
      <c r="I216" s="108"/>
      <c r="J216" s="109">
        <f t="shared" si="6"/>
        <v>0</v>
      </c>
      <c r="K216" s="110">
        <f t="shared" si="7"/>
        <v>0</v>
      </c>
      <c r="L216" s="108"/>
      <c r="M216" s="108"/>
      <c r="N216" s="108"/>
      <c r="O216" s="112"/>
      <c r="P216" s="112"/>
      <c r="Q216" s="108"/>
      <c r="R216" s="108"/>
      <c r="S216" s="112"/>
    </row>
    <row r="217" spans="1:19" ht="15.75" customHeight="1" x14ac:dyDescent="0.2">
      <c r="A217" s="108"/>
      <c r="B217" s="108"/>
      <c r="C217" s="108"/>
      <c r="D217" s="107"/>
      <c r="E217" s="108"/>
      <c r="F217" s="108"/>
      <c r="G217" s="108"/>
      <c r="H217" s="108"/>
      <c r="I217" s="108"/>
      <c r="J217" s="109">
        <f t="shared" si="6"/>
        <v>0</v>
      </c>
      <c r="K217" s="110">
        <f t="shared" si="7"/>
        <v>0</v>
      </c>
      <c r="L217" s="108"/>
      <c r="M217" s="108"/>
      <c r="N217" s="108"/>
      <c r="O217" s="112"/>
      <c r="P217" s="112"/>
      <c r="Q217" s="108"/>
      <c r="R217" s="108"/>
      <c r="S217" s="112"/>
    </row>
    <row r="218" spans="1:19" ht="15.75" customHeight="1" x14ac:dyDescent="0.2">
      <c r="A218" s="108"/>
      <c r="B218" s="108"/>
      <c r="C218" s="108"/>
      <c r="D218" s="107"/>
      <c r="E218" s="108"/>
      <c r="F218" s="108"/>
      <c r="G218" s="108"/>
      <c r="H218" s="108"/>
      <c r="I218" s="108"/>
      <c r="J218" s="109">
        <f t="shared" si="6"/>
        <v>0</v>
      </c>
      <c r="K218" s="110">
        <f t="shared" si="7"/>
        <v>0</v>
      </c>
      <c r="L218" s="108"/>
      <c r="M218" s="108"/>
      <c r="N218" s="108"/>
      <c r="O218" s="112"/>
      <c r="P218" s="112"/>
      <c r="Q218" s="108"/>
      <c r="R218" s="108"/>
      <c r="S218" s="112"/>
    </row>
    <row r="219" spans="1:19" ht="15.75" customHeight="1" x14ac:dyDescent="0.2">
      <c r="A219" s="108"/>
      <c r="B219" s="108"/>
      <c r="C219" s="108"/>
      <c r="D219" s="107"/>
      <c r="E219" s="108"/>
      <c r="F219" s="108"/>
      <c r="G219" s="108"/>
      <c r="H219" s="108"/>
      <c r="I219" s="108"/>
      <c r="J219" s="109">
        <f t="shared" si="6"/>
        <v>0</v>
      </c>
      <c r="K219" s="110">
        <f t="shared" si="7"/>
        <v>0</v>
      </c>
      <c r="L219" s="108"/>
      <c r="M219" s="108"/>
      <c r="N219" s="108"/>
      <c r="O219" s="112"/>
      <c r="P219" s="112"/>
      <c r="Q219" s="108"/>
      <c r="R219" s="108"/>
      <c r="S219" s="112"/>
    </row>
    <row r="220" spans="1:19" ht="15.75" customHeight="1" x14ac:dyDescent="0.2">
      <c r="A220" s="108"/>
      <c r="B220" s="108"/>
      <c r="C220" s="108"/>
      <c r="D220" s="107"/>
      <c r="E220" s="108"/>
      <c r="F220" s="108"/>
      <c r="G220" s="108"/>
      <c r="H220" s="108"/>
      <c r="I220" s="108"/>
      <c r="J220" s="109">
        <f t="shared" si="6"/>
        <v>0</v>
      </c>
      <c r="K220" s="110">
        <f t="shared" si="7"/>
        <v>0</v>
      </c>
      <c r="L220" s="108"/>
      <c r="M220" s="108"/>
      <c r="N220" s="108"/>
      <c r="O220" s="112"/>
      <c r="P220" s="112"/>
      <c r="Q220" s="108"/>
      <c r="R220" s="108"/>
      <c r="S220" s="112"/>
    </row>
    <row r="221" spans="1:19" ht="15.75" customHeight="1" x14ac:dyDescent="0.2">
      <c r="A221" s="108"/>
      <c r="B221" s="108"/>
      <c r="C221" s="108"/>
      <c r="D221" s="107"/>
      <c r="E221" s="108"/>
      <c r="F221" s="108"/>
      <c r="G221" s="108"/>
      <c r="H221" s="108"/>
      <c r="I221" s="108"/>
      <c r="J221" s="109">
        <f t="shared" si="6"/>
        <v>0</v>
      </c>
      <c r="K221" s="110">
        <f t="shared" si="7"/>
        <v>0</v>
      </c>
      <c r="L221" s="108"/>
      <c r="M221" s="108"/>
      <c r="N221" s="108"/>
      <c r="O221" s="112"/>
      <c r="P221" s="112"/>
      <c r="Q221" s="108"/>
      <c r="R221" s="108"/>
      <c r="S221" s="112"/>
    </row>
    <row r="222" spans="1:19" ht="15.75" customHeight="1" x14ac:dyDescent="0.2">
      <c r="A222" s="108"/>
      <c r="B222" s="108"/>
      <c r="C222" s="108"/>
      <c r="D222" s="107"/>
      <c r="E222" s="108"/>
      <c r="F222" s="108"/>
      <c r="G222" s="108"/>
      <c r="H222" s="108"/>
      <c r="I222" s="108"/>
      <c r="J222" s="109">
        <f t="shared" si="6"/>
        <v>0</v>
      </c>
      <c r="K222" s="110">
        <f t="shared" si="7"/>
        <v>0</v>
      </c>
      <c r="L222" s="108"/>
      <c r="M222" s="108"/>
      <c r="N222" s="108"/>
      <c r="O222" s="112"/>
      <c r="P222" s="112"/>
      <c r="Q222" s="108"/>
      <c r="R222" s="108"/>
      <c r="S222" s="112"/>
    </row>
    <row r="223" spans="1:19" ht="15.75" customHeight="1" x14ac:dyDescent="0.2">
      <c r="A223" s="108"/>
      <c r="B223" s="108"/>
      <c r="C223" s="108"/>
      <c r="D223" s="107"/>
      <c r="E223" s="108"/>
      <c r="F223" s="108"/>
      <c r="G223" s="108"/>
      <c r="H223" s="108"/>
      <c r="I223" s="108"/>
      <c r="J223" s="109">
        <f t="shared" si="6"/>
        <v>0</v>
      </c>
      <c r="K223" s="110">
        <f t="shared" si="7"/>
        <v>0</v>
      </c>
      <c r="L223" s="108"/>
      <c r="M223" s="108"/>
      <c r="N223" s="108"/>
      <c r="O223" s="112"/>
      <c r="P223" s="112"/>
      <c r="Q223" s="108"/>
      <c r="R223" s="108"/>
      <c r="S223" s="112"/>
    </row>
    <row r="224" spans="1:19" ht="15.75" customHeight="1" x14ac:dyDescent="0.2">
      <c r="A224" s="108"/>
      <c r="B224" s="108"/>
      <c r="C224" s="108"/>
      <c r="D224" s="107"/>
      <c r="E224" s="108"/>
      <c r="F224" s="108"/>
      <c r="G224" s="108"/>
      <c r="H224" s="108"/>
      <c r="I224" s="108"/>
      <c r="J224" s="109">
        <f t="shared" si="6"/>
        <v>0</v>
      </c>
      <c r="K224" s="110">
        <f t="shared" si="7"/>
        <v>0</v>
      </c>
      <c r="L224" s="108"/>
      <c r="M224" s="108"/>
      <c r="N224" s="108"/>
      <c r="O224" s="112"/>
      <c r="P224" s="112"/>
      <c r="Q224" s="108"/>
      <c r="R224" s="108"/>
      <c r="S224" s="112"/>
    </row>
    <row r="225" spans="1:19" ht="15.75" customHeight="1" x14ac:dyDescent="0.2">
      <c r="A225" s="108"/>
      <c r="B225" s="108"/>
      <c r="C225" s="108"/>
      <c r="D225" s="107"/>
      <c r="E225" s="108"/>
      <c r="F225" s="108"/>
      <c r="G225" s="108"/>
      <c r="H225" s="108"/>
      <c r="I225" s="108"/>
      <c r="J225" s="109">
        <f t="shared" si="6"/>
        <v>0</v>
      </c>
      <c r="K225" s="110">
        <f t="shared" si="7"/>
        <v>0</v>
      </c>
      <c r="L225" s="108"/>
      <c r="M225" s="108"/>
      <c r="N225" s="108"/>
      <c r="O225" s="112"/>
      <c r="P225" s="112"/>
      <c r="Q225" s="108"/>
      <c r="R225" s="108"/>
      <c r="S225" s="112"/>
    </row>
    <row r="226" spans="1:19" ht="15.75" customHeight="1" x14ac:dyDescent="0.2">
      <c r="A226" s="108"/>
      <c r="B226" s="108"/>
      <c r="C226" s="108"/>
      <c r="D226" s="107"/>
      <c r="E226" s="108"/>
      <c r="F226" s="108"/>
      <c r="G226" s="108"/>
      <c r="H226" s="108"/>
      <c r="I226" s="108"/>
      <c r="J226" s="109">
        <f t="shared" si="6"/>
        <v>0</v>
      </c>
      <c r="K226" s="110">
        <f t="shared" si="7"/>
        <v>0</v>
      </c>
      <c r="L226" s="108"/>
      <c r="M226" s="108"/>
      <c r="N226" s="108"/>
      <c r="O226" s="112"/>
      <c r="P226" s="112"/>
      <c r="Q226" s="108"/>
      <c r="R226" s="108"/>
      <c r="S226" s="112"/>
    </row>
    <row r="227" spans="1:19" ht="15.75" customHeight="1" x14ac:dyDescent="0.2">
      <c r="A227" s="108"/>
      <c r="B227" s="108"/>
      <c r="C227" s="108"/>
      <c r="D227" s="107"/>
      <c r="E227" s="108"/>
      <c r="F227" s="108"/>
      <c r="G227" s="108"/>
      <c r="H227" s="108"/>
      <c r="I227" s="108"/>
      <c r="J227" s="109">
        <f t="shared" si="6"/>
        <v>0</v>
      </c>
      <c r="K227" s="110">
        <f t="shared" si="7"/>
        <v>0</v>
      </c>
      <c r="L227" s="108"/>
      <c r="M227" s="108"/>
      <c r="N227" s="108"/>
      <c r="O227" s="112"/>
      <c r="P227" s="112"/>
      <c r="Q227" s="108"/>
      <c r="R227" s="108"/>
      <c r="S227" s="112"/>
    </row>
    <row r="228" spans="1:19" ht="15.75" customHeight="1" x14ac:dyDescent="0.2">
      <c r="A228" s="108"/>
      <c r="B228" s="108"/>
      <c r="C228" s="108"/>
      <c r="D228" s="107"/>
      <c r="E228" s="108"/>
      <c r="F228" s="108"/>
      <c r="G228" s="108"/>
      <c r="H228" s="108"/>
      <c r="I228" s="108"/>
      <c r="J228" s="109">
        <f t="shared" si="6"/>
        <v>0</v>
      </c>
      <c r="K228" s="110">
        <f t="shared" si="7"/>
        <v>0</v>
      </c>
      <c r="L228" s="108"/>
      <c r="M228" s="108"/>
      <c r="N228" s="108"/>
      <c r="O228" s="112"/>
      <c r="P228" s="112"/>
      <c r="Q228" s="108"/>
      <c r="R228" s="108"/>
      <c r="S228" s="112"/>
    </row>
    <row r="229" spans="1:19" ht="15.75" customHeight="1" x14ac:dyDescent="0.2">
      <c r="A229" s="108"/>
      <c r="B229" s="108"/>
      <c r="C229" s="108"/>
      <c r="D229" s="107"/>
      <c r="E229" s="108"/>
      <c r="F229" s="108"/>
      <c r="G229" s="108"/>
      <c r="H229" s="108"/>
      <c r="I229" s="108"/>
      <c r="J229" s="109">
        <f t="shared" si="6"/>
        <v>0</v>
      </c>
      <c r="K229" s="110">
        <f t="shared" si="7"/>
        <v>0</v>
      </c>
      <c r="L229" s="108"/>
      <c r="M229" s="108"/>
      <c r="N229" s="108"/>
      <c r="O229" s="112"/>
      <c r="P229" s="112"/>
      <c r="Q229" s="108"/>
      <c r="R229" s="108"/>
      <c r="S229" s="112"/>
    </row>
    <row r="230" spans="1:19" ht="15.75" customHeight="1" x14ac:dyDescent="0.2">
      <c r="A230" s="108"/>
      <c r="B230" s="108"/>
      <c r="C230" s="108"/>
      <c r="D230" s="107"/>
      <c r="E230" s="108"/>
      <c r="F230" s="108"/>
      <c r="G230" s="108"/>
      <c r="H230" s="108"/>
      <c r="I230" s="108"/>
      <c r="J230" s="109">
        <f t="shared" si="6"/>
        <v>0</v>
      </c>
      <c r="K230" s="110">
        <f t="shared" si="7"/>
        <v>0</v>
      </c>
      <c r="L230" s="108"/>
      <c r="M230" s="108"/>
      <c r="N230" s="108"/>
      <c r="O230" s="112"/>
      <c r="P230" s="112"/>
      <c r="Q230" s="108"/>
      <c r="R230" s="108"/>
      <c r="S230" s="112"/>
    </row>
    <row r="231" spans="1:19" ht="15.75" customHeight="1" x14ac:dyDescent="0.2">
      <c r="A231" s="108"/>
      <c r="B231" s="108"/>
      <c r="C231" s="108"/>
      <c r="D231" s="107"/>
      <c r="E231" s="108"/>
      <c r="F231" s="108"/>
      <c r="G231" s="108"/>
      <c r="H231" s="108"/>
      <c r="I231" s="108"/>
      <c r="J231" s="109">
        <f t="shared" si="6"/>
        <v>0</v>
      </c>
      <c r="K231" s="110">
        <f t="shared" si="7"/>
        <v>0</v>
      </c>
      <c r="L231" s="108"/>
      <c r="M231" s="108"/>
      <c r="N231" s="108"/>
      <c r="O231" s="112"/>
      <c r="P231" s="112"/>
      <c r="Q231" s="108"/>
      <c r="R231" s="108"/>
      <c r="S231" s="112"/>
    </row>
    <row r="232" spans="1:19" ht="15.75" customHeight="1" x14ac:dyDescent="0.2">
      <c r="A232" s="108"/>
      <c r="B232" s="108"/>
      <c r="C232" s="108"/>
      <c r="D232" s="107"/>
      <c r="E232" s="108"/>
      <c r="F232" s="108"/>
      <c r="G232" s="108"/>
      <c r="H232" s="108"/>
      <c r="I232" s="108"/>
      <c r="J232" s="109">
        <f t="shared" si="6"/>
        <v>0</v>
      </c>
      <c r="K232" s="110">
        <f t="shared" si="7"/>
        <v>0</v>
      </c>
      <c r="L232" s="108"/>
      <c r="M232" s="108"/>
      <c r="N232" s="108"/>
      <c r="O232" s="112"/>
      <c r="P232" s="112"/>
      <c r="Q232" s="108"/>
      <c r="R232" s="108"/>
      <c r="S232" s="112"/>
    </row>
    <row r="233" spans="1:19" ht="15.75" customHeight="1" x14ac:dyDescent="0.2">
      <c r="A233" s="108"/>
      <c r="B233" s="108"/>
      <c r="C233" s="108"/>
      <c r="D233" s="107"/>
      <c r="E233" s="108"/>
      <c r="F233" s="108"/>
      <c r="G233" s="108"/>
      <c r="H233" s="108"/>
      <c r="I233" s="108"/>
      <c r="J233" s="109">
        <f t="shared" si="6"/>
        <v>0</v>
      </c>
      <c r="K233" s="110">
        <f t="shared" si="7"/>
        <v>0</v>
      </c>
      <c r="L233" s="108"/>
      <c r="M233" s="108"/>
      <c r="N233" s="108"/>
      <c r="O233" s="112"/>
      <c r="P233" s="112"/>
      <c r="Q233" s="108"/>
      <c r="R233" s="108"/>
      <c r="S233" s="112"/>
    </row>
    <row r="234" spans="1:19" ht="15.75" customHeight="1" x14ac:dyDescent="0.2">
      <c r="A234" s="108"/>
      <c r="B234" s="108"/>
      <c r="C234" s="108"/>
      <c r="D234" s="107"/>
      <c r="E234" s="108"/>
      <c r="F234" s="108"/>
      <c r="G234" s="108"/>
      <c r="H234" s="108"/>
      <c r="I234" s="108"/>
      <c r="J234" s="109">
        <f t="shared" si="6"/>
        <v>0</v>
      </c>
      <c r="K234" s="110">
        <f t="shared" si="7"/>
        <v>0</v>
      </c>
      <c r="L234" s="108"/>
      <c r="M234" s="108"/>
      <c r="N234" s="108"/>
      <c r="O234" s="112"/>
      <c r="P234" s="112"/>
      <c r="Q234" s="108"/>
      <c r="R234" s="108"/>
      <c r="S234" s="112"/>
    </row>
    <row r="235" spans="1:19" ht="15.75" customHeight="1" x14ac:dyDescent="0.2">
      <c r="A235" s="108"/>
      <c r="B235" s="108"/>
      <c r="C235" s="108"/>
      <c r="D235" s="107"/>
      <c r="E235" s="108"/>
      <c r="F235" s="108"/>
      <c r="G235" s="108"/>
      <c r="H235" s="108"/>
      <c r="I235" s="108"/>
      <c r="J235" s="109">
        <f t="shared" si="6"/>
        <v>0</v>
      </c>
      <c r="K235" s="110">
        <f t="shared" si="7"/>
        <v>0</v>
      </c>
      <c r="L235" s="108"/>
      <c r="M235" s="108"/>
      <c r="N235" s="108"/>
      <c r="O235" s="112"/>
      <c r="P235" s="112"/>
      <c r="Q235" s="108"/>
      <c r="R235" s="108"/>
      <c r="S235" s="112"/>
    </row>
    <row r="236" spans="1:19" ht="15.75" customHeight="1" x14ac:dyDescent="0.2">
      <c r="A236" s="108"/>
      <c r="B236" s="108"/>
      <c r="C236" s="108"/>
      <c r="D236" s="107"/>
      <c r="E236" s="108"/>
      <c r="F236" s="108"/>
      <c r="G236" s="108"/>
      <c r="H236" s="108"/>
      <c r="I236" s="108"/>
      <c r="J236" s="109">
        <f t="shared" si="6"/>
        <v>0</v>
      </c>
      <c r="K236" s="110">
        <f t="shared" si="7"/>
        <v>0</v>
      </c>
      <c r="L236" s="108"/>
      <c r="M236" s="108"/>
      <c r="N236" s="108"/>
      <c r="O236" s="112"/>
      <c r="P236" s="112"/>
      <c r="Q236" s="108"/>
      <c r="R236" s="108"/>
      <c r="S236" s="112"/>
    </row>
    <row r="237" spans="1:19" ht="15.75" customHeight="1" x14ac:dyDescent="0.2">
      <c r="A237" s="108"/>
      <c r="B237" s="108"/>
      <c r="C237" s="108"/>
      <c r="D237" s="107"/>
      <c r="E237" s="108"/>
      <c r="F237" s="108"/>
      <c r="G237" s="108"/>
      <c r="H237" s="108"/>
      <c r="I237" s="108"/>
      <c r="J237" s="109">
        <f t="shared" si="6"/>
        <v>0</v>
      </c>
      <c r="K237" s="110">
        <f t="shared" si="7"/>
        <v>0</v>
      </c>
      <c r="L237" s="108"/>
      <c r="M237" s="108"/>
      <c r="N237" s="108"/>
      <c r="O237" s="112"/>
      <c r="P237" s="112"/>
      <c r="Q237" s="108"/>
      <c r="R237" s="108"/>
      <c r="S237" s="112"/>
    </row>
    <row r="238" spans="1:19" ht="15.75" customHeight="1" x14ac:dyDescent="0.2">
      <c r="A238" s="108"/>
      <c r="B238" s="108"/>
      <c r="C238" s="108"/>
      <c r="D238" s="107"/>
      <c r="E238" s="108"/>
      <c r="F238" s="108"/>
      <c r="G238" s="108"/>
      <c r="H238" s="108"/>
      <c r="I238" s="108"/>
      <c r="J238" s="109">
        <f t="shared" si="6"/>
        <v>0</v>
      </c>
      <c r="K238" s="110">
        <f t="shared" si="7"/>
        <v>0</v>
      </c>
      <c r="L238" s="108"/>
      <c r="M238" s="108"/>
      <c r="N238" s="108"/>
      <c r="O238" s="112"/>
      <c r="P238" s="112"/>
      <c r="Q238" s="108"/>
      <c r="R238" s="108"/>
      <c r="S238" s="112"/>
    </row>
    <row r="239" spans="1:19" ht="15.75" customHeight="1" x14ac:dyDescent="0.2">
      <c r="A239" s="108"/>
      <c r="B239" s="108"/>
      <c r="C239" s="108"/>
      <c r="D239" s="107"/>
      <c r="E239" s="108"/>
      <c r="F239" s="108"/>
      <c r="G239" s="108"/>
      <c r="H239" s="108"/>
      <c r="I239" s="108"/>
      <c r="J239" s="109">
        <f t="shared" si="6"/>
        <v>0</v>
      </c>
      <c r="K239" s="110">
        <f t="shared" si="7"/>
        <v>0</v>
      </c>
      <c r="L239" s="108"/>
      <c r="M239" s="108"/>
      <c r="N239" s="108"/>
      <c r="O239" s="112"/>
      <c r="P239" s="112"/>
      <c r="Q239" s="108"/>
      <c r="R239" s="108"/>
      <c r="S239" s="112"/>
    </row>
    <row r="240" spans="1:19" ht="15.75" customHeight="1" x14ac:dyDescent="0.2">
      <c r="A240" s="108"/>
      <c r="B240" s="108"/>
      <c r="C240" s="108"/>
      <c r="D240" s="107"/>
      <c r="E240" s="108"/>
      <c r="F240" s="108"/>
      <c r="G240" s="108"/>
      <c r="H240" s="108"/>
      <c r="I240" s="108"/>
      <c r="J240" s="109">
        <f t="shared" si="6"/>
        <v>0</v>
      </c>
      <c r="K240" s="110">
        <f t="shared" si="7"/>
        <v>0</v>
      </c>
      <c r="L240" s="108"/>
      <c r="M240" s="108"/>
      <c r="N240" s="108"/>
      <c r="O240" s="112"/>
      <c r="P240" s="112"/>
      <c r="Q240" s="108"/>
      <c r="R240" s="108"/>
      <c r="S240" s="112"/>
    </row>
    <row r="241" spans="1:19" ht="15.75" customHeight="1" x14ac:dyDescent="0.2">
      <c r="A241" s="108"/>
      <c r="B241" s="108"/>
      <c r="C241" s="108"/>
      <c r="D241" s="107"/>
      <c r="E241" s="108"/>
      <c r="F241" s="108"/>
      <c r="G241" s="108"/>
      <c r="H241" s="108"/>
      <c r="I241" s="108"/>
      <c r="J241" s="109">
        <f t="shared" si="6"/>
        <v>0</v>
      </c>
      <c r="K241" s="110">
        <f t="shared" si="7"/>
        <v>0</v>
      </c>
      <c r="L241" s="108"/>
      <c r="M241" s="108"/>
      <c r="N241" s="108"/>
      <c r="O241" s="112"/>
      <c r="P241" s="112"/>
      <c r="Q241" s="108"/>
      <c r="R241" s="108"/>
      <c r="S241" s="112"/>
    </row>
    <row r="242" spans="1:19" ht="15.75" customHeight="1" x14ac:dyDescent="0.2">
      <c r="A242" s="108"/>
      <c r="B242" s="108"/>
      <c r="C242" s="108"/>
      <c r="D242" s="107"/>
      <c r="E242" s="108"/>
      <c r="F242" s="108"/>
      <c r="G242" s="108"/>
      <c r="H242" s="108"/>
      <c r="I242" s="108"/>
      <c r="J242" s="109">
        <f t="shared" si="6"/>
        <v>0</v>
      </c>
      <c r="K242" s="110">
        <f t="shared" si="7"/>
        <v>0</v>
      </c>
      <c r="L242" s="108"/>
      <c r="M242" s="108"/>
      <c r="N242" s="108"/>
      <c r="O242" s="112"/>
      <c r="P242" s="112"/>
      <c r="Q242" s="108"/>
      <c r="R242" s="108"/>
      <c r="S242" s="112"/>
    </row>
    <row r="243" spans="1:19" ht="15.75" customHeight="1" x14ac:dyDescent="0.2">
      <c r="A243" s="108"/>
      <c r="B243" s="108"/>
      <c r="C243" s="108"/>
      <c r="D243" s="107"/>
      <c r="E243" s="108"/>
      <c r="F243" s="108"/>
      <c r="G243" s="108"/>
      <c r="H243" s="108"/>
      <c r="I243" s="108"/>
      <c r="J243" s="109">
        <f t="shared" si="6"/>
        <v>0</v>
      </c>
      <c r="K243" s="110">
        <f t="shared" si="7"/>
        <v>0</v>
      </c>
      <c r="L243" s="108"/>
      <c r="M243" s="108"/>
      <c r="N243" s="108"/>
      <c r="O243" s="112"/>
      <c r="P243" s="112"/>
      <c r="Q243" s="108"/>
      <c r="R243" s="108"/>
      <c r="S243" s="112"/>
    </row>
    <row r="244" spans="1:19" ht="15.75" customHeight="1" x14ac:dyDescent="0.2">
      <c r="A244" s="108"/>
      <c r="B244" s="108"/>
      <c r="C244" s="108"/>
      <c r="D244" s="107"/>
      <c r="E244" s="108"/>
      <c r="F244" s="108"/>
      <c r="G244" s="108"/>
      <c r="H244" s="108"/>
      <c r="I244" s="108"/>
      <c r="J244" s="109">
        <f t="shared" si="6"/>
        <v>0</v>
      </c>
      <c r="K244" s="110">
        <f t="shared" si="7"/>
        <v>0</v>
      </c>
      <c r="L244" s="108"/>
      <c r="M244" s="108"/>
      <c r="N244" s="108"/>
      <c r="O244" s="112"/>
      <c r="P244" s="112"/>
      <c r="Q244" s="108"/>
      <c r="R244" s="108"/>
      <c r="S244" s="112"/>
    </row>
    <row r="245" spans="1:19" ht="15.75" customHeight="1" x14ac:dyDescent="0.2">
      <c r="A245" s="108"/>
      <c r="B245" s="108"/>
      <c r="C245" s="108"/>
      <c r="D245" s="107"/>
      <c r="E245" s="108"/>
      <c r="F245" s="108"/>
      <c r="G245" s="108"/>
      <c r="H245" s="108"/>
      <c r="I245" s="108"/>
      <c r="J245" s="109">
        <f t="shared" si="6"/>
        <v>0</v>
      </c>
      <c r="K245" s="110">
        <f t="shared" si="7"/>
        <v>0</v>
      </c>
      <c r="L245" s="108"/>
      <c r="M245" s="108"/>
      <c r="N245" s="108"/>
      <c r="O245" s="112"/>
      <c r="P245" s="112"/>
      <c r="Q245" s="108"/>
      <c r="R245" s="108"/>
      <c r="S245" s="112"/>
    </row>
    <row r="246" spans="1:19" ht="15.75" customHeight="1" x14ac:dyDescent="0.2">
      <c r="A246" s="108"/>
      <c r="B246" s="108"/>
      <c r="C246" s="108"/>
      <c r="D246" s="107"/>
      <c r="E246" s="108"/>
      <c r="F246" s="108"/>
      <c r="G246" s="108"/>
      <c r="H246" s="108"/>
      <c r="I246" s="108"/>
      <c r="J246" s="109">
        <f t="shared" si="6"/>
        <v>0</v>
      </c>
      <c r="K246" s="110">
        <f t="shared" si="7"/>
        <v>0</v>
      </c>
      <c r="L246" s="108"/>
      <c r="M246" s="108"/>
      <c r="N246" s="108"/>
      <c r="O246" s="112"/>
      <c r="P246" s="112"/>
      <c r="Q246" s="108"/>
      <c r="R246" s="108"/>
      <c r="S246" s="112"/>
    </row>
    <row r="247" spans="1:19" ht="15.75" customHeight="1" x14ac:dyDescent="0.2">
      <c r="A247" s="108"/>
      <c r="B247" s="108"/>
      <c r="C247" s="108"/>
      <c r="D247" s="107"/>
      <c r="E247" s="108"/>
      <c r="F247" s="108"/>
      <c r="G247" s="108"/>
      <c r="H247" s="108"/>
      <c r="I247" s="108"/>
      <c r="J247" s="109">
        <f t="shared" si="6"/>
        <v>0</v>
      </c>
      <c r="K247" s="110">
        <f t="shared" si="7"/>
        <v>0</v>
      </c>
      <c r="L247" s="108"/>
      <c r="M247" s="108"/>
      <c r="N247" s="108"/>
      <c r="O247" s="112"/>
      <c r="P247" s="112"/>
      <c r="Q247" s="108"/>
      <c r="R247" s="108"/>
      <c r="S247" s="112"/>
    </row>
    <row r="248" spans="1:19" ht="15.75" customHeight="1" x14ac:dyDescent="0.2">
      <c r="A248" s="108"/>
      <c r="B248" s="108"/>
      <c r="C248" s="108"/>
      <c r="D248" s="107"/>
      <c r="E248" s="108"/>
      <c r="F248" s="108"/>
      <c r="G248" s="108"/>
      <c r="H248" s="108"/>
      <c r="I248" s="108"/>
      <c r="J248" s="109">
        <f t="shared" si="6"/>
        <v>0</v>
      </c>
      <c r="K248" s="110">
        <f t="shared" si="7"/>
        <v>0</v>
      </c>
      <c r="L248" s="108"/>
      <c r="M248" s="108"/>
      <c r="N248" s="108"/>
      <c r="O248" s="112"/>
      <c r="P248" s="112"/>
      <c r="Q248" s="108"/>
      <c r="R248" s="108"/>
      <c r="S248" s="112"/>
    </row>
    <row r="249" spans="1:19" ht="15.75" customHeight="1" x14ac:dyDescent="0.2">
      <c r="A249" s="108"/>
      <c r="B249" s="108"/>
      <c r="C249" s="108"/>
      <c r="D249" s="107"/>
      <c r="E249" s="108"/>
      <c r="F249" s="108"/>
      <c r="G249" s="108"/>
      <c r="H249" s="108"/>
      <c r="I249" s="108"/>
      <c r="J249" s="109">
        <f t="shared" si="6"/>
        <v>0</v>
      </c>
      <c r="K249" s="110">
        <f t="shared" si="7"/>
        <v>0</v>
      </c>
      <c r="L249" s="108"/>
      <c r="M249" s="108"/>
      <c r="N249" s="108"/>
      <c r="O249" s="112"/>
      <c r="P249" s="112"/>
      <c r="Q249" s="108"/>
      <c r="R249" s="108"/>
      <c r="S249" s="112"/>
    </row>
    <row r="250" spans="1:19" ht="15.75" customHeight="1" x14ac:dyDescent="0.2">
      <c r="A250" s="108"/>
      <c r="B250" s="108"/>
      <c r="C250" s="108"/>
      <c r="D250" s="107"/>
      <c r="E250" s="108"/>
      <c r="F250" s="108"/>
      <c r="G250" s="108"/>
      <c r="H250" s="108"/>
      <c r="I250" s="108"/>
      <c r="J250" s="109">
        <f t="shared" si="6"/>
        <v>0</v>
      </c>
      <c r="K250" s="110">
        <f t="shared" si="7"/>
        <v>0</v>
      </c>
      <c r="L250" s="108"/>
      <c r="M250" s="108"/>
      <c r="N250" s="108"/>
      <c r="O250" s="112"/>
      <c r="P250" s="112"/>
      <c r="Q250" s="108"/>
      <c r="R250" s="108"/>
      <c r="S250" s="112"/>
    </row>
    <row r="251" spans="1:19" ht="15.75" customHeight="1" x14ac:dyDescent="0.2">
      <c r="A251" s="108"/>
      <c r="B251" s="108"/>
      <c r="C251" s="108"/>
      <c r="D251" s="107"/>
      <c r="E251" s="108"/>
      <c r="F251" s="108"/>
      <c r="G251" s="108"/>
      <c r="H251" s="108"/>
      <c r="I251" s="108"/>
      <c r="J251" s="109">
        <f t="shared" si="6"/>
        <v>0</v>
      </c>
      <c r="K251" s="110">
        <f t="shared" si="7"/>
        <v>0</v>
      </c>
      <c r="L251" s="108"/>
      <c r="M251" s="108"/>
      <c r="N251" s="108"/>
      <c r="O251" s="112"/>
      <c r="P251" s="112"/>
      <c r="Q251" s="108"/>
      <c r="R251" s="108"/>
      <c r="S251" s="112"/>
    </row>
    <row r="252" spans="1:19" ht="15.75" customHeight="1" x14ac:dyDescent="0.2">
      <c r="A252" s="108"/>
      <c r="B252" s="108"/>
      <c r="C252" s="108"/>
      <c r="D252" s="107"/>
      <c r="E252" s="108"/>
      <c r="F252" s="108"/>
      <c r="G252" s="108"/>
      <c r="H252" s="108"/>
      <c r="I252" s="108"/>
      <c r="J252" s="109">
        <f t="shared" si="6"/>
        <v>0</v>
      </c>
      <c r="K252" s="110">
        <f t="shared" si="7"/>
        <v>0</v>
      </c>
      <c r="L252" s="108"/>
      <c r="M252" s="108"/>
      <c r="N252" s="108"/>
      <c r="O252" s="112"/>
      <c r="P252" s="112"/>
      <c r="Q252" s="108"/>
      <c r="R252" s="108"/>
      <c r="S252" s="112"/>
    </row>
    <row r="253" spans="1:19" ht="15.75" customHeight="1" x14ac:dyDescent="0.2">
      <c r="A253" s="108"/>
      <c r="B253" s="108"/>
      <c r="C253" s="108"/>
      <c r="D253" s="107"/>
      <c r="E253" s="108"/>
      <c r="F253" s="108"/>
      <c r="G253" s="108"/>
      <c r="H253" s="108"/>
      <c r="I253" s="108"/>
      <c r="J253" s="109">
        <f t="shared" si="6"/>
        <v>0</v>
      </c>
      <c r="K253" s="110">
        <f t="shared" si="7"/>
        <v>0</v>
      </c>
      <c r="L253" s="108"/>
      <c r="M253" s="108"/>
      <c r="N253" s="108"/>
      <c r="O253" s="112"/>
      <c r="P253" s="112"/>
      <c r="Q253" s="108"/>
      <c r="R253" s="108"/>
      <c r="S253" s="112"/>
    </row>
    <row r="254" spans="1:19" ht="15.75" customHeight="1" x14ac:dyDescent="0.2">
      <c r="A254" s="108"/>
      <c r="B254" s="108"/>
      <c r="C254" s="108"/>
      <c r="D254" s="107"/>
      <c r="E254" s="108"/>
      <c r="F254" s="108"/>
      <c r="G254" s="108"/>
      <c r="H254" s="108"/>
      <c r="I254" s="108"/>
      <c r="J254" s="109">
        <f t="shared" si="6"/>
        <v>0</v>
      </c>
      <c r="K254" s="110">
        <f t="shared" si="7"/>
        <v>0</v>
      </c>
      <c r="L254" s="108"/>
      <c r="M254" s="108"/>
      <c r="N254" s="108"/>
      <c r="O254" s="112"/>
      <c r="P254" s="112"/>
      <c r="Q254" s="108"/>
      <c r="R254" s="108"/>
      <c r="S254" s="112"/>
    </row>
    <row r="255" spans="1:19" ht="15.75" customHeight="1" x14ac:dyDescent="0.2">
      <c r="A255" s="108"/>
      <c r="B255" s="108"/>
      <c r="C255" s="108"/>
      <c r="D255" s="107"/>
      <c r="E255" s="108"/>
      <c r="F255" s="108"/>
      <c r="G255" s="108"/>
      <c r="H255" s="108"/>
      <c r="I255" s="108"/>
      <c r="J255" s="109">
        <f t="shared" si="6"/>
        <v>0</v>
      </c>
      <c r="K255" s="110">
        <f t="shared" si="7"/>
        <v>0</v>
      </c>
      <c r="L255" s="108"/>
      <c r="M255" s="108"/>
      <c r="N255" s="108"/>
      <c r="O255" s="112"/>
      <c r="P255" s="112"/>
      <c r="Q255" s="108"/>
      <c r="R255" s="108"/>
      <c r="S255" s="112"/>
    </row>
    <row r="256" spans="1:19" ht="15.75" customHeight="1" x14ac:dyDescent="0.2">
      <c r="A256" s="108"/>
      <c r="B256" s="108"/>
      <c r="C256" s="108"/>
      <c r="D256" s="107"/>
      <c r="E256" s="108"/>
      <c r="F256" s="108"/>
      <c r="G256" s="108"/>
      <c r="H256" s="108"/>
      <c r="I256" s="108"/>
      <c r="J256" s="109">
        <f t="shared" si="6"/>
        <v>0</v>
      </c>
      <c r="K256" s="109"/>
      <c r="L256" s="108"/>
      <c r="M256" s="108"/>
      <c r="N256" s="108"/>
      <c r="O256" s="112"/>
      <c r="P256" s="112"/>
      <c r="Q256" s="108"/>
      <c r="R256" s="108"/>
      <c r="S256" s="112"/>
    </row>
    <row r="257" spans="1:19" ht="15.75" customHeight="1" x14ac:dyDescent="0.2">
      <c r="A257" s="108"/>
      <c r="B257" s="108"/>
      <c r="C257" s="108"/>
      <c r="D257" s="107"/>
      <c r="E257" s="108"/>
      <c r="F257" s="108"/>
      <c r="G257" s="108"/>
      <c r="H257" s="108"/>
      <c r="I257" s="108"/>
      <c r="J257" s="109">
        <f t="shared" si="6"/>
        <v>0</v>
      </c>
      <c r="K257" s="109"/>
      <c r="L257" s="108"/>
      <c r="M257" s="108"/>
      <c r="N257" s="108"/>
      <c r="O257" s="112"/>
      <c r="P257" s="112"/>
      <c r="Q257" s="108"/>
      <c r="R257" s="108"/>
      <c r="S257" s="112"/>
    </row>
    <row r="258" spans="1:19" ht="15.75" customHeight="1" x14ac:dyDescent="0.2">
      <c r="A258" s="108"/>
      <c r="B258" s="108"/>
      <c r="C258" s="108"/>
      <c r="D258" s="107"/>
      <c r="E258" s="108"/>
      <c r="F258" s="108"/>
      <c r="G258" s="108"/>
      <c r="H258" s="108"/>
      <c r="I258" s="108"/>
      <c r="J258" s="109"/>
      <c r="K258" s="109"/>
      <c r="L258" s="108"/>
      <c r="M258" s="108"/>
      <c r="N258" s="108"/>
      <c r="O258" s="112"/>
      <c r="P258" s="112"/>
      <c r="Q258" s="108"/>
      <c r="R258" s="108"/>
      <c r="S258" s="112"/>
    </row>
    <row r="259" spans="1:19" ht="15.75" customHeight="1" x14ac:dyDescent="0.2">
      <c r="A259" s="108"/>
      <c r="B259" s="108"/>
      <c r="C259" s="108"/>
      <c r="D259" s="107"/>
      <c r="E259" s="108"/>
      <c r="F259" s="108"/>
      <c r="G259" s="108"/>
      <c r="H259" s="108"/>
      <c r="I259" s="108"/>
      <c r="J259" s="109"/>
      <c r="K259" s="109"/>
      <c r="L259" s="108"/>
      <c r="M259" s="108"/>
      <c r="N259" s="108"/>
      <c r="O259" s="112"/>
      <c r="P259" s="112"/>
      <c r="Q259" s="108"/>
      <c r="R259" s="108"/>
      <c r="S259" s="112"/>
    </row>
    <row r="260" spans="1:19" ht="15.75" customHeight="1" x14ac:dyDescent="0.2">
      <c r="A260" s="108"/>
      <c r="B260" s="108"/>
      <c r="C260" s="108"/>
      <c r="D260" s="107"/>
      <c r="E260" s="108"/>
      <c r="F260" s="108"/>
      <c r="G260" s="108"/>
      <c r="H260" s="108"/>
      <c r="I260" s="108"/>
      <c r="J260" s="109"/>
      <c r="K260" s="109"/>
      <c r="L260" s="108"/>
      <c r="M260" s="108"/>
      <c r="N260" s="108"/>
      <c r="O260" s="112"/>
      <c r="P260" s="112"/>
      <c r="Q260" s="108"/>
      <c r="R260" s="108"/>
      <c r="S260" s="112"/>
    </row>
    <row r="261" spans="1:19" ht="15.75" customHeight="1" x14ac:dyDescent="0.2">
      <c r="A261" s="108"/>
      <c r="B261" s="108"/>
      <c r="C261" s="108"/>
      <c r="D261" s="107"/>
      <c r="E261" s="108"/>
      <c r="F261" s="108"/>
      <c r="G261" s="108"/>
      <c r="H261" s="108"/>
      <c r="I261" s="108"/>
      <c r="J261" s="109"/>
      <c r="K261" s="109"/>
      <c r="L261" s="108"/>
      <c r="M261" s="108"/>
      <c r="N261" s="108"/>
      <c r="O261" s="112"/>
      <c r="P261" s="112"/>
      <c r="Q261" s="108"/>
      <c r="R261" s="108"/>
      <c r="S261" s="112"/>
    </row>
    <row r="262" spans="1:19" ht="15.75" customHeight="1" x14ac:dyDescent="0.2">
      <c r="A262" s="108"/>
      <c r="B262" s="108"/>
      <c r="C262" s="108"/>
      <c r="D262" s="107"/>
      <c r="E262" s="108"/>
      <c r="F262" s="108"/>
      <c r="G262" s="108"/>
      <c r="H262" s="108"/>
      <c r="I262" s="108"/>
      <c r="J262" s="109"/>
      <c r="K262" s="109"/>
      <c r="L262" s="108"/>
      <c r="M262" s="108"/>
      <c r="N262" s="108"/>
      <c r="O262" s="112"/>
      <c r="P262" s="112"/>
      <c r="Q262" s="108"/>
      <c r="R262" s="108"/>
      <c r="S262" s="112"/>
    </row>
    <row r="263" spans="1:19" ht="15.75" customHeight="1" x14ac:dyDescent="0.2">
      <c r="A263" s="108"/>
      <c r="B263" s="108"/>
      <c r="C263" s="108"/>
      <c r="D263" s="107"/>
      <c r="E263" s="108"/>
      <c r="F263" s="108"/>
      <c r="G263" s="108"/>
      <c r="H263" s="108"/>
      <c r="I263" s="108"/>
      <c r="J263" s="109"/>
      <c r="K263" s="109"/>
      <c r="L263" s="108"/>
      <c r="M263" s="108"/>
      <c r="N263" s="108"/>
      <c r="O263" s="112"/>
      <c r="P263" s="112"/>
      <c r="Q263" s="108"/>
      <c r="R263" s="108"/>
      <c r="S263" s="112"/>
    </row>
    <row r="264" spans="1:19" ht="15.75" customHeight="1" x14ac:dyDescent="0.2">
      <c r="A264" s="108"/>
      <c r="B264" s="108"/>
      <c r="C264" s="108"/>
      <c r="D264" s="107"/>
      <c r="E264" s="108"/>
      <c r="F264" s="108"/>
      <c r="G264" s="108"/>
      <c r="H264" s="108"/>
      <c r="I264" s="108"/>
      <c r="J264" s="109"/>
      <c r="K264" s="109"/>
      <c r="L264" s="108"/>
      <c r="M264" s="108"/>
      <c r="N264" s="108"/>
      <c r="O264" s="112"/>
      <c r="P264" s="112"/>
      <c r="Q264" s="108"/>
      <c r="R264" s="108"/>
      <c r="S264" s="112"/>
    </row>
    <row r="265" spans="1:19" ht="15.75" customHeight="1" x14ac:dyDescent="0.2">
      <c r="A265" s="108"/>
      <c r="B265" s="108"/>
      <c r="C265" s="108"/>
      <c r="D265" s="107"/>
      <c r="E265" s="108"/>
      <c r="F265" s="108"/>
      <c r="G265" s="108"/>
      <c r="H265" s="108"/>
      <c r="I265" s="108"/>
      <c r="J265" s="109"/>
      <c r="K265" s="109"/>
      <c r="L265" s="108"/>
      <c r="M265" s="108"/>
      <c r="N265" s="108"/>
      <c r="O265" s="112"/>
      <c r="P265" s="112"/>
      <c r="Q265" s="108"/>
      <c r="R265" s="108"/>
      <c r="S265" s="112"/>
    </row>
    <row r="266" spans="1:19" ht="15.75" customHeight="1" x14ac:dyDescent="0.2">
      <c r="A266" s="108"/>
      <c r="B266" s="108"/>
      <c r="C266" s="108"/>
      <c r="D266" s="107"/>
      <c r="E266" s="108"/>
      <c r="F266" s="108"/>
      <c r="G266" s="108"/>
      <c r="H266" s="108"/>
      <c r="I266" s="108"/>
      <c r="J266" s="109"/>
      <c r="K266" s="109"/>
      <c r="L266" s="108"/>
      <c r="M266" s="108"/>
      <c r="N266" s="108"/>
      <c r="O266" s="112"/>
      <c r="P266" s="112"/>
      <c r="Q266" s="108"/>
      <c r="R266" s="108"/>
      <c r="S266" s="112"/>
    </row>
    <row r="267" spans="1:19" ht="15.75" customHeight="1" x14ac:dyDescent="0.2">
      <c r="A267" s="108"/>
      <c r="B267" s="108"/>
      <c r="C267" s="108"/>
      <c r="D267" s="107"/>
      <c r="E267" s="108"/>
      <c r="F267" s="108"/>
      <c r="G267" s="108"/>
      <c r="H267" s="108"/>
      <c r="I267" s="108"/>
      <c r="J267" s="109"/>
      <c r="K267" s="109"/>
      <c r="L267" s="108"/>
      <c r="M267" s="108"/>
      <c r="N267" s="108"/>
      <c r="O267" s="112"/>
      <c r="P267" s="112"/>
      <c r="Q267" s="108"/>
      <c r="R267" s="108"/>
      <c r="S267" s="112"/>
    </row>
    <row r="268" spans="1:19" ht="15.75" customHeight="1" x14ac:dyDescent="0.2">
      <c r="A268" s="108"/>
      <c r="B268" s="108"/>
      <c r="C268" s="108"/>
      <c r="D268" s="107"/>
      <c r="E268" s="108"/>
      <c r="F268" s="108"/>
      <c r="G268" s="108"/>
      <c r="H268" s="108"/>
      <c r="I268" s="108"/>
      <c r="J268" s="109"/>
      <c r="K268" s="109"/>
      <c r="L268" s="108"/>
      <c r="M268" s="108"/>
      <c r="N268" s="108"/>
      <c r="O268" s="112"/>
      <c r="P268" s="112"/>
      <c r="Q268" s="108"/>
      <c r="R268" s="108"/>
      <c r="S268" s="112"/>
    </row>
    <row r="269" spans="1:19" ht="15.75" customHeight="1" x14ac:dyDescent="0.2">
      <c r="A269" s="108"/>
      <c r="B269" s="108"/>
      <c r="C269" s="108"/>
      <c r="D269" s="107"/>
      <c r="E269" s="108"/>
      <c r="F269" s="108"/>
      <c r="G269" s="108"/>
      <c r="H269" s="108"/>
      <c r="I269" s="108"/>
      <c r="J269" s="109"/>
      <c r="K269" s="109"/>
      <c r="L269" s="108"/>
      <c r="M269" s="108"/>
      <c r="N269" s="108"/>
      <c r="O269" s="112"/>
      <c r="P269" s="112"/>
      <c r="Q269" s="108"/>
      <c r="R269" s="108"/>
      <c r="S269" s="112"/>
    </row>
    <row r="270" spans="1:19" ht="15.75" customHeight="1" x14ac:dyDescent="0.2">
      <c r="A270" s="108"/>
      <c r="B270" s="108"/>
      <c r="C270" s="108"/>
      <c r="D270" s="107"/>
      <c r="E270" s="108"/>
      <c r="F270" s="108"/>
      <c r="G270" s="108"/>
      <c r="H270" s="108"/>
      <c r="I270" s="108"/>
      <c r="J270" s="109"/>
      <c r="K270" s="109"/>
      <c r="L270" s="108"/>
      <c r="M270" s="108"/>
      <c r="N270" s="108"/>
      <c r="O270" s="112"/>
      <c r="P270" s="112"/>
      <c r="Q270" s="108"/>
      <c r="R270" s="108"/>
      <c r="S270" s="112"/>
    </row>
    <row r="271" spans="1:19" ht="15.75" customHeight="1" x14ac:dyDescent="0.2">
      <c r="A271" s="108"/>
      <c r="B271" s="108"/>
      <c r="C271" s="108"/>
      <c r="D271" s="107"/>
      <c r="E271" s="108"/>
      <c r="F271" s="108"/>
      <c r="G271" s="108"/>
      <c r="H271" s="108"/>
      <c r="I271" s="108"/>
      <c r="J271" s="109"/>
      <c r="K271" s="109"/>
      <c r="L271" s="108"/>
      <c r="M271" s="108"/>
      <c r="N271" s="108"/>
      <c r="O271" s="112"/>
      <c r="P271" s="112"/>
      <c r="Q271" s="108"/>
      <c r="R271" s="108"/>
      <c r="S271" s="112"/>
    </row>
    <row r="272" spans="1:19" ht="15.75" customHeight="1" x14ac:dyDescent="0.2">
      <c r="A272" s="108"/>
      <c r="B272" s="108"/>
      <c r="C272" s="108"/>
      <c r="D272" s="107"/>
      <c r="E272" s="108"/>
      <c r="F272" s="108"/>
      <c r="G272" s="108"/>
      <c r="H272" s="108"/>
      <c r="I272" s="108"/>
      <c r="J272" s="109"/>
      <c r="K272" s="109"/>
      <c r="L272" s="108"/>
      <c r="M272" s="108"/>
      <c r="N272" s="108"/>
      <c r="O272" s="112"/>
      <c r="P272" s="112"/>
      <c r="Q272" s="108"/>
      <c r="R272" s="108"/>
      <c r="S272" s="112"/>
    </row>
    <row r="273" spans="1:19" ht="15.75" customHeight="1" x14ac:dyDescent="0.2">
      <c r="A273" s="108"/>
      <c r="B273" s="108"/>
      <c r="C273" s="108"/>
      <c r="D273" s="107"/>
      <c r="E273" s="108"/>
      <c r="F273" s="108"/>
      <c r="G273" s="108"/>
      <c r="H273" s="108"/>
      <c r="I273" s="108"/>
      <c r="J273" s="109"/>
      <c r="K273" s="109"/>
      <c r="L273" s="108"/>
      <c r="M273" s="108"/>
      <c r="N273" s="108"/>
      <c r="O273" s="112"/>
      <c r="P273" s="112"/>
      <c r="Q273" s="108"/>
      <c r="R273" s="108"/>
      <c r="S273" s="112"/>
    </row>
    <row r="274" spans="1:19" ht="15.75" customHeight="1" x14ac:dyDescent="0.2">
      <c r="A274" s="108"/>
      <c r="B274" s="108"/>
      <c r="C274" s="108"/>
      <c r="D274" s="107"/>
      <c r="E274" s="108"/>
      <c r="F274" s="108"/>
      <c r="G274" s="108"/>
      <c r="H274" s="108"/>
      <c r="I274" s="108"/>
      <c r="J274" s="109"/>
      <c r="K274" s="109"/>
      <c r="L274" s="108"/>
      <c r="M274" s="108"/>
      <c r="N274" s="108"/>
      <c r="O274" s="112"/>
      <c r="P274" s="112"/>
      <c r="Q274" s="108"/>
      <c r="R274" s="108"/>
      <c r="S274" s="112"/>
    </row>
    <row r="275" spans="1:19" ht="15.75" customHeight="1" x14ac:dyDescent="0.2">
      <c r="A275" s="108"/>
      <c r="B275" s="108"/>
      <c r="C275" s="108"/>
      <c r="D275" s="107"/>
      <c r="E275" s="108"/>
      <c r="F275" s="108"/>
      <c r="G275" s="108"/>
      <c r="H275" s="108"/>
      <c r="I275" s="108"/>
      <c r="J275" s="109"/>
      <c r="K275" s="109"/>
      <c r="L275" s="108"/>
      <c r="M275" s="108"/>
      <c r="N275" s="108"/>
      <c r="O275" s="112"/>
      <c r="P275" s="112"/>
      <c r="Q275" s="108"/>
      <c r="R275" s="108"/>
      <c r="S275" s="112"/>
    </row>
    <row r="276" spans="1:19" ht="15.75" customHeight="1" x14ac:dyDescent="0.2">
      <c r="A276" s="108"/>
      <c r="B276" s="108"/>
      <c r="C276" s="108"/>
      <c r="D276" s="107"/>
      <c r="E276" s="108"/>
      <c r="F276" s="108"/>
      <c r="G276" s="108"/>
      <c r="H276" s="108"/>
      <c r="I276" s="108"/>
      <c r="J276" s="109"/>
      <c r="K276" s="109"/>
      <c r="L276" s="108"/>
      <c r="M276" s="108"/>
      <c r="N276" s="108"/>
      <c r="O276" s="112"/>
      <c r="P276" s="112"/>
      <c r="Q276" s="108"/>
      <c r="R276" s="108"/>
      <c r="S276" s="112"/>
    </row>
    <row r="277" spans="1:19" ht="15.75" customHeight="1" x14ac:dyDescent="0.2">
      <c r="A277" s="108"/>
      <c r="B277" s="108"/>
      <c r="C277" s="108"/>
      <c r="D277" s="107"/>
      <c r="E277" s="108"/>
      <c r="F277" s="108"/>
      <c r="G277" s="108"/>
      <c r="H277" s="108"/>
      <c r="I277" s="108"/>
      <c r="J277" s="109"/>
      <c r="K277" s="109"/>
      <c r="L277" s="108"/>
      <c r="M277" s="108"/>
      <c r="N277" s="108"/>
      <c r="O277" s="112"/>
      <c r="P277" s="112"/>
      <c r="Q277" s="108"/>
      <c r="R277" s="108"/>
      <c r="S277" s="112"/>
    </row>
    <row r="278" spans="1:19" ht="15.75" customHeight="1" x14ac:dyDescent="0.2">
      <c r="A278" s="108"/>
      <c r="B278" s="108"/>
      <c r="C278" s="108"/>
      <c r="D278" s="107"/>
      <c r="E278" s="108"/>
      <c r="F278" s="108"/>
      <c r="G278" s="108"/>
      <c r="H278" s="108"/>
      <c r="I278" s="108"/>
      <c r="J278" s="109"/>
      <c r="K278" s="109"/>
      <c r="L278" s="108"/>
      <c r="M278" s="108"/>
      <c r="N278" s="108"/>
      <c r="O278" s="112"/>
      <c r="P278" s="112"/>
      <c r="Q278" s="108"/>
      <c r="R278" s="108"/>
      <c r="S278" s="112"/>
    </row>
    <row r="279" spans="1:19" ht="15.75" customHeight="1" x14ac:dyDescent="0.2">
      <c r="A279" s="108"/>
      <c r="B279" s="108"/>
      <c r="C279" s="108"/>
      <c r="D279" s="107"/>
      <c r="E279" s="108"/>
      <c r="F279" s="108"/>
      <c r="G279" s="108"/>
      <c r="H279" s="108"/>
      <c r="I279" s="108"/>
      <c r="J279" s="109"/>
      <c r="K279" s="109"/>
      <c r="L279" s="108"/>
      <c r="M279" s="108"/>
      <c r="N279" s="108"/>
      <c r="O279" s="112"/>
      <c r="P279" s="112"/>
      <c r="Q279" s="108"/>
      <c r="R279" s="108"/>
      <c r="S279" s="112"/>
    </row>
    <row r="280" spans="1:19" ht="15.75" customHeight="1" x14ac:dyDescent="0.2">
      <c r="A280" s="108"/>
      <c r="B280" s="108"/>
      <c r="C280" s="108"/>
      <c r="D280" s="107"/>
      <c r="E280" s="108"/>
      <c r="F280" s="108"/>
      <c r="G280" s="108"/>
      <c r="H280" s="108"/>
      <c r="I280" s="108"/>
      <c r="J280" s="109"/>
      <c r="K280" s="109"/>
      <c r="L280" s="108"/>
      <c r="M280" s="108"/>
      <c r="N280" s="108"/>
      <c r="O280" s="112"/>
      <c r="P280" s="112"/>
      <c r="Q280" s="108"/>
      <c r="R280" s="108"/>
      <c r="S280" s="112"/>
    </row>
    <row r="281" spans="1:19" ht="15.75" customHeight="1" x14ac:dyDescent="0.2">
      <c r="A281" s="108"/>
      <c r="B281" s="108"/>
      <c r="C281" s="108"/>
      <c r="D281" s="107"/>
      <c r="E281" s="108"/>
      <c r="F281" s="108"/>
      <c r="G281" s="108"/>
      <c r="H281" s="108"/>
      <c r="I281" s="108"/>
      <c r="J281" s="109"/>
      <c r="K281" s="109"/>
      <c r="L281" s="108"/>
      <c r="M281" s="108"/>
      <c r="N281" s="108"/>
      <c r="O281" s="112"/>
      <c r="P281" s="112"/>
      <c r="Q281" s="108"/>
      <c r="R281" s="108"/>
      <c r="S281" s="112"/>
    </row>
    <row r="282" spans="1:19" ht="15.75" customHeight="1" x14ac:dyDescent="0.2">
      <c r="A282" s="108"/>
      <c r="B282" s="108"/>
      <c r="C282" s="108"/>
      <c r="D282" s="107"/>
      <c r="E282" s="108"/>
      <c r="F282" s="108"/>
      <c r="G282" s="108"/>
      <c r="H282" s="108"/>
      <c r="I282" s="108"/>
      <c r="J282" s="109"/>
      <c r="K282" s="109"/>
      <c r="L282" s="108"/>
      <c r="M282" s="108"/>
      <c r="N282" s="108"/>
      <c r="O282" s="112"/>
      <c r="P282" s="112"/>
      <c r="Q282" s="108"/>
      <c r="R282" s="108"/>
      <c r="S282" s="112"/>
    </row>
    <row r="283" spans="1:19" ht="15.75" customHeight="1" x14ac:dyDescent="0.2">
      <c r="A283" s="108"/>
      <c r="B283" s="108"/>
      <c r="C283" s="108"/>
      <c r="D283" s="107"/>
      <c r="E283" s="108"/>
      <c r="F283" s="108"/>
      <c r="G283" s="108"/>
      <c r="H283" s="108"/>
      <c r="I283" s="108"/>
      <c r="J283" s="109"/>
      <c r="K283" s="109"/>
      <c r="L283" s="108"/>
      <c r="M283" s="108"/>
      <c r="N283" s="108"/>
      <c r="O283" s="112"/>
      <c r="P283" s="112"/>
      <c r="Q283" s="108"/>
      <c r="R283" s="108"/>
      <c r="S283" s="112"/>
    </row>
    <row r="284" spans="1:19" ht="15.75" customHeight="1" x14ac:dyDescent="0.2">
      <c r="A284" s="108"/>
      <c r="B284" s="108"/>
      <c r="C284" s="108"/>
      <c r="D284" s="107"/>
      <c r="E284" s="108"/>
      <c r="F284" s="108"/>
      <c r="G284" s="108"/>
      <c r="H284" s="108"/>
      <c r="I284" s="108"/>
      <c r="J284" s="109"/>
      <c r="K284" s="109"/>
      <c r="L284" s="108"/>
      <c r="M284" s="108"/>
      <c r="N284" s="108"/>
      <c r="O284" s="112"/>
      <c r="P284" s="112"/>
      <c r="Q284" s="108"/>
      <c r="R284" s="108"/>
      <c r="S284" s="112"/>
    </row>
    <row r="285" spans="1:19" ht="15.75" customHeight="1" x14ac:dyDescent="0.2">
      <c r="A285" s="108"/>
      <c r="B285" s="108"/>
      <c r="C285" s="108"/>
      <c r="D285" s="107"/>
      <c r="E285" s="108"/>
      <c r="F285" s="108"/>
      <c r="G285" s="108"/>
      <c r="H285" s="108"/>
      <c r="I285" s="108"/>
      <c r="J285" s="109"/>
      <c r="K285" s="109"/>
      <c r="L285" s="108"/>
      <c r="M285" s="108"/>
      <c r="N285" s="108"/>
      <c r="O285" s="112"/>
      <c r="P285" s="112"/>
      <c r="Q285" s="108"/>
      <c r="R285" s="108"/>
      <c r="S285" s="112"/>
    </row>
    <row r="286" spans="1:19" ht="15.75" customHeight="1" x14ac:dyDescent="0.2">
      <c r="A286" s="108"/>
      <c r="B286" s="108"/>
      <c r="C286" s="108"/>
      <c r="D286" s="107"/>
      <c r="E286" s="108"/>
      <c r="F286" s="108"/>
      <c r="G286" s="108"/>
      <c r="H286" s="108"/>
      <c r="I286" s="108"/>
      <c r="J286" s="109"/>
      <c r="K286" s="109"/>
      <c r="L286" s="108"/>
      <c r="M286" s="108"/>
      <c r="N286" s="108"/>
      <c r="O286" s="112"/>
      <c r="P286" s="112"/>
      <c r="Q286" s="108"/>
      <c r="R286" s="108"/>
      <c r="S286" s="112"/>
    </row>
    <row r="287" spans="1:19" ht="15.75" customHeight="1" x14ac:dyDescent="0.2">
      <c r="A287" s="108"/>
      <c r="B287" s="108"/>
      <c r="C287" s="108"/>
      <c r="D287" s="107"/>
      <c r="E287" s="108"/>
      <c r="F287" s="108"/>
      <c r="G287" s="108"/>
      <c r="H287" s="108"/>
      <c r="I287" s="108"/>
      <c r="J287" s="109"/>
      <c r="K287" s="109"/>
      <c r="L287" s="108"/>
      <c r="M287" s="108"/>
      <c r="N287" s="108"/>
      <c r="O287" s="112"/>
      <c r="P287" s="112"/>
      <c r="Q287" s="108"/>
      <c r="R287" s="108"/>
      <c r="S287" s="112"/>
    </row>
    <row r="288" spans="1:19" ht="15.75" customHeight="1" x14ac:dyDescent="0.2">
      <c r="A288" s="108"/>
      <c r="B288" s="108"/>
      <c r="C288" s="108"/>
      <c r="D288" s="107"/>
      <c r="E288" s="108"/>
      <c r="F288" s="108"/>
      <c r="G288" s="108"/>
      <c r="H288" s="108"/>
      <c r="I288" s="108"/>
      <c r="J288" s="109"/>
      <c r="K288" s="109"/>
      <c r="L288" s="108"/>
      <c r="M288" s="108"/>
      <c r="N288" s="108"/>
      <c r="O288" s="112"/>
      <c r="P288" s="112"/>
      <c r="Q288" s="108"/>
      <c r="R288" s="108"/>
      <c r="S288" s="112"/>
    </row>
    <row r="289" spans="1:19" ht="15.75" customHeight="1" x14ac:dyDescent="0.2">
      <c r="A289" s="108"/>
      <c r="B289" s="108"/>
      <c r="C289" s="108"/>
      <c r="D289" s="107"/>
      <c r="E289" s="108"/>
      <c r="F289" s="108"/>
      <c r="G289" s="108"/>
      <c r="H289" s="108"/>
      <c r="I289" s="108"/>
      <c r="J289" s="109"/>
      <c r="K289" s="109"/>
      <c r="L289" s="108"/>
      <c r="M289" s="108"/>
      <c r="N289" s="108"/>
      <c r="O289" s="112"/>
      <c r="P289" s="112"/>
      <c r="Q289" s="108"/>
      <c r="R289" s="108"/>
      <c r="S289" s="112"/>
    </row>
    <row r="290" spans="1:19" ht="15.75" customHeight="1" x14ac:dyDescent="0.2">
      <c r="A290" s="108"/>
      <c r="B290" s="108"/>
      <c r="C290" s="108"/>
      <c r="D290" s="107"/>
      <c r="E290" s="108"/>
      <c r="F290" s="108"/>
      <c r="G290" s="108"/>
      <c r="H290" s="108"/>
      <c r="I290" s="108"/>
      <c r="J290" s="109"/>
      <c r="K290" s="109"/>
      <c r="L290" s="108"/>
      <c r="M290" s="108"/>
      <c r="N290" s="108"/>
      <c r="O290" s="112"/>
      <c r="P290" s="112"/>
      <c r="Q290" s="108"/>
      <c r="R290" s="108"/>
      <c r="S290" s="112"/>
    </row>
    <row r="291" spans="1:19" ht="15.75" customHeight="1" x14ac:dyDescent="0.2">
      <c r="A291" s="108"/>
      <c r="B291" s="108"/>
      <c r="C291" s="108"/>
      <c r="D291" s="107"/>
      <c r="E291" s="108"/>
      <c r="F291" s="108"/>
      <c r="G291" s="108"/>
      <c r="H291" s="108"/>
      <c r="I291" s="108"/>
      <c r="J291" s="109"/>
      <c r="K291" s="109"/>
      <c r="L291" s="108"/>
      <c r="M291" s="108"/>
      <c r="N291" s="108"/>
      <c r="O291" s="112"/>
      <c r="P291" s="112"/>
      <c r="Q291" s="108"/>
      <c r="R291" s="108"/>
      <c r="S291" s="112"/>
    </row>
    <row r="292" spans="1:19" ht="15.75" customHeight="1" x14ac:dyDescent="0.2">
      <c r="A292" s="108"/>
      <c r="B292" s="108"/>
      <c r="C292" s="108"/>
      <c r="D292" s="107"/>
      <c r="E292" s="108"/>
      <c r="F292" s="108"/>
      <c r="G292" s="108"/>
      <c r="H292" s="108"/>
      <c r="I292" s="108"/>
      <c r="J292" s="109"/>
      <c r="K292" s="109"/>
      <c r="L292" s="108"/>
      <c r="M292" s="108"/>
      <c r="N292" s="108"/>
      <c r="O292" s="112"/>
      <c r="P292" s="112"/>
      <c r="Q292" s="108"/>
      <c r="R292" s="108"/>
      <c r="S292" s="112"/>
    </row>
    <row r="293" spans="1:19" ht="15.75" customHeight="1" x14ac:dyDescent="0.2">
      <c r="A293" s="108"/>
      <c r="B293" s="108"/>
      <c r="C293" s="108"/>
      <c r="D293" s="107"/>
      <c r="E293" s="108"/>
      <c r="F293" s="108"/>
      <c r="G293" s="108"/>
      <c r="H293" s="108"/>
      <c r="I293" s="108"/>
      <c r="J293" s="109"/>
      <c r="K293" s="109"/>
      <c r="L293" s="108"/>
      <c r="M293" s="108"/>
      <c r="N293" s="108"/>
      <c r="O293" s="112"/>
      <c r="P293" s="112"/>
      <c r="Q293" s="108"/>
      <c r="R293" s="108"/>
      <c r="S293" s="112"/>
    </row>
    <row r="294" spans="1:19" ht="15.75" customHeight="1" x14ac:dyDescent="0.2">
      <c r="A294" s="108"/>
      <c r="B294" s="108"/>
      <c r="C294" s="108"/>
      <c r="D294" s="107"/>
      <c r="E294" s="108"/>
      <c r="F294" s="108"/>
      <c r="G294" s="108"/>
      <c r="H294" s="108"/>
      <c r="I294" s="108"/>
      <c r="J294" s="109"/>
      <c r="K294" s="109"/>
      <c r="L294" s="108"/>
      <c r="M294" s="108"/>
      <c r="N294" s="108"/>
      <c r="O294" s="112"/>
      <c r="P294" s="112"/>
      <c r="Q294" s="108"/>
      <c r="R294" s="108"/>
      <c r="S294" s="112"/>
    </row>
    <row r="295" spans="1:19" ht="15.75" customHeight="1" x14ac:dyDescent="0.2">
      <c r="A295" s="108"/>
      <c r="B295" s="108"/>
      <c r="C295" s="108"/>
      <c r="D295" s="107"/>
      <c r="E295" s="108"/>
      <c r="F295" s="108"/>
      <c r="G295" s="108"/>
      <c r="H295" s="108"/>
      <c r="I295" s="108"/>
      <c r="J295" s="109"/>
      <c r="K295" s="109"/>
      <c r="L295" s="108"/>
      <c r="M295" s="108"/>
      <c r="N295" s="108"/>
      <c r="O295" s="112"/>
      <c r="P295" s="112"/>
      <c r="Q295" s="108"/>
      <c r="R295" s="108"/>
      <c r="S295" s="112"/>
    </row>
    <row r="296" spans="1:19" ht="15.75" customHeight="1" x14ac:dyDescent="0.2">
      <c r="A296" s="108"/>
      <c r="B296" s="108"/>
      <c r="C296" s="108"/>
      <c r="D296" s="107"/>
      <c r="E296" s="108"/>
      <c r="F296" s="108"/>
      <c r="G296" s="108"/>
      <c r="H296" s="108"/>
      <c r="I296" s="108"/>
      <c r="J296" s="109"/>
      <c r="K296" s="109"/>
      <c r="L296" s="108"/>
      <c r="M296" s="108"/>
      <c r="N296" s="108"/>
      <c r="O296" s="112"/>
      <c r="P296" s="112"/>
      <c r="Q296" s="108"/>
      <c r="R296" s="108"/>
      <c r="S296" s="112"/>
    </row>
    <row r="297" spans="1:19" ht="15.75" customHeight="1" x14ac:dyDescent="0.2">
      <c r="A297" s="108"/>
      <c r="B297" s="108"/>
      <c r="C297" s="108"/>
      <c r="D297" s="107"/>
      <c r="E297" s="108"/>
      <c r="F297" s="108"/>
      <c r="G297" s="108"/>
      <c r="H297" s="108"/>
      <c r="I297" s="108"/>
      <c r="J297" s="109"/>
      <c r="K297" s="109"/>
      <c r="L297" s="108"/>
      <c r="M297" s="108"/>
      <c r="N297" s="108"/>
      <c r="O297" s="112"/>
      <c r="P297" s="112"/>
      <c r="Q297" s="108"/>
      <c r="R297" s="108"/>
      <c r="S297" s="112"/>
    </row>
    <row r="298" spans="1:19" ht="15.75" customHeight="1" x14ac:dyDescent="0.2">
      <c r="A298" s="108"/>
      <c r="B298" s="108"/>
      <c r="C298" s="108"/>
      <c r="D298" s="107"/>
      <c r="E298" s="108"/>
      <c r="F298" s="108"/>
      <c r="G298" s="108"/>
      <c r="H298" s="108"/>
      <c r="I298" s="108"/>
      <c r="J298" s="109"/>
      <c r="K298" s="109"/>
      <c r="L298" s="108"/>
      <c r="M298" s="108"/>
      <c r="N298" s="108"/>
      <c r="O298" s="112"/>
      <c r="P298" s="112"/>
      <c r="Q298" s="108"/>
      <c r="R298" s="108"/>
      <c r="S298" s="112"/>
    </row>
    <row r="299" spans="1:19" ht="15.75" customHeight="1" x14ac:dyDescent="0.2">
      <c r="A299" s="108"/>
      <c r="B299" s="108"/>
      <c r="C299" s="108"/>
      <c r="D299" s="107"/>
      <c r="E299" s="108"/>
      <c r="F299" s="108"/>
      <c r="G299" s="108"/>
      <c r="H299" s="108"/>
      <c r="I299" s="108"/>
      <c r="J299" s="109"/>
      <c r="K299" s="109"/>
      <c r="L299" s="108"/>
      <c r="M299" s="108"/>
      <c r="N299" s="108"/>
      <c r="O299" s="112"/>
      <c r="P299" s="112"/>
      <c r="Q299" s="108"/>
      <c r="R299" s="108"/>
      <c r="S299" s="112"/>
    </row>
    <row r="300" spans="1:19" ht="15.75" customHeight="1" x14ac:dyDescent="0.2">
      <c r="A300" s="108"/>
      <c r="B300" s="108"/>
      <c r="C300" s="108"/>
      <c r="D300" s="107"/>
      <c r="E300" s="108"/>
      <c r="F300" s="108"/>
      <c r="G300" s="108"/>
      <c r="H300" s="108"/>
      <c r="I300" s="108"/>
      <c r="J300" s="109"/>
      <c r="K300" s="109"/>
      <c r="L300" s="108"/>
      <c r="M300" s="108"/>
      <c r="N300" s="108"/>
      <c r="O300" s="112"/>
      <c r="P300" s="112"/>
      <c r="Q300" s="108"/>
      <c r="R300" s="108"/>
      <c r="S300" s="112"/>
    </row>
    <row r="301" spans="1:19" ht="15.75" customHeight="1" x14ac:dyDescent="0.2">
      <c r="A301" s="108"/>
      <c r="B301" s="108"/>
      <c r="C301" s="108"/>
      <c r="D301" s="107"/>
      <c r="E301" s="108"/>
      <c r="F301" s="108"/>
      <c r="G301" s="108"/>
      <c r="H301" s="108"/>
      <c r="I301" s="108"/>
      <c r="J301" s="109"/>
      <c r="K301" s="109"/>
      <c r="L301" s="108"/>
      <c r="M301" s="108"/>
      <c r="N301" s="108"/>
      <c r="O301" s="112"/>
      <c r="P301" s="112"/>
      <c r="Q301" s="108"/>
      <c r="R301" s="108"/>
      <c r="S301" s="112"/>
    </row>
    <row r="302" spans="1:19" ht="15.75" customHeight="1" x14ac:dyDescent="0.2">
      <c r="A302" s="108"/>
      <c r="B302" s="108"/>
      <c r="C302" s="108"/>
      <c r="D302" s="107"/>
      <c r="E302" s="108"/>
      <c r="F302" s="108"/>
      <c r="G302" s="108"/>
      <c r="H302" s="108"/>
      <c r="I302" s="108"/>
      <c r="J302" s="109"/>
      <c r="K302" s="109"/>
      <c r="L302" s="108"/>
      <c r="M302" s="108"/>
      <c r="N302" s="108"/>
      <c r="O302" s="112"/>
      <c r="P302" s="112"/>
      <c r="Q302" s="108"/>
      <c r="R302" s="108"/>
      <c r="S302" s="112"/>
    </row>
    <row r="303" spans="1:19" ht="15.75" customHeight="1" x14ac:dyDescent="0.2">
      <c r="A303" s="108"/>
      <c r="B303" s="108"/>
      <c r="C303" s="108"/>
      <c r="D303" s="107"/>
      <c r="E303" s="108"/>
      <c r="F303" s="108"/>
      <c r="G303" s="108"/>
      <c r="H303" s="108"/>
      <c r="I303" s="108"/>
      <c r="J303" s="109"/>
      <c r="K303" s="109"/>
      <c r="L303" s="108"/>
      <c r="M303" s="108"/>
      <c r="N303" s="108"/>
      <c r="O303" s="112"/>
      <c r="P303" s="112"/>
      <c r="Q303" s="108"/>
      <c r="R303" s="108"/>
      <c r="S303" s="112"/>
    </row>
    <row r="304" spans="1:19" ht="15.75" customHeight="1" x14ac:dyDescent="0.2">
      <c r="A304" s="108"/>
      <c r="B304" s="108"/>
      <c r="C304" s="108"/>
      <c r="D304" s="107"/>
      <c r="E304" s="108"/>
      <c r="F304" s="108"/>
      <c r="G304" s="108"/>
      <c r="H304" s="108"/>
      <c r="I304" s="108"/>
      <c r="J304" s="109"/>
      <c r="K304" s="109"/>
      <c r="L304" s="108"/>
      <c r="M304" s="108"/>
      <c r="N304" s="108"/>
      <c r="O304" s="112"/>
      <c r="P304" s="112"/>
      <c r="Q304" s="108"/>
      <c r="R304" s="108"/>
      <c r="S304" s="112"/>
    </row>
    <row r="305" spans="1:19" ht="15.75" customHeight="1" x14ac:dyDescent="0.2">
      <c r="A305" s="108"/>
      <c r="B305" s="108"/>
      <c r="C305" s="108"/>
      <c r="D305" s="107"/>
      <c r="E305" s="108"/>
      <c r="F305" s="108"/>
      <c r="G305" s="108"/>
      <c r="H305" s="108"/>
      <c r="I305" s="108"/>
      <c r="J305" s="109"/>
      <c r="K305" s="109"/>
      <c r="L305" s="108"/>
      <c r="M305" s="108"/>
      <c r="N305" s="108"/>
      <c r="O305" s="112"/>
      <c r="P305" s="112"/>
      <c r="Q305" s="108"/>
      <c r="R305" s="108"/>
      <c r="S305" s="112"/>
    </row>
    <row r="306" spans="1:19" ht="15.75" customHeight="1" x14ac:dyDescent="0.2">
      <c r="A306" s="108"/>
      <c r="B306" s="108"/>
      <c r="C306" s="108"/>
      <c r="D306" s="107"/>
      <c r="E306" s="108"/>
      <c r="F306" s="108"/>
      <c r="G306" s="108"/>
      <c r="H306" s="108"/>
      <c r="I306" s="108"/>
      <c r="J306" s="109"/>
      <c r="K306" s="109"/>
      <c r="L306" s="108"/>
      <c r="M306" s="108"/>
      <c r="N306" s="108"/>
      <c r="O306" s="112"/>
      <c r="P306" s="112"/>
      <c r="Q306" s="108"/>
      <c r="R306" s="108"/>
      <c r="S306" s="112"/>
    </row>
    <row r="307" spans="1:19" ht="15.75" customHeight="1" x14ac:dyDescent="0.2">
      <c r="A307" s="108"/>
      <c r="B307" s="108"/>
      <c r="C307" s="108"/>
      <c r="D307" s="107"/>
      <c r="E307" s="108"/>
      <c r="F307" s="108"/>
      <c r="G307" s="108"/>
      <c r="H307" s="108"/>
      <c r="I307" s="108"/>
      <c r="J307" s="109"/>
      <c r="K307" s="109"/>
      <c r="L307" s="108"/>
      <c r="M307" s="108"/>
      <c r="N307" s="108"/>
      <c r="O307" s="112"/>
      <c r="P307" s="112"/>
      <c r="Q307" s="108"/>
      <c r="R307" s="108"/>
      <c r="S307" s="112"/>
    </row>
    <row r="308" spans="1:19" ht="15.75" customHeight="1" x14ac:dyDescent="0.2">
      <c r="A308" s="108"/>
      <c r="B308" s="108"/>
      <c r="C308" s="108"/>
      <c r="D308" s="107"/>
      <c r="E308" s="108"/>
      <c r="F308" s="108"/>
      <c r="G308" s="108"/>
      <c r="H308" s="108"/>
      <c r="I308" s="108"/>
      <c r="J308" s="109"/>
      <c r="K308" s="109"/>
      <c r="L308" s="108"/>
      <c r="M308" s="108"/>
      <c r="N308" s="108"/>
      <c r="O308" s="112"/>
      <c r="P308" s="112"/>
      <c r="Q308" s="108"/>
      <c r="R308" s="108"/>
      <c r="S308" s="112"/>
    </row>
    <row r="309" spans="1:19" ht="15.75" customHeight="1" x14ac:dyDescent="0.2">
      <c r="A309" s="108"/>
      <c r="B309" s="108"/>
      <c r="C309" s="108"/>
      <c r="D309" s="107"/>
      <c r="E309" s="108"/>
      <c r="F309" s="108"/>
      <c r="G309" s="108"/>
      <c r="H309" s="108"/>
      <c r="I309" s="108"/>
      <c r="J309" s="109"/>
      <c r="K309" s="109"/>
      <c r="L309" s="108"/>
      <c r="M309" s="108"/>
      <c r="N309" s="108"/>
      <c r="O309" s="112"/>
      <c r="P309" s="112"/>
      <c r="Q309" s="108"/>
      <c r="R309" s="108"/>
      <c r="S309" s="112"/>
    </row>
    <row r="310" spans="1:19" ht="15.75" customHeight="1" x14ac:dyDescent="0.2">
      <c r="A310" s="108"/>
      <c r="B310" s="108"/>
      <c r="C310" s="108"/>
      <c r="D310" s="107"/>
      <c r="E310" s="108"/>
      <c r="F310" s="108"/>
      <c r="G310" s="108"/>
      <c r="H310" s="108"/>
      <c r="I310" s="108"/>
      <c r="J310" s="109"/>
      <c r="K310" s="109"/>
      <c r="L310" s="108"/>
      <c r="M310" s="108"/>
      <c r="N310" s="108"/>
      <c r="O310" s="112"/>
      <c r="P310" s="112"/>
      <c r="Q310" s="108"/>
      <c r="R310" s="108"/>
      <c r="S310" s="112"/>
    </row>
    <row r="311" spans="1:19" ht="15.75" customHeight="1" x14ac:dyDescent="0.2">
      <c r="A311" s="108"/>
      <c r="B311" s="108"/>
      <c r="C311" s="108"/>
      <c r="D311" s="107"/>
      <c r="E311" s="108"/>
      <c r="F311" s="108"/>
      <c r="G311" s="108"/>
      <c r="H311" s="108"/>
      <c r="I311" s="108"/>
      <c r="J311" s="109"/>
      <c r="K311" s="109"/>
      <c r="L311" s="108"/>
      <c r="M311" s="108"/>
      <c r="N311" s="108"/>
      <c r="O311" s="112"/>
      <c r="P311" s="112"/>
      <c r="Q311" s="108"/>
      <c r="R311" s="108"/>
      <c r="S311" s="112"/>
    </row>
    <row r="312" spans="1:19" ht="15.75" customHeight="1" x14ac:dyDescent="0.2">
      <c r="A312" s="108"/>
      <c r="B312" s="108"/>
      <c r="C312" s="108"/>
      <c r="D312" s="107"/>
      <c r="E312" s="108"/>
      <c r="F312" s="108"/>
      <c r="G312" s="108"/>
      <c r="H312" s="108"/>
      <c r="I312" s="108"/>
      <c r="J312" s="109"/>
      <c r="K312" s="109"/>
      <c r="L312" s="108"/>
      <c r="M312" s="108"/>
      <c r="N312" s="108"/>
      <c r="O312" s="112"/>
      <c r="P312" s="112"/>
      <c r="Q312" s="108"/>
      <c r="R312" s="108"/>
      <c r="S312" s="112"/>
    </row>
    <row r="313" spans="1:19" ht="15.75" customHeight="1" x14ac:dyDescent="0.2">
      <c r="A313" s="108"/>
      <c r="B313" s="108"/>
      <c r="C313" s="108"/>
      <c r="D313" s="107"/>
      <c r="E313" s="108"/>
      <c r="F313" s="108"/>
      <c r="G313" s="108"/>
      <c r="H313" s="108"/>
      <c r="I313" s="108"/>
      <c r="J313" s="109"/>
      <c r="K313" s="109"/>
      <c r="L313" s="108"/>
      <c r="M313" s="108"/>
      <c r="N313" s="108"/>
      <c r="O313" s="112"/>
      <c r="P313" s="112"/>
      <c r="Q313" s="108"/>
      <c r="R313" s="108"/>
      <c r="S313" s="112"/>
    </row>
    <row r="314" spans="1:19" ht="15.75" customHeight="1" x14ac:dyDescent="0.2">
      <c r="A314" s="108"/>
      <c r="B314" s="108"/>
      <c r="C314" s="108"/>
      <c r="D314" s="107"/>
      <c r="E314" s="108"/>
      <c r="F314" s="108"/>
      <c r="G314" s="108"/>
      <c r="H314" s="108"/>
      <c r="I314" s="108"/>
      <c r="J314" s="109"/>
      <c r="K314" s="109"/>
      <c r="L314" s="108"/>
      <c r="M314" s="108"/>
      <c r="N314" s="108"/>
      <c r="O314" s="112"/>
      <c r="P314" s="112"/>
      <c r="Q314" s="108"/>
      <c r="R314" s="108"/>
      <c r="S314" s="112"/>
    </row>
    <row r="315" spans="1:19" ht="15.75" customHeight="1" x14ac:dyDescent="0.2">
      <c r="A315" s="108"/>
      <c r="B315" s="108"/>
      <c r="C315" s="108"/>
      <c r="D315" s="107"/>
      <c r="E315" s="108"/>
      <c r="F315" s="108"/>
      <c r="G315" s="108"/>
      <c r="H315" s="108"/>
      <c r="I315" s="108"/>
      <c r="J315" s="109"/>
      <c r="K315" s="109"/>
      <c r="L315" s="108"/>
      <c r="M315" s="108"/>
      <c r="N315" s="108"/>
      <c r="O315" s="112"/>
      <c r="P315" s="112"/>
      <c r="Q315" s="108"/>
      <c r="R315" s="108"/>
      <c r="S315" s="112"/>
    </row>
    <row r="316" spans="1:19" ht="15.75" customHeight="1" x14ac:dyDescent="0.2">
      <c r="A316" s="108"/>
      <c r="B316" s="108"/>
      <c r="C316" s="108"/>
      <c r="D316" s="107"/>
      <c r="E316" s="108"/>
      <c r="F316" s="108"/>
      <c r="G316" s="108"/>
      <c r="H316" s="108"/>
      <c r="I316" s="108"/>
      <c r="J316" s="109"/>
      <c r="K316" s="109"/>
      <c r="L316" s="108"/>
      <c r="M316" s="108"/>
      <c r="N316" s="108"/>
      <c r="O316" s="112"/>
      <c r="P316" s="112"/>
      <c r="Q316" s="108"/>
      <c r="R316" s="108"/>
      <c r="S316" s="112"/>
    </row>
    <row r="317" spans="1:19" ht="15.75" customHeight="1" x14ac:dyDescent="0.2">
      <c r="A317" s="108"/>
      <c r="B317" s="108"/>
      <c r="C317" s="108"/>
      <c r="D317" s="107"/>
      <c r="E317" s="108"/>
      <c r="F317" s="108"/>
      <c r="G317" s="108"/>
      <c r="H317" s="108"/>
      <c r="I317" s="108"/>
      <c r="J317" s="109"/>
      <c r="K317" s="109"/>
      <c r="L317" s="108"/>
      <c r="M317" s="108"/>
      <c r="N317" s="108"/>
      <c r="O317" s="112"/>
      <c r="P317" s="112"/>
      <c r="Q317" s="108"/>
      <c r="R317" s="108"/>
      <c r="S317" s="112"/>
    </row>
    <row r="318" spans="1:19" ht="15.75" customHeight="1" x14ac:dyDescent="0.2">
      <c r="A318" s="108"/>
      <c r="B318" s="108"/>
      <c r="C318" s="108"/>
      <c r="D318" s="107"/>
      <c r="E318" s="108"/>
      <c r="F318" s="108"/>
      <c r="G318" s="108"/>
      <c r="H318" s="108"/>
      <c r="I318" s="108"/>
      <c r="J318" s="109"/>
      <c r="K318" s="109"/>
      <c r="L318" s="108"/>
      <c r="M318" s="108"/>
      <c r="N318" s="108"/>
      <c r="O318" s="112"/>
      <c r="P318" s="112"/>
      <c r="Q318" s="108"/>
      <c r="R318" s="108"/>
      <c r="S318" s="112"/>
    </row>
    <row r="319" spans="1:19" ht="15.75" customHeight="1" x14ac:dyDescent="0.2">
      <c r="A319" s="108"/>
      <c r="B319" s="108"/>
      <c r="C319" s="108"/>
      <c r="D319" s="107"/>
      <c r="E319" s="108"/>
      <c r="F319" s="108"/>
      <c r="G319" s="108"/>
      <c r="H319" s="108"/>
      <c r="I319" s="108"/>
      <c r="J319" s="109"/>
      <c r="K319" s="109"/>
      <c r="L319" s="108"/>
      <c r="M319" s="108"/>
      <c r="N319" s="108"/>
      <c r="O319" s="112"/>
      <c r="P319" s="112"/>
      <c r="Q319" s="108"/>
      <c r="R319" s="108"/>
      <c r="S319" s="112"/>
    </row>
    <row r="320" spans="1:19" ht="15.75" customHeight="1" x14ac:dyDescent="0.2">
      <c r="A320" s="108"/>
      <c r="B320" s="108"/>
      <c r="C320" s="108"/>
      <c r="D320" s="107"/>
      <c r="E320" s="108"/>
      <c r="F320" s="108"/>
      <c r="G320" s="108"/>
      <c r="H320" s="108"/>
      <c r="I320" s="108"/>
      <c r="J320" s="109"/>
      <c r="K320" s="109"/>
      <c r="L320" s="108"/>
      <c r="M320" s="108"/>
      <c r="N320" s="108"/>
      <c r="O320" s="112"/>
      <c r="P320" s="112"/>
      <c r="Q320" s="108"/>
      <c r="R320" s="108"/>
      <c r="S320" s="112"/>
    </row>
    <row r="321" spans="1:19" ht="15.75" customHeight="1" x14ac:dyDescent="0.2">
      <c r="A321" s="108"/>
      <c r="B321" s="108"/>
      <c r="C321" s="108"/>
      <c r="D321" s="107"/>
      <c r="E321" s="108"/>
      <c r="F321" s="108"/>
      <c r="G321" s="108"/>
      <c r="H321" s="108"/>
      <c r="I321" s="108"/>
      <c r="J321" s="109"/>
      <c r="K321" s="109"/>
      <c r="L321" s="108"/>
      <c r="M321" s="108"/>
      <c r="N321" s="108"/>
      <c r="O321" s="112"/>
      <c r="P321" s="112"/>
      <c r="Q321" s="108"/>
      <c r="R321" s="108"/>
      <c r="S321" s="112"/>
    </row>
    <row r="322" spans="1:19" ht="15.75" customHeight="1" x14ac:dyDescent="0.2">
      <c r="A322" s="108"/>
      <c r="B322" s="108"/>
      <c r="C322" s="108"/>
      <c r="D322" s="107"/>
      <c r="E322" s="108"/>
      <c r="F322" s="108"/>
      <c r="G322" s="108"/>
      <c r="H322" s="108"/>
      <c r="I322" s="108"/>
      <c r="J322" s="109"/>
      <c r="K322" s="109"/>
      <c r="L322" s="108"/>
      <c r="M322" s="108"/>
      <c r="N322" s="108"/>
      <c r="O322" s="112"/>
      <c r="P322" s="112"/>
      <c r="Q322" s="108"/>
      <c r="R322" s="108"/>
      <c r="S322" s="112"/>
    </row>
    <row r="323" spans="1:19" ht="15.75" customHeight="1" x14ac:dyDescent="0.2">
      <c r="A323" s="108"/>
      <c r="B323" s="108"/>
      <c r="C323" s="108"/>
      <c r="D323" s="107"/>
      <c r="E323" s="108"/>
      <c r="F323" s="108"/>
      <c r="G323" s="108"/>
      <c r="H323" s="108"/>
      <c r="I323" s="108"/>
      <c r="J323" s="109"/>
      <c r="K323" s="109"/>
      <c r="L323" s="108"/>
      <c r="M323" s="108"/>
      <c r="N323" s="108"/>
      <c r="O323" s="112"/>
      <c r="P323" s="112"/>
      <c r="Q323" s="108"/>
      <c r="R323" s="108"/>
      <c r="S323" s="112"/>
    </row>
    <row r="324" spans="1:19" ht="15.75" customHeight="1" x14ac:dyDescent="0.2">
      <c r="A324" s="108"/>
      <c r="B324" s="108"/>
      <c r="C324" s="108"/>
      <c r="D324" s="107"/>
      <c r="E324" s="108"/>
      <c r="F324" s="108"/>
      <c r="G324" s="108"/>
      <c r="H324" s="108"/>
      <c r="I324" s="108"/>
      <c r="J324" s="109"/>
      <c r="K324" s="109"/>
      <c r="L324" s="108"/>
      <c r="M324" s="108"/>
      <c r="N324" s="108"/>
      <c r="O324" s="112"/>
      <c r="P324" s="112"/>
      <c r="Q324" s="108"/>
      <c r="R324" s="108"/>
      <c r="S324" s="112"/>
    </row>
    <row r="325" spans="1:19" ht="15.75" customHeight="1" x14ac:dyDescent="0.2">
      <c r="A325" s="108"/>
      <c r="B325" s="108"/>
      <c r="C325" s="108"/>
      <c r="D325" s="107"/>
      <c r="E325" s="108"/>
      <c r="F325" s="108"/>
      <c r="G325" s="108"/>
      <c r="H325" s="108"/>
      <c r="I325" s="108"/>
      <c r="J325" s="109"/>
      <c r="K325" s="109"/>
      <c r="L325" s="108"/>
      <c r="M325" s="108"/>
      <c r="N325" s="108"/>
      <c r="O325" s="112"/>
      <c r="P325" s="112"/>
      <c r="Q325" s="108"/>
      <c r="R325" s="108"/>
      <c r="S325" s="112"/>
    </row>
    <row r="326" spans="1:19" ht="15.75" customHeight="1" x14ac:dyDescent="0.2">
      <c r="A326" s="108"/>
      <c r="B326" s="108"/>
      <c r="C326" s="108"/>
      <c r="D326" s="107"/>
      <c r="E326" s="108"/>
      <c r="F326" s="108"/>
      <c r="G326" s="108"/>
      <c r="H326" s="108"/>
      <c r="I326" s="108"/>
      <c r="J326" s="109"/>
      <c r="K326" s="109"/>
      <c r="L326" s="108"/>
      <c r="M326" s="108"/>
      <c r="N326" s="108"/>
      <c r="O326" s="112"/>
      <c r="P326" s="112"/>
      <c r="Q326" s="108"/>
      <c r="R326" s="108"/>
      <c r="S326" s="112"/>
    </row>
    <row r="327" spans="1:19" ht="15.75" customHeight="1" x14ac:dyDescent="0.2">
      <c r="A327" s="108"/>
      <c r="B327" s="108"/>
      <c r="C327" s="108"/>
      <c r="D327" s="107"/>
      <c r="E327" s="108"/>
      <c r="F327" s="108"/>
      <c r="G327" s="108"/>
      <c r="H327" s="108"/>
      <c r="I327" s="108"/>
      <c r="J327" s="109"/>
      <c r="K327" s="109"/>
      <c r="L327" s="108"/>
      <c r="M327" s="108"/>
      <c r="N327" s="108"/>
      <c r="O327" s="112"/>
      <c r="P327" s="112"/>
      <c r="Q327" s="108"/>
      <c r="R327" s="108"/>
      <c r="S327" s="112"/>
    </row>
    <row r="328" spans="1:19" ht="15.75" customHeight="1" x14ac:dyDescent="0.2">
      <c r="A328" s="108"/>
      <c r="B328" s="108"/>
      <c r="C328" s="108"/>
      <c r="D328" s="107"/>
      <c r="E328" s="108"/>
      <c r="F328" s="108"/>
      <c r="G328" s="108"/>
      <c r="H328" s="108"/>
      <c r="I328" s="108"/>
      <c r="J328" s="109"/>
      <c r="K328" s="109"/>
      <c r="L328" s="108"/>
      <c r="M328" s="108"/>
      <c r="N328" s="108"/>
      <c r="O328" s="112"/>
      <c r="P328" s="112"/>
      <c r="Q328" s="108"/>
      <c r="R328" s="108"/>
      <c r="S328" s="112"/>
    </row>
    <row r="329" spans="1:19" ht="15.75" customHeight="1" x14ac:dyDescent="0.2">
      <c r="A329" s="108"/>
      <c r="B329" s="108"/>
      <c r="C329" s="108"/>
      <c r="D329" s="107"/>
      <c r="E329" s="108"/>
      <c r="F329" s="108"/>
      <c r="G329" s="108"/>
      <c r="H329" s="108"/>
      <c r="I329" s="108"/>
      <c r="J329" s="109"/>
      <c r="K329" s="109"/>
      <c r="L329" s="108"/>
      <c r="M329" s="108"/>
      <c r="N329" s="108"/>
      <c r="O329" s="112"/>
      <c r="P329" s="112"/>
      <c r="Q329" s="108"/>
      <c r="R329" s="108"/>
      <c r="S329" s="112"/>
    </row>
    <row r="330" spans="1:19" ht="15.75" customHeight="1" x14ac:dyDescent="0.2">
      <c r="A330" s="108"/>
      <c r="B330" s="108"/>
      <c r="C330" s="108"/>
      <c r="D330" s="107"/>
      <c r="E330" s="108"/>
      <c r="F330" s="108"/>
      <c r="G330" s="108"/>
      <c r="H330" s="108"/>
      <c r="I330" s="108"/>
      <c r="J330" s="109"/>
      <c r="K330" s="109"/>
      <c r="L330" s="108"/>
      <c r="M330" s="108"/>
      <c r="N330" s="108"/>
      <c r="O330" s="112"/>
      <c r="P330" s="112"/>
      <c r="Q330" s="108"/>
      <c r="R330" s="108"/>
      <c r="S330" s="112"/>
    </row>
    <row r="331" spans="1:19" ht="15.75" customHeight="1" x14ac:dyDescent="0.2">
      <c r="A331" s="108"/>
      <c r="B331" s="108"/>
      <c r="C331" s="108"/>
      <c r="D331" s="107"/>
      <c r="E331" s="108"/>
      <c r="F331" s="108"/>
      <c r="G331" s="108"/>
      <c r="H331" s="108"/>
      <c r="I331" s="108"/>
      <c r="J331" s="109"/>
      <c r="K331" s="109"/>
      <c r="L331" s="108"/>
      <c r="M331" s="108"/>
      <c r="N331" s="108"/>
      <c r="O331" s="112"/>
      <c r="P331" s="112"/>
      <c r="Q331" s="108"/>
      <c r="R331" s="108"/>
      <c r="S331" s="112"/>
    </row>
    <row r="332" spans="1:19" ht="15.75" customHeight="1" x14ac:dyDescent="0.2">
      <c r="A332" s="108"/>
      <c r="B332" s="108"/>
      <c r="C332" s="108"/>
      <c r="D332" s="107"/>
      <c r="E332" s="108"/>
      <c r="F332" s="108"/>
      <c r="G332" s="108"/>
      <c r="H332" s="108"/>
      <c r="I332" s="108"/>
      <c r="J332" s="109"/>
      <c r="K332" s="109"/>
      <c r="L332" s="108"/>
      <c r="M332" s="108"/>
      <c r="N332" s="108"/>
      <c r="O332" s="112"/>
      <c r="P332" s="112"/>
      <c r="Q332" s="108"/>
      <c r="R332" s="108"/>
      <c r="S332" s="112"/>
    </row>
    <row r="333" spans="1:19" ht="15.75" customHeight="1" x14ac:dyDescent="0.2">
      <c r="A333" s="108"/>
      <c r="B333" s="108"/>
      <c r="C333" s="108"/>
      <c r="D333" s="107"/>
      <c r="E333" s="108"/>
      <c r="F333" s="108"/>
      <c r="G333" s="108"/>
      <c r="H333" s="108"/>
      <c r="I333" s="108"/>
      <c r="J333" s="109"/>
      <c r="K333" s="109"/>
      <c r="L333" s="108"/>
      <c r="M333" s="108"/>
      <c r="N333" s="108"/>
      <c r="O333" s="112"/>
      <c r="P333" s="112"/>
      <c r="Q333" s="108"/>
      <c r="R333" s="108"/>
      <c r="S333" s="112"/>
    </row>
    <row r="334" spans="1:19" ht="15.75" customHeight="1" x14ac:dyDescent="0.2">
      <c r="A334" s="108"/>
      <c r="B334" s="108"/>
      <c r="C334" s="108"/>
      <c r="D334" s="107"/>
      <c r="E334" s="108"/>
      <c r="F334" s="108"/>
      <c r="G334" s="108"/>
      <c r="H334" s="108"/>
      <c r="I334" s="108"/>
      <c r="J334" s="109"/>
      <c r="K334" s="109"/>
      <c r="L334" s="108"/>
      <c r="M334" s="108"/>
      <c r="N334" s="108"/>
      <c r="O334" s="112"/>
      <c r="P334" s="112"/>
      <c r="Q334" s="108"/>
      <c r="R334" s="108"/>
      <c r="S334" s="112"/>
    </row>
    <row r="335" spans="1:19" ht="15.75" customHeight="1" x14ac:dyDescent="0.2">
      <c r="A335" s="108"/>
      <c r="B335" s="108"/>
      <c r="C335" s="108"/>
      <c r="D335" s="107"/>
      <c r="E335" s="108"/>
      <c r="F335" s="108"/>
      <c r="G335" s="108"/>
      <c r="H335" s="108"/>
      <c r="I335" s="108"/>
      <c r="J335" s="109"/>
      <c r="K335" s="109"/>
      <c r="L335" s="108"/>
      <c r="M335" s="108"/>
      <c r="N335" s="108"/>
      <c r="O335" s="112"/>
      <c r="P335" s="112"/>
      <c r="Q335" s="108"/>
      <c r="R335" s="108"/>
      <c r="S335" s="112"/>
    </row>
    <row r="336" spans="1:19" ht="15.75" customHeight="1" x14ac:dyDescent="0.2">
      <c r="A336" s="108"/>
      <c r="B336" s="108"/>
      <c r="C336" s="108"/>
      <c r="D336" s="107"/>
      <c r="E336" s="108"/>
      <c r="F336" s="108"/>
      <c r="G336" s="108"/>
      <c r="H336" s="108"/>
      <c r="I336" s="108"/>
      <c r="J336" s="109"/>
      <c r="K336" s="109"/>
      <c r="L336" s="108"/>
      <c r="M336" s="108"/>
      <c r="N336" s="108"/>
      <c r="O336" s="112"/>
      <c r="P336" s="112"/>
      <c r="Q336" s="108"/>
      <c r="R336" s="108"/>
      <c r="S336" s="112"/>
    </row>
    <row r="337" spans="1:19" ht="15.75" customHeight="1" x14ac:dyDescent="0.2">
      <c r="A337" s="108"/>
      <c r="B337" s="108"/>
      <c r="C337" s="108"/>
      <c r="D337" s="107"/>
      <c r="E337" s="108"/>
      <c r="F337" s="108"/>
      <c r="G337" s="108"/>
      <c r="H337" s="108"/>
      <c r="I337" s="108"/>
      <c r="J337" s="109"/>
      <c r="K337" s="109"/>
      <c r="L337" s="108"/>
      <c r="M337" s="108"/>
      <c r="N337" s="108"/>
      <c r="O337" s="112"/>
      <c r="P337" s="112"/>
      <c r="Q337" s="108"/>
      <c r="R337" s="108"/>
      <c r="S337" s="112"/>
    </row>
    <row r="338" spans="1:19" ht="15.75" customHeight="1" x14ac:dyDescent="0.2">
      <c r="A338" s="108"/>
      <c r="B338" s="108"/>
      <c r="C338" s="108"/>
      <c r="D338" s="107"/>
      <c r="E338" s="108"/>
      <c r="F338" s="108"/>
      <c r="G338" s="108"/>
      <c r="H338" s="108"/>
      <c r="I338" s="108"/>
      <c r="J338" s="109"/>
      <c r="K338" s="109"/>
      <c r="L338" s="108"/>
      <c r="M338" s="108"/>
      <c r="N338" s="108"/>
      <c r="O338" s="112"/>
      <c r="P338" s="112"/>
      <c r="Q338" s="108"/>
      <c r="R338" s="108"/>
      <c r="S338" s="112"/>
    </row>
    <row r="339" spans="1:19" ht="15.75" customHeight="1" x14ac:dyDescent="0.2">
      <c r="A339" s="108"/>
      <c r="B339" s="108"/>
      <c r="C339" s="108"/>
      <c r="D339" s="107"/>
      <c r="E339" s="108"/>
      <c r="F339" s="108"/>
      <c r="G339" s="108"/>
      <c r="H339" s="108"/>
      <c r="I339" s="108"/>
      <c r="J339" s="109"/>
      <c r="K339" s="109"/>
      <c r="L339" s="108"/>
      <c r="M339" s="108"/>
      <c r="N339" s="108"/>
      <c r="O339" s="112"/>
      <c r="P339" s="112"/>
      <c r="Q339" s="108"/>
      <c r="R339" s="108"/>
      <c r="S339" s="112"/>
    </row>
    <row r="340" spans="1:19" ht="15.75" customHeight="1" x14ac:dyDescent="0.2">
      <c r="A340" s="108"/>
      <c r="B340" s="108"/>
      <c r="C340" s="108"/>
      <c r="D340" s="107"/>
      <c r="E340" s="108"/>
      <c r="F340" s="108"/>
      <c r="G340" s="108"/>
      <c r="H340" s="108"/>
      <c r="I340" s="108"/>
      <c r="J340" s="109"/>
      <c r="K340" s="109"/>
      <c r="L340" s="108"/>
      <c r="M340" s="108"/>
      <c r="N340" s="108"/>
      <c r="O340" s="112"/>
      <c r="P340" s="112"/>
      <c r="Q340" s="108"/>
      <c r="R340" s="108"/>
      <c r="S340" s="112"/>
    </row>
    <row r="341" spans="1:19" ht="15.75" customHeight="1" x14ac:dyDescent="0.2">
      <c r="A341" s="108"/>
      <c r="B341" s="108"/>
      <c r="C341" s="108"/>
      <c r="D341" s="107"/>
      <c r="E341" s="108"/>
      <c r="F341" s="108"/>
      <c r="G341" s="108"/>
      <c r="H341" s="108"/>
      <c r="I341" s="108"/>
      <c r="J341" s="109"/>
      <c r="K341" s="109"/>
      <c r="L341" s="108"/>
      <c r="M341" s="108"/>
      <c r="N341" s="108"/>
      <c r="O341" s="112"/>
      <c r="P341" s="112"/>
      <c r="Q341" s="108"/>
      <c r="R341" s="108"/>
      <c r="S341" s="112"/>
    </row>
    <row r="342" spans="1:19" ht="15.75" customHeight="1" x14ac:dyDescent="0.2">
      <c r="A342" s="108"/>
      <c r="B342" s="108"/>
      <c r="C342" s="108"/>
      <c r="D342" s="107"/>
      <c r="E342" s="108"/>
      <c r="F342" s="108"/>
      <c r="G342" s="108"/>
      <c r="H342" s="108"/>
      <c r="I342" s="108"/>
      <c r="J342" s="109"/>
      <c r="K342" s="109"/>
      <c r="L342" s="108"/>
      <c r="M342" s="108"/>
      <c r="N342" s="108"/>
      <c r="O342" s="112"/>
      <c r="P342" s="112"/>
      <c r="Q342" s="108"/>
      <c r="R342" s="108"/>
      <c r="S342" s="112"/>
    </row>
    <row r="343" spans="1:19" ht="15.75" customHeight="1" x14ac:dyDescent="0.2">
      <c r="A343" s="108"/>
      <c r="B343" s="108"/>
      <c r="C343" s="108"/>
      <c r="D343" s="107"/>
      <c r="E343" s="108"/>
      <c r="F343" s="108"/>
      <c r="G343" s="108"/>
      <c r="H343" s="108"/>
      <c r="I343" s="108"/>
      <c r="J343" s="109"/>
      <c r="K343" s="109"/>
      <c r="L343" s="108"/>
      <c r="M343" s="108"/>
      <c r="N343" s="108"/>
      <c r="O343" s="112"/>
      <c r="P343" s="112"/>
      <c r="Q343" s="108"/>
      <c r="R343" s="108"/>
      <c r="S343" s="112"/>
    </row>
    <row r="344" spans="1:19" ht="15.75" customHeight="1" x14ac:dyDescent="0.2">
      <c r="A344" s="108"/>
      <c r="B344" s="108"/>
      <c r="C344" s="108"/>
      <c r="D344" s="107"/>
      <c r="E344" s="108"/>
      <c r="F344" s="108"/>
      <c r="G344" s="108"/>
      <c r="H344" s="108"/>
      <c r="I344" s="108"/>
      <c r="J344" s="109"/>
      <c r="K344" s="109"/>
      <c r="L344" s="108"/>
      <c r="M344" s="108"/>
      <c r="N344" s="108"/>
      <c r="O344" s="112"/>
      <c r="P344" s="112"/>
      <c r="Q344" s="108"/>
      <c r="R344" s="108"/>
      <c r="S344" s="112"/>
    </row>
    <row r="345" spans="1:19" ht="15.75" customHeight="1" x14ac:dyDescent="0.2">
      <c r="A345" s="108"/>
      <c r="B345" s="108"/>
      <c r="C345" s="108"/>
      <c r="D345" s="107"/>
      <c r="E345" s="108"/>
      <c r="F345" s="108"/>
      <c r="G345" s="108"/>
      <c r="H345" s="108"/>
      <c r="I345" s="108"/>
      <c r="J345" s="109"/>
      <c r="K345" s="109"/>
      <c r="L345" s="108"/>
      <c r="M345" s="108"/>
      <c r="N345" s="108"/>
      <c r="O345" s="112"/>
      <c r="P345" s="112"/>
      <c r="Q345" s="108"/>
      <c r="R345" s="108"/>
      <c r="S345" s="112"/>
    </row>
    <row r="346" spans="1:19" ht="15.75" customHeight="1" x14ac:dyDescent="0.2">
      <c r="A346" s="108"/>
      <c r="B346" s="108"/>
      <c r="C346" s="108"/>
      <c r="D346" s="107"/>
      <c r="E346" s="108"/>
      <c r="F346" s="108"/>
      <c r="G346" s="108"/>
      <c r="H346" s="108"/>
      <c r="I346" s="108"/>
      <c r="J346" s="109"/>
      <c r="K346" s="109"/>
      <c r="L346" s="108"/>
      <c r="M346" s="108"/>
      <c r="N346" s="108"/>
      <c r="O346" s="112"/>
      <c r="P346" s="112"/>
      <c r="Q346" s="108"/>
      <c r="R346" s="108"/>
      <c r="S346" s="112"/>
    </row>
    <row r="347" spans="1:19" ht="15.75" customHeight="1" x14ac:dyDescent="0.2">
      <c r="A347" s="108"/>
      <c r="B347" s="108"/>
      <c r="C347" s="108"/>
      <c r="D347" s="107"/>
      <c r="E347" s="108"/>
      <c r="F347" s="108"/>
      <c r="G347" s="108"/>
      <c r="H347" s="108"/>
      <c r="I347" s="108"/>
      <c r="J347" s="109"/>
      <c r="K347" s="109"/>
      <c r="L347" s="108"/>
      <c r="M347" s="108"/>
      <c r="N347" s="108"/>
      <c r="O347" s="112"/>
      <c r="P347" s="112"/>
      <c r="Q347" s="108"/>
      <c r="R347" s="108"/>
      <c r="S347" s="112"/>
    </row>
    <row r="348" spans="1:19" ht="15.75" customHeight="1" x14ac:dyDescent="0.2">
      <c r="A348" s="108"/>
      <c r="B348" s="108"/>
      <c r="C348" s="108"/>
      <c r="D348" s="107"/>
      <c r="E348" s="108"/>
      <c r="F348" s="108"/>
      <c r="G348" s="108"/>
      <c r="H348" s="108"/>
      <c r="I348" s="108"/>
      <c r="J348" s="109"/>
      <c r="K348" s="109"/>
      <c r="L348" s="108"/>
      <c r="M348" s="108"/>
      <c r="N348" s="108"/>
      <c r="O348" s="112"/>
      <c r="P348" s="112"/>
      <c r="Q348" s="108"/>
      <c r="R348" s="108"/>
      <c r="S348" s="112"/>
    </row>
    <row r="349" spans="1:19" ht="15.75" customHeight="1" x14ac:dyDescent="0.2">
      <c r="A349" s="108"/>
      <c r="B349" s="108"/>
      <c r="C349" s="108"/>
      <c r="D349" s="107"/>
      <c r="E349" s="108"/>
      <c r="F349" s="108"/>
      <c r="G349" s="108"/>
      <c r="H349" s="108"/>
      <c r="I349" s="108"/>
      <c r="J349" s="109"/>
      <c r="K349" s="109"/>
      <c r="L349" s="108"/>
      <c r="M349" s="108"/>
      <c r="N349" s="108"/>
      <c r="O349" s="112"/>
      <c r="P349" s="112"/>
      <c r="Q349" s="108"/>
      <c r="R349" s="108"/>
      <c r="S349" s="112"/>
    </row>
    <row r="350" spans="1:19" ht="15.75" customHeight="1" x14ac:dyDescent="0.2">
      <c r="A350" s="108"/>
      <c r="B350" s="108"/>
      <c r="C350" s="108"/>
      <c r="D350" s="107"/>
      <c r="E350" s="108"/>
      <c r="F350" s="108"/>
      <c r="G350" s="108"/>
      <c r="H350" s="108"/>
      <c r="I350" s="108"/>
      <c r="J350" s="109"/>
      <c r="K350" s="109"/>
      <c r="L350" s="108"/>
      <c r="M350" s="108"/>
      <c r="N350" s="108"/>
      <c r="O350" s="112"/>
      <c r="P350" s="112"/>
      <c r="Q350" s="108"/>
      <c r="R350" s="108"/>
      <c r="S350" s="112"/>
    </row>
    <row r="351" spans="1:19" ht="15.75" customHeight="1" x14ac:dyDescent="0.2">
      <c r="A351" s="108"/>
      <c r="B351" s="108"/>
      <c r="C351" s="108"/>
      <c r="D351" s="107"/>
      <c r="E351" s="108"/>
      <c r="F351" s="108"/>
      <c r="G351" s="108"/>
      <c r="H351" s="108"/>
      <c r="I351" s="108"/>
      <c r="J351" s="109"/>
      <c r="K351" s="109"/>
      <c r="L351" s="108"/>
      <c r="M351" s="108"/>
      <c r="N351" s="108"/>
      <c r="O351" s="112"/>
      <c r="P351" s="112"/>
      <c r="Q351" s="108"/>
      <c r="R351" s="108"/>
      <c r="S351" s="112"/>
    </row>
    <row r="352" spans="1:19" ht="15.75" customHeight="1" x14ac:dyDescent="0.2">
      <c r="A352" s="108"/>
      <c r="B352" s="108"/>
      <c r="C352" s="108"/>
      <c r="D352" s="107"/>
      <c r="E352" s="108"/>
      <c r="F352" s="108"/>
      <c r="G352" s="108"/>
      <c r="H352" s="108"/>
      <c r="I352" s="108"/>
      <c r="J352" s="109"/>
      <c r="K352" s="109"/>
      <c r="L352" s="108"/>
      <c r="M352" s="108"/>
      <c r="N352" s="108"/>
      <c r="O352" s="112"/>
      <c r="P352" s="112"/>
      <c r="Q352" s="108"/>
      <c r="R352" s="108"/>
      <c r="S352" s="112"/>
    </row>
    <row r="353" spans="1:19" ht="15.75" customHeight="1" x14ac:dyDescent="0.2">
      <c r="A353" s="108"/>
      <c r="B353" s="108"/>
      <c r="C353" s="108"/>
      <c r="D353" s="107"/>
      <c r="E353" s="108"/>
      <c r="F353" s="108"/>
      <c r="G353" s="108"/>
      <c r="H353" s="108"/>
      <c r="I353" s="108"/>
      <c r="J353" s="109"/>
      <c r="K353" s="109"/>
      <c r="L353" s="108"/>
      <c r="M353" s="108"/>
      <c r="N353" s="108"/>
      <c r="O353" s="112"/>
      <c r="P353" s="112"/>
      <c r="Q353" s="108"/>
      <c r="R353" s="108"/>
      <c r="S353" s="112"/>
    </row>
    <row r="354" spans="1:19" ht="15.75" customHeight="1" x14ac:dyDescent="0.2">
      <c r="A354" s="108"/>
      <c r="B354" s="108"/>
      <c r="C354" s="108"/>
      <c r="D354" s="107"/>
      <c r="E354" s="108"/>
      <c r="F354" s="108"/>
      <c r="G354" s="108"/>
      <c r="H354" s="108"/>
      <c r="I354" s="108"/>
      <c r="J354" s="109"/>
      <c r="K354" s="109"/>
      <c r="L354" s="108"/>
      <c r="M354" s="108"/>
      <c r="N354" s="108"/>
      <c r="O354" s="112"/>
      <c r="P354" s="112"/>
      <c r="Q354" s="108"/>
      <c r="R354" s="108"/>
      <c r="S354" s="112"/>
    </row>
    <row r="355" spans="1:19" ht="15.75" customHeight="1" x14ac:dyDescent="0.2">
      <c r="A355" s="108"/>
      <c r="B355" s="108"/>
      <c r="C355" s="108"/>
      <c r="D355" s="107"/>
      <c r="E355" s="108"/>
      <c r="F355" s="108"/>
      <c r="G355" s="108"/>
      <c r="H355" s="108"/>
      <c r="I355" s="108"/>
      <c r="J355" s="109"/>
      <c r="K355" s="109"/>
      <c r="L355" s="108"/>
      <c r="M355" s="108"/>
      <c r="N355" s="108"/>
      <c r="O355" s="112"/>
      <c r="P355" s="112"/>
      <c r="Q355" s="108"/>
      <c r="R355" s="108"/>
      <c r="S355" s="112"/>
    </row>
    <row r="356" spans="1:19" ht="15.75" customHeight="1" x14ac:dyDescent="0.2">
      <c r="A356" s="108"/>
      <c r="B356" s="108"/>
      <c r="C356" s="108"/>
      <c r="D356" s="107"/>
      <c r="E356" s="108"/>
      <c r="F356" s="108"/>
      <c r="G356" s="108"/>
      <c r="H356" s="108"/>
      <c r="I356" s="108"/>
      <c r="J356" s="109"/>
      <c r="K356" s="109"/>
      <c r="L356" s="108"/>
      <c r="M356" s="108"/>
      <c r="N356" s="108"/>
      <c r="O356" s="112"/>
      <c r="P356" s="112"/>
      <c r="Q356" s="108"/>
      <c r="R356" s="108"/>
      <c r="S356" s="112"/>
    </row>
    <row r="357" spans="1:19" ht="15.75" customHeight="1" x14ac:dyDescent="0.2">
      <c r="A357" s="108"/>
      <c r="B357" s="108"/>
      <c r="C357" s="108"/>
      <c r="D357" s="107"/>
      <c r="E357" s="108"/>
      <c r="F357" s="108"/>
      <c r="G357" s="108"/>
      <c r="H357" s="108"/>
      <c r="I357" s="108"/>
      <c r="J357" s="109"/>
      <c r="K357" s="109"/>
      <c r="L357" s="108"/>
      <c r="M357" s="108"/>
      <c r="N357" s="108"/>
      <c r="O357" s="112"/>
      <c r="P357" s="112"/>
      <c r="Q357" s="108"/>
      <c r="R357" s="108"/>
      <c r="S357" s="112"/>
    </row>
    <row r="358" spans="1:19" ht="15.75" customHeight="1" x14ac:dyDescent="0.2">
      <c r="A358" s="108"/>
      <c r="B358" s="108"/>
      <c r="C358" s="108"/>
      <c r="D358" s="107"/>
      <c r="E358" s="108"/>
      <c r="F358" s="108"/>
      <c r="G358" s="108"/>
      <c r="H358" s="108"/>
      <c r="I358" s="108"/>
      <c r="J358" s="109"/>
      <c r="K358" s="109"/>
      <c r="L358" s="108"/>
      <c r="M358" s="108"/>
      <c r="N358" s="108"/>
      <c r="O358" s="112"/>
      <c r="P358" s="112"/>
      <c r="Q358" s="108"/>
      <c r="R358" s="108"/>
      <c r="S358" s="112"/>
    </row>
    <row r="359" spans="1:19" ht="15.75" customHeight="1" x14ac:dyDescent="0.2">
      <c r="A359" s="108"/>
      <c r="B359" s="108"/>
      <c r="C359" s="108"/>
      <c r="D359" s="107"/>
      <c r="E359" s="108"/>
      <c r="F359" s="108"/>
      <c r="G359" s="108"/>
      <c r="H359" s="108"/>
      <c r="I359" s="108"/>
      <c r="J359" s="109"/>
      <c r="K359" s="109"/>
      <c r="L359" s="108"/>
      <c r="M359" s="108"/>
      <c r="N359" s="108"/>
      <c r="O359" s="112"/>
      <c r="P359" s="112"/>
      <c r="Q359" s="108"/>
      <c r="R359" s="108"/>
      <c r="S359" s="112"/>
    </row>
    <row r="360" spans="1:19" ht="15.75" customHeight="1" x14ac:dyDescent="0.2">
      <c r="A360" s="108"/>
      <c r="B360" s="108"/>
      <c r="C360" s="108"/>
      <c r="D360" s="107"/>
      <c r="E360" s="108"/>
      <c r="F360" s="108"/>
      <c r="G360" s="108"/>
      <c r="H360" s="108"/>
      <c r="I360" s="108"/>
      <c r="J360" s="109"/>
      <c r="K360" s="109"/>
      <c r="L360" s="108"/>
      <c r="M360" s="108"/>
      <c r="N360" s="108"/>
      <c r="O360" s="112"/>
      <c r="P360" s="112"/>
      <c r="Q360" s="108"/>
      <c r="R360" s="108"/>
      <c r="S360" s="112"/>
    </row>
    <row r="361" spans="1:19" ht="15.75" customHeight="1" x14ac:dyDescent="0.2">
      <c r="A361" s="108"/>
      <c r="B361" s="108"/>
      <c r="C361" s="108"/>
      <c r="D361" s="107"/>
      <c r="E361" s="108"/>
      <c r="F361" s="108"/>
      <c r="G361" s="108"/>
      <c r="H361" s="108"/>
      <c r="I361" s="108"/>
      <c r="J361" s="109"/>
      <c r="K361" s="109"/>
      <c r="L361" s="108"/>
      <c r="M361" s="108"/>
      <c r="N361" s="108"/>
      <c r="O361" s="112"/>
      <c r="P361" s="112"/>
      <c r="Q361" s="108"/>
      <c r="R361" s="108"/>
      <c r="S361" s="112"/>
    </row>
    <row r="362" spans="1:19" ht="15.75" customHeight="1" x14ac:dyDescent="0.2">
      <c r="A362" s="108"/>
      <c r="B362" s="108"/>
      <c r="C362" s="108"/>
      <c r="D362" s="107"/>
      <c r="E362" s="108"/>
      <c r="F362" s="108"/>
      <c r="G362" s="108"/>
      <c r="H362" s="108"/>
      <c r="I362" s="108"/>
      <c r="J362" s="109"/>
      <c r="K362" s="109"/>
      <c r="L362" s="108"/>
      <c r="M362" s="108"/>
      <c r="N362" s="108"/>
      <c r="O362" s="112"/>
      <c r="P362" s="112"/>
      <c r="Q362" s="108"/>
      <c r="R362" s="108"/>
      <c r="S362" s="112"/>
    </row>
    <row r="363" spans="1:19" ht="15.75" customHeight="1" x14ac:dyDescent="0.2">
      <c r="A363" s="108"/>
      <c r="B363" s="108"/>
      <c r="C363" s="108"/>
      <c r="D363" s="107"/>
      <c r="E363" s="108"/>
      <c r="F363" s="108"/>
      <c r="G363" s="108"/>
      <c r="H363" s="108"/>
      <c r="I363" s="108"/>
      <c r="J363" s="109"/>
      <c r="K363" s="109"/>
      <c r="L363" s="108"/>
      <c r="M363" s="108"/>
      <c r="N363" s="108"/>
      <c r="O363" s="112"/>
      <c r="P363" s="112"/>
      <c r="Q363" s="108"/>
      <c r="R363" s="108"/>
      <c r="S363" s="112"/>
    </row>
    <row r="364" spans="1:19" ht="15.75" customHeight="1" x14ac:dyDescent="0.2">
      <c r="A364" s="108"/>
      <c r="B364" s="108"/>
      <c r="C364" s="108"/>
      <c r="D364" s="107"/>
      <c r="E364" s="108"/>
      <c r="F364" s="108"/>
      <c r="G364" s="108"/>
      <c r="H364" s="108"/>
      <c r="I364" s="108"/>
      <c r="J364" s="109"/>
      <c r="K364" s="109"/>
      <c r="L364" s="108"/>
      <c r="M364" s="108"/>
      <c r="N364" s="108"/>
      <c r="O364" s="112"/>
      <c r="P364" s="112"/>
      <c r="Q364" s="108"/>
      <c r="R364" s="108"/>
      <c r="S364" s="112"/>
    </row>
    <row r="365" spans="1:19" ht="15.75" customHeight="1" x14ac:dyDescent="0.2">
      <c r="A365" s="108"/>
      <c r="B365" s="108"/>
      <c r="C365" s="108"/>
      <c r="D365" s="107"/>
      <c r="E365" s="108"/>
      <c r="F365" s="108"/>
      <c r="G365" s="108"/>
      <c r="H365" s="108"/>
      <c r="I365" s="108"/>
      <c r="J365" s="109"/>
      <c r="K365" s="109"/>
      <c r="L365" s="108"/>
      <c r="M365" s="108"/>
      <c r="N365" s="108"/>
      <c r="O365" s="112"/>
      <c r="P365" s="112"/>
      <c r="Q365" s="108"/>
      <c r="R365" s="108"/>
      <c r="S365" s="112"/>
    </row>
    <row r="366" spans="1:19" ht="15.75" customHeight="1" x14ac:dyDescent="0.2">
      <c r="A366" s="108"/>
      <c r="B366" s="108"/>
      <c r="C366" s="108"/>
      <c r="D366" s="107"/>
      <c r="E366" s="108"/>
      <c r="F366" s="108"/>
      <c r="G366" s="108"/>
      <c r="H366" s="108"/>
      <c r="I366" s="108"/>
      <c r="J366" s="109"/>
      <c r="K366" s="109"/>
      <c r="L366" s="108"/>
      <c r="M366" s="108"/>
      <c r="N366" s="108"/>
      <c r="O366" s="112"/>
      <c r="P366" s="112"/>
      <c r="Q366" s="108"/>
      <c r="R366" s="108"/>
      <c r="S366" s="112"/>
    </row>
    <row r="367" spans="1:19" ht="15.75" customHeight="1" x14ac:dyDescent="0.2">
      <c r="A367" s="108"/>
      <c r="B367" s="108"/>
      <c r="C367" s="108"/>
      <c r="D367" s="107"/>
      <c r="E367" s="108"/>
      <c r="F367" s="108"/>
      <c r="G367" s="108"/>
      <c r="H367" s="108"/>
      <c r="I367" s="108"/>
      <c r="J367" s="109"/>
      <c r="K367" s="109"/>
      <c r="L367" s="108"/>
      <c r="M367" s="108"/>
      <c r="N367" s="108"/>
      <c r="O367" s="112"/>
      <c r="P367" s="112"/>
      <c r="Q367" s="108"/>
      <c r="R367" s="108"/>
      <c r="S367" s="112"/>
    </row>
    <row r="368" spans="1:19" ht="15.75" customHeight="1" x14ac:dyDescent="0.2">
      <c r="A368" s="108"/>
      <c r="B368" s="108"/>
      <c r="C368" s="108"/>
      <c r="D368" s="107"/>
      <c r="E368" s="108"/>
      <c r="F368" s="108"/>
      <c r="G368" s="108"/>
      <c r="H368" s="108"/>
      <c r="I368" s="108"/>
      <c r="J368" s="109"/>
      <c r="K368" s="109"/>
      <c r="L368" s="108"/>
      <c r="M368" s="108"/>
      <c r="N368" s="108"/>
      <c r="O368" s="112"/>
      <c r="P368" s="112"/>
      <c r="Q368" s="108"/>
      <c r="R368" s="108"/>
      <c r="S368" s="112"/>
    </row>
    <row r="369" spans="1:19" ht="15.75" customHeight="1" x14ac:dyDescent="0.2">
      <c r="A369" s="108"/>
      <c r="B369" s="108"/>
      <c r="C369" s="108"/>
      <c r="D369" s="107"/>
      <c r="E369" s="108"/>
      <c r="F369" s="108"/>
      <c r="G369" s="108"/>
      <c r="H369" s="108"/>
      <c r="I369" s="108"/>
      <c r="J369" s="109"/>
      <c r="K369" s="109"/>
      <c r="L369" s="108"/>
      <c r="M369" s="108"/>
      <c r="N369" s="108"/>
      <c r="O369" s="112"/>
      <c r="P369" s="112"/>
      <c r="Q369" s="108"/>
      <c r="R369" s="108"/>
      <c r="S369" s="112"/>
    </row>
    <row r="370" spans="1:19" ht="15.75" customHeight="1" x14ac:dyDescent="0.2">
      <c r="A370" s="108"/>
      <c r="B370" s="108"/>
      <c r="C370" s="108"/>
      <c r="D370" s="107"/>
      <c r="E370" s="108"/>
      <c r="F370" s="108"/>
      <c r="G370" s="108"/>
      <c r="H370" s="108"/>
      <c r="I370" s="108"/>
      <c r="J370" s="109"/>
      <c r="K370" s="109"/>
      <c r="L370" s="108"/>
      <c r="M370" s="108"/>
      <c r="N370" s="108"/>
      <c r="O370" s="112"/>
      <c r="P370" s="112"/>
      <c r="Q370" s="108"/>
      <c r="R370" s="108"/>
      <c r="S370" s="112"/>
    </row>
    <row r="371" spans="1:19" ht="15.75" customHeight="1" x14ac:dyDescent="0.2">
      <c r="A371" s="108"/>
      <c r="B371" s="108"/>
      <c r="C371" s="108"/>
      <c r="D371" s="107"/>
      <c r="E371" s="108"/>
      <c r="F371" s="108"/>
      <c r="G371" s="108"/>
      <c r="H371" s="108"/>
      <c r="I371" s="108"/>
      <c r="J371" s="109"/>
      <c r="K371" s="109"/>
      <c r="L371" s="108"/>
      <c r="M371" s="108"/>
      <c r="N371" s="108"/>
      <c r="O371" s="112"/>
      <c r="P371" s="112"/>
      <c r="Q371" s="108"/>
      <c r="R371" s="108"/>
      <c r="S371" s="112"/>
    </row>
    <row r="372" spans="1:19" ht="15.75" customHeight="1" x14ac:dyDescent="0.2">
      <c r="A372" s="108"/>
      <c r="B372" s="108"/>
      <c r="C372" s="108"/>
      <c r="D372" s="107"/>
      <c r="E372" s="108"/>
      <c r="F372" s="108"/>
      <c r="G372" s="108"/>
      <c r="H372" s="108"/>
      <c r="I372" s="108"/>
      <c r="J372" s="109"/>
      <c r="K372" s="109"/>
      <c r="L372" s="108"/>
      <c r="M372" s="108"/>
      <c r="N372" s="108"/>
      <c r="O372" s="112"/>
      <c r="P372" s="112"/>
      <c r="Q372" s="108"/>
      <c r="R372" s="108"/>
      <c r="S372" s="112"/>
    </row>
    <row r="373" spans="1:19" ht="15.75" customHeight="1" x14ac:dyDescent="0.2">
      <c r="A373" s="108"/>
      <c r="B373" s="108"/>
      <c r="C373" s="108"/>
      <c r="D373" s="107"/>
      <c r="E373" s="108"/>
      <c r="F373" s="108"/>
      <c r="G373" s="108"/>
      <c r="H373" s="108"/>
      <c r="I373" s="108"/>
      <c r="J373" s="109"/>
      <c r="K373" s="109"/>
      <c r="L373" s="108"/>
      <c r="M373" s="108"/>
      <c r="N373" s="108"/>
      <c r="O373" s="112"/>
      <c r="P373" s="112"/>
      <c r="Q373" s="108"/>
      <c r="R373" s="108"/>
      <c r="S373" s="112"/>
    </row>
    <row r="374" spans="1:19" ht="15.75" customHeight="1" x14ac:dyDescent="0.2">
      <c r="A374" s="108"/>
      <c r="B374" s="108"/>
      <c r="C374" s="108"/>
      <c r="D374" s="107"/>
      <c r="E374" s="108"/>
      <c r="F374" s="108"/>
      <c r="G374" s="108"/>
      <c r="H374" s="108"/>
      <c r="I374" s="108"/>
      <c r="J374" s="109"/>
      <c r="K374" s="109"/>
      <c r="L374" s="108"/>
      <c r="M374" s="108"/>
      <c r="N374" s="108"/>
      <c r="O374" s="112"/>
      <c r="P374" s="112"/>
      <c r="Q374" s="108"/>
      <c r="R374" s="108"/>
      <c r="S374" s="112"/>
    </row>
    <row r="375" spans="1:19" ht="15.75" customHeight="1" x14ac:dyDescent="0.2">
      <c r="A375" s="108"/>
      <c r="B375" s="108"/>
      <c r="C375" s="108"/>
      <c r="D375" s="107"/>
      <c r="E375" s="108"/>
      <c r="F375" s="108"/>
      <c r="G375" s="108"/>
      <c r="H375" s="108"/>
      <c r="I375" s="108"/>
      <c r="J375" s="109"/>
      <c r="K375" s="109"/>
      <c r="L375" s="108"/>
      <c r="M375" s="108"/>
      <c r="N375" s="108"/>
      <c r="O375" s="112"/>
      <c r="P375" s="112"/>
      <c r="Q375" s="108"/>
      <c r="R375" s="108"/>
      <c r="S375" s="112"/>
    </row>
    <row r="376" spans="1:19" ht="15.75" customHeight="1" x14ac:dyDescent="0.2">
      <c r="A376" s="108"/>
      <c r="B376" s="108"/>
      <c r="C376" s="108"/>
      <c r="D376" s="107"/>
      <c r="E376" s="108"/>
      <c r="F376" s="108"/>
      <c r="G376" s="108"/>
      <c r="H376" s="108"/>
      <c r="I376" s="108"/>
      <c r="J376" s="109"/>
      <c r="K376" s="109"/>
      <c r="L376" s="108"/>
      <c r="M376" s="108"/>
      <c r="N376" s="108"/>
      <c r="O376" s="112"/>
      <c r="P376" s="112"/>
      <c r="Q376" s="108"/>
      <c r="R376" s="108"/>
      <c r="S376" s="112"/>
    </row>
    <row r="377" spans="1:19" ht="15.75" customHeight="1" x14ac:dyDescent="0.2">
      <c r="A377" s="108"/>
      <c r="B377" s="108"/>
      <c r="C377" s="108"/>
      <c r="D377" s="107"/>
      <c r="E377" s="108"/>
      <c r="F377" s="108"/>
      <c r="G377" s="108"/>
      <c r="H377" s="108"/>
      <c r="I377" s="108"/>
      <c r="J377" s="109"/>
      <c r="K377" s="109"/>
      <c r="L377" s="108"/>
      <c r="M377" s="108"/>
      <c r="N377" s="108"/>
      <c r="O377" s="112"/>
      <c r="P377" s="112"/>
      <c r="Q377" s="108"/>
      <c r="R377" s="108"/>
      <c r="S377" s="112"/>
    </row>
    <row r="378" spans="1:19" ht="15.75" customHeight="1" x14ac:dyDescent="0.2">
      <c r="A378" s="108"/>
      <c r="B378" s="108"/>
      <c r="C378" s="108"/>
      <c r="D378" s="107"/>
      <c r="E378" s="108"/>
      <c r="F378" s="108"/>
      <c r="G378" s="108"/>
      <c r="H378" s="108"/>
      <c r="I378" s="108"/>
      <c r="J378" s="109"/>
      <c r="K378" s="109"/>
      <c r="L378" s="108"/>
      <c r="M378" s="108"/>
      <c r="N378" s="108"/>
      <c r="O378" s="112"/>
      <c r="P378" s="112"/>
      <c r="Q378" s="108"/>
      <c r="R378" s="108"/>
      <c r="S378" s="112"/>
    </row>
    <row r="379" spans="1:19" ht="15.75" customHeight="1" x14ac:dyDescent="0.2">
      <c r="A379" s="108"/>
      <c r="B379" s="108"/>
      <c r="C379" s="108"/>
      <c r="D379" s="107"/>
      <c r="E379" s="108"/>
      <c r="F379" s="108"/>
      <c r="G379" s="108"/>
      <c r="H379" s="108"/>
      <c r="I379" s="108"/>
      <c r="J379" s="109"/>
      <c r="K379" s="109"/>
      <c r="L379" s="108"/>
      <c r="M379" s="108"/>
      <c r="N379" s="108"/>
      <c r="O379" s="112"/>
      <c r="P379" s="112"/>
      <c r="Q379" s="108"/>
      <c r="R379" s="108"/>
      <c r="S379" s="112"/>
    </row>
    <row r="380" spans="1:19" ht="15.75" customHeight="1" x14ac:dyDescent="0.2">
      <c r="A380" s="108"/>
      <c r="B380" s="108"/>
      <c r="C380" s="108"/>
      <c r="D380" s="107"/>
      <c r="E380" s="108"/>
      <c r="F380" s="108"/>
      <c r="G380" s="108"/>
      <c r="H380" s="108"/>
      <c r="I380" s="108"/>
      <c r="J380" s="109"/>
      <c r="K380" s="109"/>
      <c r="L380" s="108"/>
      <c r="M380" s="108"/>
      <c r="N380" s="108"/>
      <c r="O380" s="112"/>
      <c r="P380" s="112"/>
      <c r="Q380" s="108"/>
      <c r="R380" s="108"/>
      <c r="S380" s="112"/>
    </row>
    <row r="381" spans="1:19" ht="15.75" customHeight="1" x14ac:dyDescent="0.2">
      <c r="A381" s="108"/>
      <c r="B381" s="108"/>
      <c r="C381" s="108"/>
      <c r="D381" s="107"/>
      <c r="E381" s="108"/>
      <c r="F381" s="108"/>
      <c r="G381" s="108"/>
      <c r="H381" s="108"/>
      <c r="I381" s="108"/>
      <c r="J381" s="109"/>
      <c r="K381" s="109"/>
      <c r="L381" s="108"/>
      <c r="M381" s="108"/>
      <c r="N381" s="108"/>
      <c r="O381" s="112"/>
      <c r="P381" s="112"/>
      <c r="Q381" s="108"/>
      <c r="R381" s="108"/>
      <c r="S381" s="112"/>
    </row>
    <row r="382" spans="1:19" ht="15.75" customHeight="1" x14ac:dyDescent="0.2">
      <c r="A382" s="108"/>
      <c r="B382" s="108"/>
      <c r="C382" s="108"/>
      <c r="D382" s="107"/>
      <c r="E382" s="108"/>
      <c r="F382" s="108"/>
      <c r="G382" s="108"/>
      <c r="H382" s="108"/>
      <c r="I382" s="108"/>
      <c r="J382" s="109"/>
      <c r="K382" s="109"/>
      <c r="L382" s="108"/>
      <c r="M382" s="108"/>
      <c r="N382" s="108"/>
      <c r="O382" s="112"/>
      <c r="P382" s="112"/>
      <c r="Q382" s="108"/>
      <c r="R382" s="108"/>
      <c r="S382" s="112"/>
    </row>
    <row r="383" spans="1:19" ht="15.75" customHeight="1" x14ac:dyDescent="0.2">
      <c r="A383" s="108"/>
      <c r="B383" s="108"/>
      <c r="C383" s="108"/>
      <c r="D383" s="107"/>
      <c r="E383" s="108"/>
      <c r="F383" s="108"/>
      <c r="G383" s="108"/>
      <c r="H383" s="108"/>
      <c r="I383" s="108"/>
      <c r="J383" s="109"/>
      <c r="K383" s="109"/>
      <c r="L383" s="108"/>
      <c r="M383" s="108"/>
      <c r="N383" s="108"/>
      <c r="O383" s="112"/>
      <c r="P383" s="112"/>
      <c r="Q383" s="108"/>
      <c r="R383" s="108"/>
      <c r="S383" s="112"/>
    </row>
    <row r="384" spans="1:19" ht="15.75" customHeight="1" x14ac:dyDescent="0.2">
      <c r="A384" s="108"/>
      <c r="B384" s="108"/>
      <c r="C384" s="108"/>
      <c r="D384" s="107"/>
      <c r="E384" s="108"/>
      <c r="F384" s="108"/>
      <c r="G384" s="108"/>
      <c r="H384" s="108"/>
      <c r="I384" s="108"/>
      <c r="J384" s="109"/>
      <c r="K384" s="109"/>
      <c r="L384" s="108"/>
      <c r="M384" s="108"/>
      <c r="N384" s="108"/>
      <c r="O384" s="112"/>
      <c r="P384" s="112"/>
      <c r="Q384" s="108"/>
      <c r="R384" s="108"/>
      <c r="S384" s="112"/>
    </row>
    <row r="385" spans="1:19" ht="15.75" customHeight="1" x14ac:dyDescent="0.2">
      <c r="A385" s="108"/>
      <c r="B385" s="108"/>
      <c r="C385" s="108"/>
      <c r="D385" s="107"/>
      <c r="E385" s="108"/>
      <c r="F385" s="108"/>
      <c r="G385" s="108"/>
      <c r="H385" s="108"/>
      <c r="I385" s="108"/>
      <c r="J385" s="109"/>
      <c r="K385" s="109"/>
      <c r="L385" s="108"/>
      <c r="M385" s="108"/>
      <c r="N385" s="108"/>
      <c r="O385" s="112"/>
      <c r="P385" s="112"/>
      <c r="Q385" s="108"/>
      <c r="R385" s="108"/>
      <c r="S385" s="112"/>
    </row>
    <row r="386" spans="1:19" ht="15.75" customHeight="1" x14ac:dyDescent="0.2">
      <c r="A386" s="108"/>
      <c r="B386" s="108"/>
      <c r="C386" s="108"/>
      <c r="D386" s="107"/>
      <c r="E386" s="108"/>
      <c r="F386" s="108"/>
      <c r="G386" s="108"/>
      <c r="H386" s="108"/>
      <c r="I386" s="108"/>
      <c r="J386" s="109"/>
      <c r="K386" s="109"/>
      <c r="L386" s="108"/>
      <c r="M386" s="108"/>
      <c r="N386" s="108"/>
      <c r="O386" s="112"/>
      <c r="P386" s="112"/>
      <c r="Q386" s="108"/>
      <c r="R386" s="108"/>
      <c r="S386" s="112"/>
    </row>
    <row r="387" spans="1:19" ht="15.75" customHeight="1" x14ac:dyDescent="0.2">
      <c r="A387" s="108"/>
      <c r="B387" s="108"/>
      <c r="C387" s="108"/>
      <c r="D387" s="107"/>
      <c r="E387" s="108"/>
      <c r="F387" s="108"/>
      <c r="G387" s="108"/>
      <c r="H387" s="108"/>
      <c r="I387" s="108"/>
      <c r="J387" s="109"/>
      <c r="K387" s="109"/>
      <c r="L387" s="108"/>
      <c r="M387" s="108"/>
      <c r="N387" s="108"/>
      <c r="O387" s="112"/>
      <c r="P387" s="112"/>
      <c r="Q387" s="108"/>
      <c r="R387" s="108"/>
      <c r="S387" s="112"/>
    </row>
    <row r="388" spans="1:19" ht="15.75" customHeight="1" x14ac:dyDescent="0.2">
      <c r="A388" s="108"/>
      <c r="B388" s="108"/>
      <c r="C388" s="108"/>
      <c r="D388" s="107"/>
      <c r="E388" s="108"/>
      <c r="F388" s="108"/>
      <c r="G388" s="108"/>
      <c r="H388" s="108"/>
      <c r="I388" s="108"/>
      <c r="J388" s="109"/>
      <c r="K388" s="109"/>
      <c r="L388" s="108"/>
      <c r="M388" s="108"/>
      <c r="N388" s="108"/>
      <c r="O388" s="112"/>
      <c r="P388" s="112"/>
      <c r="Q388" s="108"/>
      <c r="R388" s="108"/>
      <c r="S388" s="112"/>
    </row>
    <row r="389" spans="1:19" ht="15.75" customHeight="1" x14ac:dyDescent="0.2">
      <c r="A389" s="108"/>
      <c r="B389" s="108"/>
      <c r="C389" s="108"/>
      <c r="D389" s="107"/>
      <c r="E389" s="108"/>
      <c r="F389" s="108"/>
      <c r="G389" s="108"/>
      <c r="H389" s="108"/>
      <c r="I389" s="108"/>
      <c r="J389" s="109"/>
      <c r="K389" s="109"/>
      <c r="L389" s="108"/>
      <c r="M389" s="108"/>
      <c r="N389" s="108"/>
      <c r="O389" s="112"/>
      <c r="P389" s="112"/>
      <c r="Q389" s="108"/>
      <c r="R389" s="108"/>
      <c r="S389" s="112"/>
    </row>
    <row r="390" spans="1:19" ht="15.75" customHeight="1" x14ac:dyDescent="0.2">
      <c r="A390" s="108"/>
      <c r="B390" s="108"/>
      <c r="C390" s="108"/>
      <c r="D390" s="107"/>
      <c r="E390" s="108"/>
      <c r="F390" s="108"/>
      <c r="G390" s="108"/>
      <c r="H390" s="108"/>
      <c r="I390" s="108"/>
      <c r="J390" s="109"/>
      <c r="K390" s="109"/>
      <c r="L390" s="108"/>
      <c r="M390" s="108"/>
      <c r="N390" s="108"/>
      <c r="O390" s="112"/>
      <c r="P390" s="112"/>
      <c r="Q390" s="108"/>
      <c r="R390" s="108"/>
      <c r="S390" s="112"/>
    </row>
    <row r="391" spans="1:19" ht="15.75" customHeight="1" x14ac:dyDescent="0.2">
      <c r="A391" s="108"/>
      <c r="B391" s="108"/>
      <c r="C391" s="108"/>
      <c r="D391" s="107"/>
      <c r="E391" s="108"/>
      <c r="F391" s="108"/>
      <c r="G391" s="108"/>
      <c r="H391" s="108"/>
      <c r="I391" s="108"/>
      <c r="J391" s="109"/>
      <c r="K391" s="109"/>
      <c r="L391" s="108"/>
      <c r="M391" s="108"/>
      <c r="N391" s="108"/>
      <c r="O391" s="112"/>
      <c r="P391" s="112"/>
      <c r="Q391" s="108"/>
      <c r="R391" s="108"/>
      <c r="S391" s="112"/>
    </row>
    <row r="392" spans="1:19" ht="15.75" customHeight="1" x14ac:dyDescent="0.2">
      <c r="A392" s="108"/>
      <c r="B392" s="108"/>
      <c r="C392" s="108"/>
      <c r="D392" s="107"/>
      <c r="E392" s="108"/>
      <c r="F392" s="108"/>
      <c r="G392" s="108"/>
      <c r="H392" s="108"/>
      <c r="I392" s="108"/>
      <c r="J392" s="109"/>
      <c r="K392" s="109"/>
      <c r="L392" s="108"/>
      <c r="M392" s="108"/>
      <c r="N392" s="108"/>
      <c r="O392" s="112"/>
      <c r="P392" s="112"/>
      <c r="Q392" s="108"/>
      <c r="R392" s="108"/>
      <c r="S392" s="112"/>
    </row>
    <row r="393" spans="1:19" ht="15.75" customHeight="1" x14ac:dyDescent="0.2">
      <c r="A393" s="108"/>
      <c r="B393" s="108"/>
      <c r="C393" s="108"/>
      <c r="D393" s="107"/>
      <c r="E393" s="108"/>
      <c r="F393" s="108"/>
      <c r="G393" s="108"/>
      <c r="H393" s="108"/>
      <c r="I393" s="108"/>
      <c r="J393" s="109"/>
      <c r="K393" s="109"/>
      <c r="L393" s="108"/>
      <c r="M393" s="108"/>
      <c r="N393" s="108"/>
      <c r="O393" s="112"/>
      <c r="P393" s="112"/>
      <c r="Q393" s="108"/>
      <c r="R393" s="108"/>
      <c r="S393" s="112"/>
    </row>
    <row r="394" spans="1:19" ht="15.75" customHeight="1" x14ac:dyDescent="0.2">
      <c r="A394" s="108"/>
      <c r="B394" s="108"/>
      <c r="C394" s="108"/>
      <c r="D394" s="107"/>
      <c r="E394" s="108"/>
      <c r="F394" s="108"/>
      <c r="G394" s="108"/>
      <c r="H394" s="108"/>
      <c r="I394" s="108"/>
      <c r="J394" s="109"/>
      <c r="K394" s="109"/>
      <c r="L394" s="108"/>
      <c r="M394" s="108"/>
      <c r="N394" s="108"/>
      <c r="O394" s="112"/>
      <c r="P394" s="112"/>
      <c r="Q394" s="108"/>
      <c r="R394" s="108"/>
      <c r="S394" s="112"/>
    </row>
    <row r="395" spans="1:19" ht="15.75" customHeight="1" x14ac:dyDescent="0.2">
      <c r="A395" s="108"/>
      <c r="B395" s="108"/>
      <c r="C395" s="108"/>
      <c r="D395" s="107"/>
      <c r="E395" s="108"/>
      <c r="F395" s="108"/>
      <c r="G395" s="108"/>
      <c r="H395" s="108"/>
      <c r="I395" s="108"/>
      <c r="J395" s="109"/>
      <c r="K395" s="109"/>
      <c r="L395" s="108"/>
      <c r="M395" s="108"/>
      <c r="N395" s="108"/>
      <c r="O395" s="112"/>
      <c r="P395" s="112"/>
      <c r="Q395" s="108"/>
      <c r="R395" s="108"/>
      <c r="S395" s="112"/>
    </row>
    <row r="396" spans="1:19" ht="15.75" customHeight="1" x14ac:dyDescent="0.2">
      <c r="A396" s="108"/>
      <c r="B396" s="108"/>
      <c r="C396" s="108"/>
      <c r="D396" s="107"/>
      <c r="E396" s="108"/>
      <c r="F396" s="108"/>
      <c r="G396" s="108"/>
      <c r="H396" s="108"/>
      <c r="I396" s="108"/>
      <c r="J396" s="109"/>
      <c r="K396" s="109"/>
      <c r="L396" s="108"/>
      <c r="M396" s="108"/>
      <c r="N396" s="108"/>
      <c r="O396" s="112"/>
      <c r="P396" s="112"/>
      <c r="Q396" s="108"/>
      <c r="R396" s="108"/>
      <c r="S396" s="112"/>
    </row>
    <row r="397" spans="1:19" ht="15.75" customHeight="1" x14ac:dyDescent="0.2">
      <c r="A397" s="108"/>
      <c r="B397" s="108"/>
      <c r="C397" s="108"/>
      <c r="D397" s="107"/>
      <c r="E397" s="108"/>
      <c r="F397" s="108"/>
      <c r="G397" s="108"/>
      <c r="H397" s="108"/>
      <c r="I397" s="108"/>
      <c r="J397" s="109"/>
      <c r="K397" s="109"/>
      <c r="L397" s="108"/>
      <c r="M397" s="108"/>
      <c r="N397" s="108"/>
      <c r="O397" s="112"/>
      <c r="P397" s="112"/>
      <c r="Q397" s="108"/>
      <c r="R397" s="108"/>
      <c r="S397" s="112"/>
    </row>
    <row r="398" spans="1:19" ht="15.75" customHeight="1" x14ac:dyDescent="0.2">
      <c r="A398" s="108"/>
      <c r="B398" s="108"/>
      <c r="C398" s="108"/>
      <c r="D398" s="107"/>
      <c r="E398" s="108"/>
      <c r="F398" s="108"/>
      <c r="G398" s="108"/>
      <c r="H398" s="108"/>
      <c r="I398" s="108"/>
      <c r="J398" s="109"/>
      <c r="K398" s="109"/>
      <c r="L398" s="108"/>
      <c r="M398" s="108"/>
      <c r="N398" s="108"/>
      <c r="O398" s="112"/>
      <c r="P398" s="112"/>
      <c r="Q398" s="108"/>
      <c r="R398" s="108"/>
      <c r="S398" s="112"/>
    </row>
    <row r="399" spans="1:19" ht="15.75" customHeight="1" x14ac:dyDescent="0.2">
      <c r="A399" s="108"/>
      <c r="B399" s="108"/>
      <c r="C399" s="108"/>
      <c r="D399" s="107"/>
      <c r="E399" s="108"/>
      <c r="F399" s="108"/>
      <c r="G399" s="108"/>
      <c r="H399" s="108"/>
      <c r="I399" s="108"/>
      <c r="J399" s="109"/>
      <c r="K399" s="109"/>
      <c r="L399" s="108"/>
      <c r="M399" s="108"/>
      <c r="N399" s="108"/>
      <c r="O399" s="112"/>
      <c r="P399" s="112"/>
      <c r="Q399" s="108"/>
      <c r="R399" s="108"/>
      <c r="S399" s="112"/>
    </row>
    <row r="400" spans="1:19" ht="15.75" customHeight="1" x14ac:dyDescent="0.2">
      <c r="A400" s="108"/>
      <c r="B400" s="108"/>
      <c r="C400" s="108"/>
      <c r="D400" s="107"/>
      <c r="E400" s="108"/>
      <c r="F400" s="108"/>
      <c r="G400" s="108"/>
      <c r="H400" s="108"/>
      <c r="I400" s="108"/>
      <c r="J400" s="109"/>
      <c r="K400" s="109"/>
      <c r="L400" s="108"/>
      <c r="M400" s="108"/>
      <c r="N400" s="108"/>
      <c r="O400" s="112"/>
      <c r="P400" s="112"/>
      <c r="Q400" s="108"/>
      <c r="R400" s="108"/>
      <c r="S400" s="112"/>
    </row>
    <row r="401" spans="1:19" ht="15.75" customHeight="1" x14ac:dyDescent="0.2">
      <c r="A401" s="108"/>
      <c r="B401" s="108"/>
      <c r="C401" s="108"/>
      <c r="D401" s="107"/>
      <c r="E401" s="108"/>
      <c r="F401" s="108"/>
      <c r="G401" s="108"/>
      <c r="H401" s="108"/>
      <c r="I401" s="108"/>
      <c r="J401" s="109"/>
      <c r="K401" s="109"/>
      <c r="L401" s="108"/>
      <c r="M401" s="108"/>
      <c r="N401" s="108"/>
      <c r="O401" s="112"/>
      <c r="P401" s="112"/>
      <c r="Q401" s="108"/>
      <c r="R401" s="108"/>
      <c r="S401" s="112"/>
    </row>
    <row r="402" spans="1:19" ht="15.75" customHeight="1" x14ac:dyDescent="0.2">
      <c r="A402" s="108"/>
      <c r="B402" s="108"/>
      <c r="C402" s="108"/>
      <c r="D402" s="107"/>
      <c r="E402" s="108"/>
      <c r="F402" s="108"/>
      <c r="G402" s="108"/>
      <c r="H402" s="108"/>
      <c r="I402" s="108"/>
      <c r="J402" s="109"/>
      <c r="K402" s="109"/>
      <c r="L402" s="108"/>
      <c r="M402" s="108"/>
      <c r="N402" s="108"/>
      <c r="O402" s="112"/>
      <c r="P402" s="112"/>
      <c r="Q402" s="108"/>
      <c r="R402" s="108"/>
      <c r="S402" s="112"/>
    </row>
    <row r="403" spans="1:19" ht="15.75" customHeight="1" x14ac:dyDescent="0.2">
      <c r="A403" s="108"/>
      <c r="B403" s="108"/>
      <c r="C403" s="108"/>
      <c r="D403" s="107"/>
      <c r="E403" s="108"/>
      <c r="F403" s="108"/>
      <c r="G403" s="108"/>
      <c r="H403" s="108"/>
      <c r="I403" s="108"/>
      <c r="J403" s="109"/>
      <c r="K403" s="109"/>
      <c r="L403" s="108"/>
      <c r="M403" s="108"/>
      <c r="N403" s="108"/>
      <c r="O403" s="112"/>
      <c r="P403" s="112"/>
      <c r="Q403" s="108"/>
      <c r="R403" s="108"/>
      <c r="S403" s="112"/>
    </row>
    <row r="404" spans="1:19" ht="15.75" customHeight="1" x14ac:dyDescent="0.2">
      <c r="A404" s="108"/>
      <c r="B404" s="108"/>
      <c r="C404" s="108"/>
      <c r="D404" s="107"/>
      <c r="E404" s="108"/>
      <c r="F404" s="108"/>
      <c r="G404" s="108"/>
      <c r="H404" s="108"/>
      <c r="I404" s="108"/>
      <c r="J404" s="109"/>
      <c r="K404" s="109"/>
      <c r="L404" s="108"/>
      <c r="M404" s="108"/>
      <c r="N404" s="108"/>
      <c r="O404" s="112"/>
      <c r="P404" s="112"/>
      <c r="Q404" s="108"/>
      <c r="R404" s="108"/>
      <c r="S404" s="112"/>
    </row>
    <row r="405" spans="1:19" ht="15.75" customHeight="1" x14ac:dyDescent="0.2">
      <c r="A405" s="108"/>
      <c r="B405" s="108"/>
      <c r="C405" s="108"/>
      <c r="D405" s="107"/>
      <c r="E405" s="108"/>
      <c r="F405" s="108"/>
      <c r="G405" s="108"/>
      <c r="H405" s="108"/>
      <c r="I405" s="108"/>
      <c r="J405" s="109"/>
      <c r="K405" s="109"/>
      <c r="L405" s="108"/>
      <c r="M405" s="108"/>
      <c r="N405" s="108"/>
      <c r="O405" s="112"/>
      <c r="P405" s="112"/>
      <c r="Q405" s="108"/>
      <c r="R405" s="108"/>
      <c r="S405" s="112"/>
    </row>
    <row r="406" spans="1:19" ht="15.75" customHeight="1" x14ac:dyDescent="0.2">
      <c r="A406" s="108"/>
      <c r="B406" s="108"/>
      <c r="C406" s="108"/>
      <c r="D406" s="107"/>
      <c r="E406" s="108"/>
      <c r="F406" s="108"/>
      <c r="G406" s="108"/>
      <c r="H406" s="108"/>
      <c r="I406" s="108"/>
      <c r="J406" s="109"/>
      <c r="K406" s="109"/>
      <c r="L406" s="108"/>
      <c r="M406" s="108"/>
      <c r="N406" s="108"/>
      <c r="O406" s="112"/>
      <c r="P406" s="112"/>
      <c r="Q406" s="108"/>
      <c r="R406" s="108"/>
      <c r="S406" s="112"/>
    </row>
    <row r="407" spans="1:19" ht="15.75" customHeight="1" x14ac:dyDescent="0.2">
      <c r="A407" s="108"/>
      <c r="B407" s="108"/>
      <c r="C407" s="108"/>
      <c r="D407" s="107"/>
      <c r="E407" s="108"/>
      <c r="F407" s="108"/>
      <c r="G407" s="108"/>
      <c r="H407" s="108"/>
      <c r="I407" s="108"/>
      <c r="J407" s="109"/>
      <c r="K407" s="109"/>
      <c r="L407" s="108"/>
      <c r="M407" s="108"/>
      <c r="N407" s="108"/>
      <c r="O407" s="112"/>
      <c r="P407" s="112"/>
      <c r="Q407" s="108"/>
      <c r="R407" s="108"/>
      <c r="S407" s="112"/>
    </row>
    <row r="408" spans="1:19" ht="15.75" customHeight="1" x14ac:dyDescent="0.2">
      <c r="A408" s="108"/>
      <c r="B408" s="108"/>
      <c r="C408" s="108"/>
      <c r="D408" s="107"/>
      <c r="E408" s="108"/>
      <c r="F408" s="108"/>
      <c r="G408" s="108"/>
      <c r="H408" s="108"/>
      <c r="I408" s="108"/>
      <c r="J408" s="109"/>
      <c r="K408" s="109"/>
      <c r="L408" s="108"/>
      <c r="M408" s="108"/>
      <c r="N408" s="108"/>
      <c r="O408" s="112"/>
      <c r="P408" s="112"/>
      <c r="Q408" s="108"/>
      <c r="R408" s="108"/>
      <c r="S408" s="112"/>
    </row>
    <row r="409" spans="1:19" ht="15.75" customHeight="1" x14ac:dyDescent="0.2">
      <c r="A409" s="108"/>
      <c r="B409" s="108"/>
      <c r="C409" s="108"/>
      <c r="D409" s="107"/>
      <c r="E409" s="108"/>
      <c r="F409" s="108"/>
      <c r="G409" s="108"/>
      <c r="H409" s="108"/>
      <c r="I409" s="108"/>
      <c r="J409" s="109"/>
      <c r="K409" s="109"/>
      <c r="L409" s="108"/>
      <c r="M409" s="108"/>
      <c r="N409" s="108"/>
      <c r="O409" s="112"/>
      <c r="P409" s="112"/>
      <c r="Q409" s="108"/>
      <c r="R409" s="108"/>
      <c r="S409" s="112"/>
    </row>
    <row r="410" spans="1:19" ht="15.75" customHeight="1" x14ac:dyDescent="0.2">
      <c r="A410" s="108"/>
      <c r="B410" s="108"/>
      <c r="C410" s="108"/>
      <c r="D410" s="107"/>
      <c r="E410" s="108"/>
      <c r="F410" s="108"/>
      <c r="G410" s="108"/>
      <c r="H410" s="108"/>
      <c r="I410" s="108"/>
      <c r="J410" s="109"/>
      <c r="K410" s="109"/>
      <c r="L410" s="108"/>
      <c r="M410" s="108"/>
      <c r="N410" s="108"/>
      <c r="O410" s="112"/>
      <c r="P410" s="112"/>
      <c r="Q410" s="108"/>
      <c r="R410" s="108"/>
      <c r="S410" s="112"/>
    </row>
    <row r="411" spans="1:19" ht="15.75" customHeight="1" x14ac:dyDescent="0.2">
      <c r="A411" s="108"/>
      <c r="B411" s="108"/>
      <c r="C411" s="108"/>
      <c r="D411" s="107"/>
      <c r="E411" s="108"/>
      <c r="F411" s="108"/>
      <c r="G411" s="108"/>
      <c r="H411" s="108"/>
      <c r="I411" s="108"/>
      <c r="J411" s="109"/>
      <c r="K411" s="109"/>
      <c r="L411" s="108"/>
      <c r="M411" s="108"/>
      <c r="N411" s="108"/>
      <c r="O411" s="112"/>
      <c r="P411" s="112"/>
      <c r="Q411" s="108"/>
      <c r="R411" s="108"/>
      <c r="S411" s="112"/>
    </row>
    <row r="412" spans="1:19" ht="15.75" customHeight="1" x14ac:dyDescent="0.2">
      <c r="A412" s="108"/>
      <c r="B412" s="108"/>
      <c r="C412" s="108"/>
      <c r="D412" s="107"/>
      <c r="E412" s="108"/>
      <c r="F412" s="108"/>
      <c r="G412" s="108"/>
      <c r="H412" s="108"/>
      <c r="I412" s="108"/>
      <c r="J412" s="109"/>
      <c r="K412" s="109"/>
      <c r="L412" s="108"/>
      <c r="M412" s="108"/>
      <c r="N412" s="108"/>
      <c r="O412" s="112"/>
      <c r="P412" s="112"/>
      <c r="Q412" s="108"/>
      <c r="R412" s="108"/>
      <c r="S412" s="112"/>
    </row>
    <row r="413" spans="1:19" ht="15.75" customHeight="1" x14ac:dyDescent="0.2">
      <c r="A413" s="108"/>
      <c r="B413" s="108"/>
      <c r="C413" s="108"/>
      <c r="D413" s="107"/>
      <c r="E413" s="108"/>
      <c r="F413" s="108"/>
      <c r="G413" s="108"/>
      <c r="H413" s="108"/>
      <c r="I413" s="108"/>
      <c r="J413" s="109"/>
      <c r="K413" s="109"/>
      <c r="L413" s="108"/>
      <c r="M413" s="108"/>
      <c r="N413" s="108"/>
      <c r="O413" s="112"/>
      <c r="P413" s="112"/>
      <c r="Q413" s="108"/>
      <c r="R413" s="108"/>
      <c r="S413" s="112"/>
    </row>
    <row r="414" spans="1:19" ht="15.75" customHeight="1" x14ac:dyDescent="0.2">
      <c r="A414" s="108"/>
      <c r="B414" s="108"/>
      <c r="C414" s="108"/>
      <c r="D414" s="107"/>
      <c r="E414" s="108"/>
      <c r="F414" s="108"/>
      <c r="G414" s="108"/>
      <c r="H414" s="108"/>
      <c r="I414" s="108"/>
      <c r="J414" s="109"/>
      <c r="K414" s="109"/>
      <c r="L414" s="108"/>
      <c r="M414" s="108"/>
      <c r="N414" s="108"/>
      <c r="O414" s="112"/>
      <c r="P414" s="112"/>
      <c r="Q414" s="108"/>
      <c r="R414" s="108"/>
      <c r="S414" s="112"/>
    </row>
    <row r="415" spans="1:19" ht="15.75" customHeight="1" x14ac:dyDescent="0.2">
      <c r="A415" s="108"/>
      <c r="B415" s="108"/>
      <c r="C415" s="108"/>
      <c r="D415" s="107"/>
      <c r="E415" s="108"/>
      <c r="F415" s="108"/>
      <c r="G415" s="108"/>
      <c r="H415" s="108"/>
      <c r="I415" s="108"/>
      <c r="J415" s="109"/>
      <c r="K415" s="109"/>
      <c r="L415" s="108"/>
      <c r="M415" s="108"/>
      <c r="N415" s="108"/>
      <c r="O415" s="112"/>
      <c r="P415" s="112"/>
      <c r="Q415" s="108"/>
      <c r="R415" s="108"/>
      <c r="S415" s="112"/>
    </row>
    <row r="416" spans="1:19" ht="15.75" customHeight="1" x14ac:dyDescent="0.2">
      <c r="A416" s="108"/>
      <c r="B416" s="108"/>
      <c r="C416" s="108"/>
      <c r="D416" s="107"/>
      <c r="E416" s="108"/>
      <c r="F416" s="108"/>
      <c r="G416" s="108"/>
      <c r="H416" s="108"/>
      <c r="I416" s="108"/>
      <c r="J416" s="109"/>
      <c r="K416" s="109"/>
      <c r="L416" s="108"/>
      <c r="M416" s="108"/>
      <c r="N416" s="108"/>
      <c r="O416" s="112"/>
      <c r="P416" s="112"/>
      <c r="Q416" s="108"/>
      <c r="R416" s="108"/>
      <c r="S416" s="112"/>
    </row>
    <row r="417" spans="1:19" ht="15.75" customHeight="1" x14ac:dyDescent="0.2">
      <c r="A417" s="108"/>
      <c r="B417" s="108"/>
      <c r="C417" s="108"/>
      <c r="D417" s="107"/>
      <c r="E417" s="108"/>
      <c r="F417" s="108"/>
      <c r="G417" s="108"/>
      <c r="H417" s="108"/>
      <c r="I417" s="108"/>
      <c r="J417" s="109"/>
      <c r="K417" s="109"/>
      <c r="L417" s="108"/>
      <c r="M417" s="108"/>
      <c r="N417" s="108"/>
      <c r="O417" s="112"/>
      <c r="P417" s="112"/>
      <c r="Q417" s="108"/>
      <c r="R417" s="108"/>
      <c r="S417" s="112"/>
    </row>
    <row r="418" spans="1:19" ht="15.75" customHeight="1" x14ac:dyDescent="0.2">
      <c r="A418" s="108"/>
      <c r="B418" s="108"/>
      <c r="C418" s="108"/>
      <c r="D418" s="107"/>
      <c r="E418" s="108"/>
      <c r="F418" s="108"/>
      <c r="G418" s="108"/>
      <c r="H418" s="108"/>
      <c r="I418" s="108"/>
      <c r="J418" s="109"/>
      <c r="K418" s="109"/>
      <c r="L418" s="108"/>
      <c r="M418" s="108"/>
      <c r="N418" s="108"/>
      <c r="O418" s="112"/>
      <c r="P418" s="112"/>
      <c r="Q418" s="108"/>
      <c r="R418" s="108"/>
      <c r="S418" s="112"/>
    </row>
    <row r="419" spans="1:19" ht="15.75" customHeight="1" x14ac:dyDescent="0.2">
      <c r="A419" s="108"/>
      <c r="B419" s="108"/>
      <c r="C419" s="108"/>
      <c r="D419" s="107"/>
      <c r="E419" s="108"/>
      <c r="F419" s="108"/>
      <c r="G419" s="108"/>
      <c r="H419" s="108"/>
      <c r="I419" s="108"/>
      <c r="J419" s="109"/>
      <c r="K419" s="109"/>
      <c r="L419" s="108"/>
      <c r="M419" s="108"/>
      <c r="N419" s="108"/>
      <c r="O419" s="112"/>
      <c r="P419" s="112"/>
      <c r="Q419" s="108"/>
      <c r="R419" s="108"/>
      <c r="S419" s="112"/>
    </row>
    <row r="420" spans="1:19" ht="15.75" customHeight="1" x14ac:dyDescent="0.2">
      <c r="A420" s="108"/>
      <c r="B420" s="108"/>
      <c r="C420" s="108"/>
      <c r="D420" s="107"/>
      <c r="E420" s="108"/>
      <c r="F420" s="108"/>
      <c r="G420" s="108"/>
      <c r="H420" s="108"/>
      <c r="I420" s="108"/>
      <c r="J420" s="109"/>
      <c r="K420" s="109"/>
      <c r="L420" s="108"/>
      <c r="M420" s="108"/>
      <c r="N420" s="108"/>
      <c r="O420" s="112"/>
      <c r="P420" s="112"/>
      <c r="Q420" s="108"/>
      <c r="R420" s="108"/>
      <c r="S420" s="112"/>
    </row>
    <row r="421" spans="1:19" ht="15.75" customHeight="1" x14ac:dyDescent="0.2">
      <c r="A421" s="108"/>
      <c r="B421" s="108"/>
      <c r="C421" s="108"/>
      <c r="D421" s="107"/>
      <c r="E421" s="108"/>
      <c r="F421" s="108"/>
      <c r="G421" s="108"/>
      <c r="H421" s="108"/>
      <c r="I421" s="108"/>
      <c r="J421" s="109"/>
      <c r="K421" s="109"/>
      <c r="L421" s="108"/>
      <c r="M421" s="108"/>
      <c r="N421" s="108"/>
      <c r="O421" s="112"/>
      <c r="P421" s="112"/>
      <c r="Q421" s="108"/>
      <c r="R421" s="108"/>
      <c r="S421" s="112"/>
    </row>
    <row r="422" spans="1:19" ht="15.75" customHeight="1" x14ac:dyDescent="0.2">
      <c r="A422" s="108"/>
      <c r="B422" s="108"/>
      <c r="C422" s="108"/>
      <c r="D422" s="107"/>
      <c r="E422" s="108"/>
      <c r="F422" s="108"/>
      <c r="G422" s="108"/>
      <c r="H422" s="108"/>
      <c r="I422" s="108"/>
      <c r="J422" s="109"/>
      <c r="K422" s="109"/>
      <c r="L422" s="108"/>
      <c r="M422" s="108"/>
      <c r="N422" s="108"/>
      <c r="O422" s="112"/>
      <c r="P422" s="112"/>
      <c r="Q422" s="108"/>
      <c r="R422" s="108"/>
      <c r="S422" s="112"/>
    </row>
    <row r="423" spans="1:19" ht="15.75" customHeight="1" x14ac:dyDescent="0.2">
      <c r="A423" s="108"/>
      <c r="B423" s="108"/>
      <c r="C423" s="108"/>
      <c r="D423" s="107"/>
      <c r="E423" s="108"/>
      <c r="F423" s="108"/>
      <c r="G423" s="108"/>
      <c r="H423" s="108"/>
      <c r="I423" s="108"/>
      <c r="J423" s="109"/>
      <c r="K423" s="109"/>
      <c r="L423" s="108"/>
      <c r="M423" s="108"/>
      <c r="N423" s="108"/>
      <c r="O423" s="112"/>
      <c r="P423" s="112"/>
      <c r="Q423" s="108"/>
      <c r="R423" s="108"/>
      <c r="S423" s="112"/>
    </row>
    <row r="424" spans="1:19" ht="15.75" customHeight="1" x14ac:dyDescent="0.2">
      <c r="A424" s="108"/>
      <c r="B424" s="108"/>
      <c r="C424" s="108"/>
      <c r="D424" s="107"/>
      <c r="E424" s="108"/>
      <c r="F424" s="108"/>
      <c r="G424" s="108"/>
      <c r="H424" s="108"/>
      <c r="I424" s="108"/>
      <c r="J424" s="109"/>
      <c r="K424" s="109"/>
      <c r="L424" s="108"/>
      <c r="M424" s="108"/>
      <c r="N424" s="108"/>
      <c r="O424" s="112"/>
      <c r="P424" s="112"/>
      <c r="Q424" s="108"/>
      <c r="R424" s="108"/>
      <c r="S424" s="112"/>
    </row>
    <row r="425" spans="1:19" ht="15.75" customHeight="1" x14ac:dyDescent="0.2">
      <c r="A425" s="108"/>
      <c r="B425" s="108"/>
      <c r="C425" s="108"/>
      <c r="D425" s="107"/>
      <c r="E425" s="108"/>
      <c r="F425" s="108"/>
      <c r="G425" s="108"/>
      <c r="H425" s="108"/>
      <c r="I425" s="108"/>
      <c r="J425" s="109"/>
      <c r="K425" s="109"/>
      <c r="L425" s="108"/>
      <c r="M425" s="108"/>
      <c r="N425" s="108"/>
      <c r="O425" s="112"/>
      <c r="P425" s="112"/>
      <c r="Q425" s="108"/>
      <c r="R425" s="108"/>
      <c r="S425" s="112"/>
    </row>
    <row r="426" spans="1:19" ht="15.75" customHeight="1" x14ac:dyDescent="0.2">
      <c r="A426" s="108"/>
      <c r="B426" s="108"/>
      <c r="C426" s="108"/>
      <c r="D426" s="107"/>
      <c r="E426" s="108"/>
      <c r="F426" s="108"/>
      <c r="G426" s="108"/>
      <c r="H426" s="108"/>
      <c r="I426" s="108"/>
      <c r="J426" s="109"/>
      <c r="K426" s="109"/>
      <c r="L426" s="108"/>
      <c r="M426" s="108"/>
      <c r="N426" s="108"/>
      <c r="O426" s="112"/>
      <c r="P426" s="112"/>
      <c r="Q426" s="108"/>
      <c r="R426" s="108"/>
      <c r="S426" s="112"/>
    </row>
    <row r="427" spans="1:19" ht="15.75" customHeight="1" x14ac:dyDescent="0.2">
      <c r="A427" s="108"/>
      <c r="B427" s="108"/>
      <c r="C427" s="108"/>
      <c r="D427" s="107"/>
      <c r="E427" s="108"/>
      <c r="F427" s="108"/>
      <c r="G427" s="108"/>
      <c r="H427" s="108"/>
      <c r="I427" s="108"/>
      <c r="J427" s="109"/>
      <c r="K427" s="109"/>
      <c r="L427" s="108"/>
      <c r="M427" s="108"/>
      <c r="N427" s="108"/>
      <c r="O427" s="112"/>
      <c r="P427" s="112"/>
      <c r="Q427" s="108"/>
      <c r="R427" s="108"/>
      <c r="S427" s="112"/>
    </row>
    <row r="428" spans="1:19" ht="15.75" customHeight="1" x14ac:dyDescent="0.2">
      <c r="A428" s="108"/>
      <c r="B428" s="108"/>
      <c r="C428" s="108"/>
      <c r="D428" s="107"/>
      <c r="E428" s="108"/>
      <c r="F428" s="108"/>
      <c r="G428" s="108"/>
      <c r="H428" s="108"/>
      <c r="I428" s="108"/>
      <c r="J428" s="109"/>
      <c r="K428" s="109"/>
      <c r="L428" s="108"/>
      <c r="M428" s="108"/>
      <c r="N428" s="108"/>
      <c r="O428" s="112"/>
      <c r="P428" s="112"/>
      <c r="Q428" s="108"/>
      <c r="R428" s="108"/>
      <c r="S428" s="112"/>
    </row>
    <row r="429" spans="1:19" ht="15.75" customHeight="1" x14ac:dyDescent="0.2">
      <c r="A429" s="108"/>
      <c r="B429" s="108"/>
      <c r="C429" s="108"/>
      <c r="D429" s="107"/>
      <c r="E429" s="108"/>
      <c r="F429" s="108"/>
      <c r="G429" s="108"/>
      <c r="H429" s="108"/>
      <c r="I429" s="108"/>
      <c r="J429" s="109"/>
      <c r="K429" s="109"/>
      <c r="L429" s="108"/>
      <c r="M429" s="108"/>
      <c r="N429" s="108"/>
      <c r="O429" s="112"/>
      <c r="P429" s="112"/>
      <c r="Q429" s="108"/>
      <c r="R429" s="108"/>
      <c r="S429" s="112"/>
    </row>
    <row r="430" spans="1:19" ht="15.75" customHeight="1" x14ac:dyDescent="0.2">
      <c r="A430" s="108"/>
      <c r="B430" s="108"/>
      <c r="C430" s="108"/>
      <c r="D430" s="107"/>
      <c r="E430" s="108"/>
      <c r="F430" s="108"/>
      <c r="G430" s="108"/>
      <c r="H430" s="108"/>
      <c r="I430" s="108"/>
      <c r="J430" s="109"/>
      <c r="K430" s="109"/>
      <c r="L430" s="108"/>
      <c r="M430" s="108"/>
      <c r="N430" s="108"/>
      <c r="O430" s="112"/>
      <c r="P430" s="112"/>
      <c r="Q430" s="108"/>
      <c r="R430" s="108"/>
      <c r="S430" s="112"/>
    </row>
    <row r="431" spans="1:19" ht="15.75" customHeight="1" x14ac:dyDescent="0.2">
      <c r="A431" s="108"/>
      <c r="B431" s="108"/>
      <c r="C431" s="108"/>
      <c r="D431" s="107"/>
      <c r="E431" s="108"/>
      <c r="F431" s="108"/>
      <c r="G431" s="108"/>
      <c r="H431" s="108"/>
      <c r="I431" s="108"/>
      <c r="J431" s="109"/>
      <c r="K431" s="109"/>
      <c r="L431" s="108"/>
      <c r="M431" s="108"/>
      <c r="N431" s="108"/>
      <c r="O431" s="112"/>
      <c r="P431" s="112"/>
      <c r="Q431" s="108"/>
      <c r="R431" s="108"/>
      <c r="S431" s="112"/>
    </row>
    <row r="432" spans="1:19" ht="15.75" customHeight="1" x14ac:dyDescent="0.2">
      <c r="A432" s="108"/>
      <c r="B432" s="108"/>
      <c r="C432" s="108"/>
      <c r="D432" s="107"/>
      <c r="E432" s="108"/>
      <c r="F432" s="108"/>
      <c r="G432" s="108"/>
      <c r="H432" s="108"/>
      <c r="I432" s="108"/>
      <c r="J432" s="109"/>
      <c r="K432" s="109"/>
      <c r="L432" s="108"/>
      <c r="M432" s="108"/>
      <c r="N432" s="108"/>
      <c r="O432" s="112"/>
      <c r="P432" s="112"/>
      <c r="Q432" s="108"/>
      <c r="R432" s="108"/>
      <c r="S432" s="112"/>
    </row>
    <row r="433" spans="1:19" ht="15.75" customHeight="1" x14ac:dyDescent="0.2">
      <c r="A433" s="108"/>
      <c r="B433" s="108"/>
      <c r="C433" s="108"/>
      <c r="D433" s="107"/>
      <c r="E433" s="108"/>
      <c r="F433" s="108"/>
      <c r="G433" s="108"/>
      <c r="H433" s="108"/>
      <c r="I433" s="108"/>
      <c r="J433" s="109"/>
      <c r="K433" s="109"/>
      <c r="L433" s="108"/>
      <c r="M433" s="108"/>
      <c r="N433" s="108"/>
      <c r="O433" s="112"/>
      <c r="P433" s="112"/>
      <c r="Q433" s="108"/>
      <c r="R433" s="108"/>
      <c r="S433" s="112"/>
    </row>
    <row r="434" spans="1:19" ht="15.75" customHeight="1" x14ac:dyDescent="0.2">
      <c r="A434" s="108"/>
      <c r="B434" s="108"/>
      <c r="C434" s="108"/>
      <c r="D434" s="107"/>
      <c r="E434" s="108"/>
      <c r="F434" s="108"/>
      <c r="G434" s="108"/>
      <c r="H434" s="108"/>
      <c r="I434" s="108"/>
      <c r="J434" s="109"/>
      <c r="K434" s="109"/>
      <c r="L434" s="108"/>
      <c r="M434" s="108"/>
      <c r="N434" s="108"/>
      <c r="O434" s="112"/>
      <c r="P434" s="112"/>
      <c r="Q434" s="108"/>
      <c r="R434" s="108"/>
      <c r="S434" s="112"/>
    </row>
    <row r="435" spans="1:19" ht="15.75" customHeight="1" x14ac:dyDescent="0.2">
      <c r="A435" s="108"/>
      <c r="B435" s="108"/>
      <c r="C435" s="108"/>
      <c r="D435" s="107"/>
      <c r="E435" s="108"/>
      <c r="F435" s="108"/>
      <c r="G435" s="108"/>
      <c r="H435" s="108"/>
      <c r="I435" s="108"/>
      <c r="J435" s="109"/>
      <c r="K435" s="109"/>
      <c r="L435" s="108"/>
      <c r="M435" s="108"/>
      <c r="N435" s="108"/>
      <c r="O435" s="112"/>
      <c r="P435" s="112"/>
      <c r="Q435" s="108"/>
      <c r="R435" s="108"/>
      <c r="S435" s="112"/>
    </row>
    <row r="436" spans="1:19" ht="15.75" customHeight="1" x14ac:dyDescent="0.2">
      <c r="A436" s="108"/>
      <c r="B436" s="108"/>
      <c r="C436" s="108"/>
      <c r="D436" s="107"/>
      <c r="E436" s="108"/>
      <c r="F436" s="108"/>
      <c r="G436" s="108"/>
      <c r="H436" s="108"/>
      <c r="I436" s="108"/>
      <c r="J436" s="109"/>
      <c r="K436" s="109"/>
      <c r="L436" s="108"/>
      <c r="M436" s="108"/>
      <c r="N436" s="108"/>
      <c r="O436" s="112"/>
      <c r="P436" s="112"/>
      <c r="Q436" s="108"/>
      <c r="R436" s="108"/>
      <c r="S436" s="112"/>
    </row>
    <row r="437" spans="1:19" ht="15.75" customHeight="1" x14ac:dyDescent="0.2">
      <c r="A437" s="108"/>
      <c r="B437" s="108"/>
      <c r="C437" s="108"/>
      <c r="D437" s="107"/>
      <c r="E437" s="108"/>
      <c r="F437" s="108"/>
      <c r="G437" s="108"/>
      <c r="H437" s="108"/>
      <c r="I437" s="108"/>
      <c r="J437" s="109"/>
      <c r="K437" s="109"/>
      <c r="L437" s="108"/>
      <c r="M437" s="108"/>
      <c r="N437" s="108"/>
      <c r="O437" s="112"/>
      <c r="P437" s="112"/>
      <c r="Q437" s="108"/>
      <c r="R437" s="108"/>
      <c r="S437" s="112"/>
    </row>
    <row r="438" spans="1:19" ht="15.75" customHeight="1" x14ac:dyDescent="0.2">
      <c r="A438" s="108"/>
      <c r="B438" s="108"/>
      <c r="C438" s="108"/>
      <c r="D438" s="107"/>
      <c r="E438" s="108"/>
      <c r="F438" s="108"/>
      <c r="G438" s="108"/>
      <c r="H438" s="108"/>
      <c r="I438" s="108"/>
      <c r="J438" s="109"/>
      <c r="K438" s="109"/>
      <c r="L438" s="108"/>
      <c r="M438" s="108"/>
      <c r="N438" s="108"/>
      <c r="O438" s="112"/>
      <c r="P438" s="112"/>
      <c r="Q438" s="108"/>
      <c r="R438" s="108"/>
      <c r="S438" s="112"/>
    </row>
    <row r="439" spans="1:19" ht="15.75" customHeight="1" x14ac:dyDescent="0.2">
      <c r="A439" s="108"/>
      <c r="B439" s="108"/>
      <c r="C439" s="108"/>
      <c r="D439" s="107"/>
      <c r="E439" s="108"/>
      <c r="F439" s="108"/>
      <c r="G439" s="108"/>
      <c r="H439" s="108"/>
      <c r="I439" s="108"/>
      <c r="J439" s="109"/>
      <c r="K439" s="109"/>
      <c r="L439" s="108"/>
      <c r="M439" s="108"/>
      <c r="N439" s="108"/>
      <c r="O439" s="112"/>
      <c r="P439" s="112"/>
      <c r="Q439" s="108"/>
      <c r="R439" s="108"/>
      <c r="S439" s="112"/>
    </row>
    <row r="440" spans="1:19" ht="15.75" customHeight="1" x14ac:dyDescent="0.2">
      <c r="A440" s="108"/>
      <c r="B440" s="108"/>
      <c r="C440" s="108"/>
      <c r="D440" s="107"/>
      <c r="E440" s="108"/>
      <c r="F440" s="108"/>
      <c r="G440" s="108"/>
      <c r="H440" s="108"/>
      <c r="I440" s="108"/>
      <c r="J440" s="109"/>
      <c r="K440" s="109"/>
      <c r="L440" s="108"/>
      <c r="M440" s="108"/>
      <c r="N440" s="108"/>
      <c r="O440" s="112"/>
      <c r="P440" s="112"/>
      <c r="Q440" s="108"/>
      <c r="R440" s="108"/>
      <c r="S440" s="112"/>
    </row>
    <row r="441" spans="1:19" ht="15.75" customHeight="1" x14ac:dyDescent="0.2">
      <c r="A441" s="108"/>
      <c r="B441" s="108"/>
      <c r="C441" s="108"/>
      <c r="D441" s="107"/>
      <c r="E441" s="108"/>
      <c r="F441" s="108"/>
      <c r="G441" s="108"/>
      <c r="H441" s="108"/>
      <c r="I441" s="108"/>
      <c r="J441" s="109"/>
      <c r="K441" s="109"/>
      <c r="L441" s="108"/>
      <c r="M441" s="108"/>
      <c r="N441" s="108"/>
      <c r="O441" s="112"/>
      <c r="P441" s="112"/>
      <c r="Q441" s="108"/>
      <c r="R441" s="108"/>
      <c r="S441" s="112"/>
    </row>
    <row r="442" spans="1:19" ht="15.75" customHeight="1" x14ac:dyDescent="0.2">
      <c r="A442" s="108"/>
      <c r="B442" s="108"/>
      <c r="C442" s="108"/>
      <c r="D442" s="107"/>
      <c r="E442" s="108"/>
      <c r="F442" s="108"/>
      <c r="G442" s="108"/>
      <c r="H442" s="108"/>
      <c r="I442" s="108"/>
      <c r="J442" s="109"/>
      <c r="K442" s="109"/>
      <c r="L442" s="108"/>
      <c r="M442" s="108"/>
      <c r="N442" s="108"/>
      <c r="O442" s="112"/>
      <c r="P442" s="112"/>
      <c r="Q442" s="108"/>
      <c r="R442" s="108"/>
      <c r="S442" s="112"/>
    </row>
    <row r="443" spans="1:19" ht="15.75" customHeight="1" x14ac:dyDescent="0.2">
      <c r="A443" s="108"/>
      <c r="B443" s="108"/>
      <c r="C443" s="108"/>
      <c r="D443" s="107"/>
      <c r="E443" s="108"/>
      <c r="F443" s="108"/>
      <c r="G443" s="108"/>
      <c r="H443" s="108"/>
      <c r="I443" s="108"/>
      <c r="J443" s="109"/>
      <c r="K443" s="109"/>
      <c r="L443" s="108"/>
      <c r="M443" s="108"/>
      <c r="N443" s="108"/>
      <c r="O443" s="112"/>
      <c r="P443" s="112"/>
      <c r="Q443" s="108"/>
      <c r="R443" s="108"/>
      <c r="S443" s="112"/>
    </row>
    <row r="444" spans="1:19" ht="15.75" customHeight="1" x14ac:dyDescent="0.2">
      <c r="A444" s="108"/>
      <c r="B444" s="108"/>
      <c r="C444" s="108"/>
      <c r="D444" s="107"/>
      <c r="E444" s="108"/>
      <c r="F444" s="108"/>
      <c r="G444" s="108"/>
      <c r="H444" s="108"/>
      <c r="I444" s="108"/>
      <c r="J444" s="109"/>
      <c r="K444" s="109"/>
      <c r="L444" s="108"/>
      <c r="M444" s="108"/>
      <c r="N444" s="108"/>
      <c r="O444" s="112"/>
      <c r="P444" s="112"/>
      <c r="Q444" s="108"/>
      <c r="R444" s="108"/>
      <c r="S444" s="112"/>
    </row>
    <row r="445" spans="1:19" ht="15.75" customHeight="1" x14ac:dyDescent="0.2">
      <c r="A445" s="108"/>
      <c r="B445" s="108"/>
      <c r="C445" s="108"/>
      <c r="D445" s="107"/>
      <c r="E445" s="108"/>
      <c r="F445" s="108"/>
      <c r="G445" s="108"/>
      <c r="H445" s="108"/>
      <c r="I445" s="108"/>
      <c r="J445" s="109"/>
      <c r="K445" s="109"/>
      <c r="L445" s="108"/>
      <c r="M445" s="108"/>
      <c r="N445" s="108"/>
      <c r="O445" s="112"/>
      <c r="P445" s="112"/>
      <c r="Q445" s="108"/>
      <c r="R445" s="108"/>
      <c r="S445" s="112"/>
    </row>
    <row r="446" spans="1:19" ht="15.75" customHeight="1" x14ac:dyDescent="0.2">
      <c r="A446" s="108"/>
      <c r="B446" s="108"/>
      <c r="C446" s="108"/>
      <c r="D446" s="107"/>
      <c r="E446" s="108"/>
      <c r="F446" s="108"/>
      <c r="G446" s="108"/>
      <c r="H446" s="108"/>
      <c r="I446" s="108"/>
      <c r="J446" s="109"/>
      <c r="K446" s="109"/>
      <c r="L446" s="108"/>
      <c r="M446" s="108"/>
      <c r="N446" s="108"/>
      <c r="O446" s="112"/>
      <c r="P446" s="112"/>
      <c r="Q446" s="108"/>
      <c r="R446" s="108"/>
      <c r="S446" s="112"/>
    </row>
    <row r="447" spans="1:19" ht="15.75" customHeight="1" x14ac:dyDescent="0.2">
      <c r="A447" s="108"/>
      <c r="B447" s="108"/>
      <c r="C447" s="108"/>
      <c r="D447" s="107"/>
      <c r="E447" s="108"/>
      <c r="F447" s="108"/>
      <c r="G447" s="108"/>
      <c r="H447" s="108"/>
      <c r="I447" s="108"/>
      <c r="J447" s="109"/>
      <c r="K447" s="109"/>
      <c r="L447" s="108"/>
      <c r="M447" s="108"/>
      <c r="N447" s="108"/>
      <c r="O447" s="112"/>
      <c r="P447" s="112"/>
      <c r="Q447" s="108"/>
      <c r="R447" s="108"/>
      <c r="S447" s="112"/>
    </row>
    <row r="448" spans="1:19" ht="15.75" customHeight="1" x14ac:dyDescent="0.2">
      <c r="A448" s="108"/>
      <c r="B448" s="108"/>
      <c r="C448" s="108"/>
      <c r="D448" s="107"/>
      <c r="E448" s="108"/>
      <c r="F448" s="108"/>
      <c r="G448" s="108"/>
      <c r="H448" s="108"/>
      <c r="I448" s="108"/>
      <c r="J448" s="109"/>
      <c r="K448" s="109"/>
      <c r="L448" s="108"/>
      <c r="M448" s="108"/>
      <c r="N448" s="108"/>
      <c r="O448" s="112"/>
      <c r="P448" s="112"/>
      <c r="Q448" s="108"/>
      <c r="R448" s="108"/>
      <c r="S448" s="112"/>
    </row>
    <row r="449" spans="1:19" ht="15.75" customHeight="1" x14ac:dyDescent="0.2">
      <c r="A449" s="108"/>
      <c r="B449" s="108"/>
      <c r="C449" s="108"/>
      <c r="D449" s="107"/>
      <c r="E449" s="108"/>
      <c r="F449" s="108"/>
      <c r="G449" s="108"/>
      <c r="H449" s="108"/>
      <c r="I449" s="108"/>
      <c r="J449" s="109"/>
      <c r="K449" s="109"/>
      <c r="L449" s="108"/>
      <c r="M449" s="108"/>
      <c r="N449" s="108"/>
      <c r="O449" s="112"/>
      <c r="P449" s="112"/>
      <c r="Q449" s="108"/>
      <c r="R449" s="108"/>
      <c r="S449" s="112"/>
    </row>
    <row r="450" spans="1:19" ht="15.75" customHeight="1" x14ac:dyDescent="0.2">
      <c r="A450" s="108"/>
      <c r="B450" s="108"/>
      <c r="C450" s="108"/>
      <c r="D450" s="107"/>
      <c r="E450" s="108"/>
      <c r="F450" s="108"/>
      <c r="G450" s="108"/>
      <c r="H450" s="108"/>
      <c r="I450" s="108"/>
      <c r="J450" s="109"/>
      <c r="K450" s="109"/>
      <c r="L450" s="108"/>
      <c r="M450" s="108"/>
      <c r="N450" s="108"/>
      <c r="O450" s="112"/>
      <c r="P450" s="112"/>
      <c r="Q450" s="108"/>
      <c r="R450" s="108"/>
      <c r="S450" s="112"/>
    </row>
    <row r="451" spans="1:19" ht="15.75" customHeight="1" x14ac:dyDescent="0.2">
      <c r="A451" s="108"/>
      <c r="B451" s="108"/>
      <c r="C451" s="108"/>
      <c r="D451" s="107"/>
      <c r="E451" s="108"/>
      <c r="F451" s="108"/>
      <c r="G451" s="108"/>
      <c r="H451" s="108"/>
      <c r="I451" s="108"/>
      <c r="J451" s="109"/>
      <c r="K451" s="109"/>
      <c r="L451" s="108"/>
      <c r="M451" s="108"/>
      <c r="N451" s="108"/>
      <c r="O451" s="112"/>
      <c r="P451" s="112"/>
      <c r="Q451" s="108"/>
      <c r="R451" s="108"/>
      <c r="S451" s="112"/>
    </row>
    <row r="452" spans="1:19" ht="15.75" customHeight="1" x14ac:dyDescent="0.2">
      <c r="A452" s="108"/>
      <c r="B452" s="108"/>
      <c r="C452" s="108"/>
      <c r="D452" s="107"/>
      <c r="E452" s="108"/>
      <c r="F452" s="108"/>
      <c r="G452" s="108"/>
      <c r="H452" s="108"/>
      <c r="I452" s="108"/>
      <c r="J452" s="109"/>
      <c r="K452" s="109"/>
      <c r="L452" s="108"/>
      <c r="M452" s="108"/>
      <c r="N452" s="108"/>
      <c r="O452" s="112"/>
      <c r="P452" s="112"/>
      <c r="Q452" s="108"/>
      <c r="R452" s="108"/>
      <c r="S452" s="112"/>
    </row>
    <row r="453" spans="1:19" ht="15.75" customHeight="1" x14ac:dyDescent="0.2">
      <c r="A453" s="108"/>
      <c r="B453" s="108"/>
      <c r="C453" s="108"/>
      <c r="D453" s="107"/>
      <c r="E453" s="108"/>
      <c r="F453" s="108"/>
      <c r="G453" s="108"/>
      <c r="H453" s="108"/>
      <c r="I453" s="108"/>
      <c r="J453" s="109"/>
      <c r="K453" s="109"/>
      <c r="L453" s="108"/>
      <c r="M453" s="108"/>
      <c r="N453" s="108"/>
      <c r="O453" s="112"/>
      <c r="P453" s="112"/>
      <c r="Q453" s="108"/>
      <c r="R453" s="108"/>
      <c r="S453" s="112"/>
    </row>
    <row r="454" spans="1:19" ht="15.75" customHeight="1" x14ac:dyDescent="0.2">
      <c r="A454" s="108"/>
      <c r="B454" s="108"/>
      <c r="C454" s="108"/>
      <c r="D454" s="107"/>
      <c r="E454" s="108"/>
      <c r="F454" s="108"/>
      <c r="G454" s="108"/>
      <c r="H454" s="108"/>
      <c r="I454" s="108"/>
      <c r="J454" s="109"/>
      <c r="K454" s="109"/>
      <c r="L454" s="108"/>
      <c r="M454" s="108"/>
      <c r="N454" s="108"/>
      <c r="O454" s="112"/>
      <c r="P454" s="112"/>
      <c r="Q454" s="108"/>
      <c r="R454" s="108"/>
      <c r="S454" s="112"/>
    </row>
    <row r="455" spans="1:19" ht="15.75" customHeight="1" x14ac:dyDescent="0.2">
      <c r="A455" s="108"/>
      <c r="B455" s="108"/>
      <c r="C455" s="108"/>
      <c r="D455" s="107"/>
      <c r="E455" s="108"/>
      <c r="F455" s="108"/>
      <c r="G455" s="108"/>
      <c r="H455" s="108"/>
      <c r="I455" s="108"/>
      <c r="J455" s="109"/>
      <c r="K455" s="109"/>
      <c r="L455" s="108"/>
      <c r="M455" s="108"/>
      <c r="N455" s="108"/>
      <c r="O455" s="112"/>
      <c r="P455" s="112"/>
      <c r="Q455" s="108"/>
      <c r="R455" s="108"/>
      <c r="S455" s="112"/>
    </row>
    <row r="456" spans="1:19" ht="15.75" customHeight="1" x14ac:dyDescent="0.2">
      <c r="A456" s="108"/>
      <c r="B456" s="108"/>
      <c r="C456" s="108"/>
      <c r="D456" s="107"/>
      <c r="E456" s="108"/>
      <c r="F456" s="108"/>
      <c r="G456" s="108"/>
      <c r="H456" s="108"/>
      <c r="I456" s="108"/>
      <c r="J456" s="109"/>
      <c r="K456" s="109"/>
      <c r="L456" s="108"/>
      <c r="M456" s="108"/>
      <c r="N456" s="108"/>
      <c r="O456" s="112"/>
      <c r="P456" s="112"/>
      <c r="Q456" s="108"/>
      <c r="R456" s="108"/>
      <c r="S456" s="112"/>
    </row>
    <row r="457" spans="1:19" ht="15.75" customHeight="1" x14ac:dyDescent="0.2">
      <c r="A457" s="108"/>
      <c r="B457" s="108"/>
      <c r="C457" s="108"/>
      <c r="D457" s="107"/>
      <c r="E457" s="108"/>
      <c r="F457" s="108"/>
      <c r="G457" s="108"/>
      <c r="H457" s="108"/>
      <c r="I457" s="108"/>
      <c r="J457" s="109"/>
      <c r="K457" s="109"/>
      <c r="L457" s="108"/>
      <c r="M457" s="108"/>
      <c r="N457" s="108"/>
      <c r="O457" s="112"/>
      <c r="P457" s="112"/>
      <c r="Q457" s="108"/>
      <c r="R457" s="108"/>
      <c r="S457" s="112"/>
    </row>
    <row r="458" spans="1:19" ht="15.75" customHeight="1" x14ac:dyDescent="0.2">
      <c r="A458" s="108"/>
      <c r="B458" s="108"/>
      <c r="C458" s="108"/>
      <c r="D458" s="107"/>
      <c r="E458" s="108"/>
      <c r="F458" s="108"/>
      <c r="G458" s="108"/>
      <c r="H458" s="108"/>
      <c r="I458" s="108"/>
      <c r="J458" s="109"/>
      <c r="K458" s="109"/>
      <c r="L458" s="108"/>
      <c r="M458" s="108"/>
      <c r="N458" s="108"/>
      <c r="O458" s="112"/>
      <c r="P458" s="112"/>
      <c r="Q458" s="108"/>
      <c r="R458" s="108"/>
      <c r="S458" s="112"/>
    </row>
    <row r="459" spans="1:19" ht="15.75" customHeight="1" x14ac:dyDescent="0.2">
      <c r="A459" s="108"/>
      <c r="B459" s="108"/>
      <c r="C459" s="108"/>
      <c r="D459" s="107"/>
      <c r="E459" s="108"/>
      <c r="F459" s="108"/>
      <c r="G459" s="108"/>
      <c r="H459" s="108"/>
      <c r="I459" s="108"/>
      <c r="J459" s="109"/>
      <c r="K459" s="109"/>
      <c r="L459" s="108"/>
      <c r="M459" s="108"/>
      <c r="N459" s="108"/>
      <c r="O459" s="112"/>
      <c r="P459" s="112"/>
      <c r="Q459" s="108"/>
      <c r="R459" s="108"/>
      <c r="S459" s="112"/>
    </row>
    <row r="460" spans="1:19" ht="15.75" customHeight="1" x14ac:dyDescent="0.2">
      <c r="A460" s="108"/>
      <c r="B460" s="108"/>
      <c r="C460" s="108"/>
      <c r="D460" s="107"/>
      <c r="E460" s="108"/>
      <c r="F460" s="108"/>
      <c r="G460" s="108"/>
      <c r="H460" s="108"/>
      <c r="I460" s="108"/>
      <c r="J460" s="109"/>
      <c r="K460" s="109"/>
      <c r="L460" s="108"/>
      <c r="M460" s="108"/>
      <c r="N460" s="108"/>
      <c r="O460" s="112"/>
      <c r="P460" s="112"/>
      <c r="Q460" s="108"/>
      <c r="R460" s="108"/>
      <c r="S460" s="112"/>
    </row>
    <row r="461" spans="1:19" ht="15.75" customHeight="1" x14ac:dyDescent="0.2">
      <c r="A461" s="108"/>
      <c r="B461" s="108"/>
      <c r="C461" s="108"/>
      <c r="D461" s="107"/>
      <c r="E461" s="108"/>
      <c r="F461" s="108"/>
      <c r="G461" s="108"/>
      <c r="H461" s="108"/>
      <c r="I461" s="108"/>
      <c r="J461" s="109"/>
      <c r="K461" s="109"/>
      <c r="L461" s="108"/>
      <c r="M461" s="108"/>
      <c r="N461" s="108"/>
      <c r="O461" s="112"/>
      <c r="P461" s="112"/>
      <c r="Q461" s="108"/>
      <c r="R461" s="108"/>
      <c r="S461" s="112"/>
    </row>
    <row r="462" spans="1:19" ht="15.75" customHeight="1" x14ac:dyDescent="0.2">
      <c r="A462" s="108"/>
      <c r="B462" s="108"/>
      <c r="C462" s="108"/>
      <c r="D462" s="107"/>
      <c r="E462" s="108"/>
      <c r="F462" s="108"/>
      <c r="G462" s="108"/>
      <c r="H462" s="108"/>
      <c r="I462" s="108"/>
      <c r="J462" s="109"/>
      <c r="K462" s="109"/>
      <c r="L462" s="108"/>
      <c r="M462" s="108"/>
      <c r="N462" s="108"/>
      <c r="O462" s="112"/>
      <c r="P462" s="112"/>
      <c r="Q462" s="108"/>
      <c r="R462" s="108"/>
      <c r="S462" s="112"/>
    </row>
    <row r="463" spans="1:19" ht="15.75" customHeight="1" x14ac:dyDescent="0.2">
      <c r="A463" s="108"/>
      <c r="B463" s="108"/>
      <c r="C463" s="108"/>
      <c r="D463" s="107"/>
      <c r="E463" s="108"/>
      <c r="F463" s="108"/>
      <c r="G463" s="108"/>
      <c r="H463" s="108"/>
      <c r="I463" s="108"/>
      <c r="J463" s="109"/>
      <c r="K463" s="109"/>
      <c r="L463" s="108"/>
      <c r="M463" s="108"/>
      <c r="N463" s="108"/>
      <c r="O463" s="112"/>
      <c r="P463" s="112"/>
      <c r="Q463" s="108"/>
      <c r="R463" s="108"/>
      <c r="S463" s="112"/>
    </row>
    <row r="464" spans="1:19" ht="15.75" customHeight="1" x14ac:dyDescent="0.2">
      <c r="A464" s="108"/>
      <c r="B464" s="108"/>
      <c r="C464" s="108"/>
      <c r="D464" s="107"/>
      <c r="E464" s="108"/>
      <c r="F464" s="108"/>
      <c r="G464" s="108"/>
      <c r="H464" s="108"/>
      <c r="I464" s="108"/>
      <c r="J464" s="109"/>
      <c r="K464" s="109"/>
      <c r="L464" s="108"/>
      <c r="M464" s="108"/>
      <c r="N464" s="108"/>
      <c r="O464" s="112"/>
      <c r="P464" s="112"/>
      <c r="Q464" s="108"/>
      <c r="R464" s="108"/>
      <c r="S464" s="112"/>
    </row>
    <row r="465" spans="1:19" ht="15.75" customHeight="1" x14ac:dyDescent="0.2">
      <c r="A465" s="108"/>
      <c r="B465" s="108"/>
      <c r="C465" s="108"/>
      <c r="D465" s="107"/>
      <c r="E465" s="108"/>
      <c r="F465" s="108"/>
      <c r="G465" s="108"/>
      <c r="H465" s="108"/>
      <c r="I465" s="108"/>
      <c r="J465" s="109"/>
      <c r="K465" s="109"/>
      <c r="L465" s="108"/>
      <c r="M465" s="108"/>
      <c r="N465" s="108"/>
      <c r="O465" s="112"/>
      <c r="P465" s="112"/>
      <c r="Q465" s="108"/>
      <c r="R465" s="108"/>
      <c r="S465" s="112"/>
    </row>
    <row r="466" spans="1:19" ht="15.75" customHeight="1" x14ac:dyDescent="0.2">
      <c r="A466" s="108"/>
      <c r="B466" s="108"/>
      <c r="C466" s="108"/>
      <c r="D466" s="107"/>
      <c r="E466" s="108"/>
      <c r="F466" s="108"/>
      <c r="G466" s="108"/>
      <c r="H466" s="108"/>
      <c r="I466" s="108"/>
      <c r="J466" s="109"/>
      <c r="K466" s="109"/>
      <c r="L466" s="108"/>
      <c r="M466" s="108"/>
      <c r="N466" s="108"/>
      <c r="O466" s="112"/>
      <c r="P466" s="112"/>
      <c r="Q466" s="108"/>
      <c r="R466" s="108"/>
      <c r="S466" s="112"/>
    </row>
    <row r="467" spans="1:19" ht="15.75" customHeight="1" x14ac:dyDescent="0.2">
      <c r="A467" s="108"/>
      <c r="B467" s="108"/>
      <c r="C467" s="108"/>
      <c r="D467" s="107"/>
      <c r="E467" s="108"/>
      <c r="F467" s="108"/>
      <c r="G467" s="108"/>
      <c r="H467" s="108"/>
      <c r="I467" s="108"/>
      <c r="J467" s="109"/>
      <c r="K467" s="109"/>
      <c r="L467" s="108"/>
      <c r="M467" s="108"/>
      <c r="N467" s="108"/>
      <c r="O467" s="112"/>
      <c r="P467" s="112"/>
      <c r="Q467" s="108"/>
      <c r="R467" s="108"/>
      <c r="S467" s="112"/>
    </row>
    <row r="468" spans="1:19" ht="15.75" customHeight="1" x14ac:dyDescent="0.2">
      <c r="A468" s="108"/>
      <c r="B468" s="108"/>
      <c r="C468" s="108"/>
      <c r="D468" s="107"/>
      <c r="E468" s="108"/>
      <c r="F468" s="108"/>
      <c r="G468" s="108"/>
      <c r="H468" s="108"/>
      <c r="I468" s="108"/>
      <c r="J468" s="109"/>
      <c r="K468" s="109"/>
      <c r="L468" s="108"/>
      <c r="M468" s="108"/>
      <c r="N468" s="108"/>
      <c r="O468" s="112"/>
      <c r="P468" s="112"/>
      <c r="Q468" s="108"/>
      <c r="R468" s="108"/>
      <c r="S468" s="112"/>
    </row>
    <row r="469" spans="1:19" ht="15.75" customHeight="1" x14ac:dyDescent="0.2">
      <c r="A469" s="108"/>
      <c r="B469" s="108"/>
      <c r="C469" s="108"/>
      <c r="D469" s="107"/>
      <c r="E469" s="108"/>
      <c r="F469" s="108"/>
      <c r="G469" s="108"/>
      <c r="H469" s="108"/>
      <c r="I469" s="108"/>
      <c r="J469" s="109"/>
      <c r="K469" s="109"/>
      <c r="L469" s="108"/>
      <c r="M469" s="108"/>
      <c r="N469" s="108"/>
      <c r="O469" s="112"/>
      <c r="P469" s="112"/>
      <c r="Q469" s="108"/>
      <c r="R469" s="108"/>
      <c r="S469" s="112"/>
    </row>
    <row r="470" spans="1:19" ht="15.75" customHeight="1" x14ac:dyDescent="0.2">
      <c r="A470" s="108"/>
      <c r="B470" s="108"/>
      <c r="C470" s="108"/>
      <c r="D470" s="107"/>
      <c r="E470" s="108"/>
      <c r="F470" s="108"/>
      <c r="G470" s="108"/>
      <c r="H470" s="108"/>
      <c r="I470" s="108"/>
      <c r="J470" s="109"/>
      <c r="K470" s="109"/>
      <c r="L470" s="108"/>
      <c r="M470" s="108"/>
      <c r="N470" s="108"/>
      <c r="O470" s="112"/>
      <c r="P470" s="112"/>
      <c r="Q470" s="108"/>
      <c r="R470" s="108"/>
      <c r="S470" s="112"/>
    </row>
    <row r="471" spans="1:19" ht="15.75" customHeight="1" x14ac:dyDescent="0.2">
      <c r="A471" s="108"/>
      <c r="B471" s="108"/>
      <c r="C471" s="108"/>
      <c r="D471" s="107"/>
      <c r="E471" s="108"/>
      <c r="F471" s="108"/>
      <c r="G471" s="108"/>
      <c r="H471" s="108"/>
      <c r="I471" s="108"/>
      <c r="J471" s="109"/>
      <c r="K471" s="109"/>
      <c r="L471" s="108"/>
      <c r="M471" s="108"/>
      <c r="N471" s="108"/>
      <c r="O471" s="112"/>
      <c r="P471" s="112"/>
      <c r="Q471" s="108"/>
      <c r="R471" s="108"/>
      <c r="S471" s="112"/>
    </row>
    <row r="472" spans="1:19" ht="15.75" customHeight="1" x14ac:dyDescent="0.2">
      <c r="A472" s="108"/>
      <c r="B472" s="108"/>
      <c r="C472" s="108"/>
      <c r="D472" s="107"/>
      <c r="E472" s="108"/>
      <c r="F472" s="108"/>
      <c r="G472" s="108"/>
      <c r="H472" s="108"/>
      <c r="I472" s="108"/>
      <c r="J472" s="109"/>
      <c r="K472" s="109"/>
      <c r="L472" s="108"/>
      <c r="M472" s="108"/>
      <c r="N472" s="108"/>
      <c r="O472" s="112"/>
      <c r="P472" s="112"/>
      <c r="Q472" s="108"/>
      <c r="R472" s="108"/>
      <c r="S472" s="112"/>
    </row>
    <row r="473" spans="1:19" ht="15.75" customHeight="1" x14ac:dyDescent="0.2">
      <c r="A473" s="108"/>
      <c r="B473" s="108"/>
      <c r="C473" s="108"/>
      <c r="D473" s="107"/>
      <c r="E473" s="108"/>
      <c r="F473" s="108"/>
      <c r="G473" s="108"/>
      <c r="H473" s="108"/>
      <c r="I473" s="108"/>
      <c r="J473" s="109"/>
      <c r="K473" s="109"/>
      <c r="L473" s="108"/>
      <c r="M473" s="108"/>
      <c r="N473" s="108"/>
      <c r="O473" s="112"/>
      <c r="P473" s="112"/>
      <c r="Q473" s="108"/>
      <c r="R473" s="108"/>
      <c r="S473" s="112"/>
    </row>
    <row r="474" spans="1:19" ht="15.75" customHeight="1" x14ac:dyDescent="0.2">
      <c r="A474" s="108"/>
      <c r="B474" s="108"/>
      <c r="C474" s="108"/>
      <c r="D474" s="107"/>
      <c r="E474" s="108"/>
      <c r="F474" s="108"/>
      <c r="G474" s="108"/>
      <c r="H474" s="108"/>
      <c r="I474" s="108"/>
      <c r="J474" s="109"/>
      <c r="K474" s="109"/>
      <c r="L474" s="108"/>
      <c r="M474" s="108"/>
      <c r="N474" s="108"/>
      <c r="O474" s="112"/>
      <c r="P474" s="112"/>
      <c r="Q474" s="108"/>
      <c r="R474" s="108"/>
      <c r="S474" s="112"/>
    </row>
    <row r="475" spans="1:19" ht="15.75" customHeight="1" x14ac:dyDescent="0.2">
      <c r="A475" s="108"/>
      <c r="B475" s="108"/>
      <c r="C475" s="108"/>
      <c r="D475" s="107"/>
      <c r="E475" s="108"/>
      <c r="F475" s="108"/>
      <c r="G475" s="108"/>
      <c r="H475" s="108"/>
      <c r="I475" s="108"/>
      <c r="J475" s="109"/>
      <c r="K475" s="109"/>
      <c r="L475" s="108"/>
      <c r="M475" s="108"/>
      <c r="N475" s="108"/>
      <c r="O475" s="112"/>
      <c r="P475" s="112"/>
      <c r="Q475" s="108"/>
      <c r="R475" s="108"/>
      <c r="S475" s="112"/>
    </row>
    <row r="476" spans="1:19" ht="15.75" customHeight="1" x14ac:dyDescent="0.2">
      <c r="A476" s="108"/>
      <c r="B476" s="108"/>
      <c r="C476" s="108"/>
      <c r="D476" s="107"/>
      <c r="E476" s="108"/>
      <c r="F476" s="108"/>
      <c r="G476" s="108"/>
      <c r="H476" s="108"/>
      <c r="I476" s="108"/>
      <c r="J476" s="109"/>
      <c r="K476" s="109"/>
      <c r="L476" s="108"/>
      <c r="M476" s="108"/>
      <c r="N476" s="108"/>
      <c r="O476" s="112"/>
      <c r="P476" s="112"/>
      <c r="Q476" s="108"/>
      <c r="R476" s="108"/>
      <c r="S476" s="112"/>
    </row>
    <row r="477" spans="1:19" ht="15.75" customHeight="1" x14ac:dyDescent="0.2">
      <c r="A477" s="108"/>
      <c r="B477" s="108"/>
      <c r="C477" s="108"/>
      <c r="D477" s="107"/>
      <c r="E477" s="108"/>
      <c r="F477" s="108"/>
      <c r="G477" s="108"/>
      <c r="H477" s="108"/>
      <c r="I477" s="108"/>
      <c r="J477" s="109"/>
      <c r="K477" s="109"/>
      <c r="L477" s="108"/>
      <c r="M477" s="108"/>
      <c r="N477" s="108"/>
      <c r="O477" s="112"/>
      <c r="P477" s="112"/>
      <c r="Q477" s="108"/>
      <c r="R477" s="108"/>
      <c r="S477" s="112"/>
    </row>
    <row r="478" spans="1:19" ht="15.75" customHeight="1" x14ac:dyDescent="0.2">
      <c r="A478" s="108"/>
      <c r="B478" s="108"/>
      <c r="C478" s="108"/>
      <c r="D478" s="107"/>
      <c r="E478" s="108"/>
      <c r="F478" s="108"/>
      <c r="G478" s="108"/>
      <c r="H478" s="108"/>
      <c r="I478" s="108"/>
      <c r="J478" s="109"/>
      <c r="K478" s="109"/>
      <c r="L478" s="108"/>
      <c r="M478" s="108"/>
      <c r="N478" s="108"/>
      <c r="O478" s="112"/>
      <c r="P478" s="112"/>
      <c r="Q478" s="108"/>
      <c r="R478" s="108"/>
      <c r="S478" s="112"/>
    </row>
    <row r="479" spans="1:19" ht="15.75" customHeight="1" x14ac:dyDescent="0.2">
      <c r="A479" s="108"/>
      <c r="B479" s="108"/>
      <c r="C479" s="108"/>
      <c r="D479" s="107"/>
      <c r="E479" s="108"/>
      <c r="F479" s="108"/>
      <c r="G479" s="108"/>
      <c r="H479" s="108"/>
      <c r="I479" s="108"/>
      <c r="J479" s="109"/>
      <c r="K479" s="109"/>
      <c r="L479" s="108"/>
      <c r="M479" s="108"/>
      <c r="N479" s="108"/>
      <c r="O479" s="112"/>
      <c r="P479" s="112"/>
      <c r="Q479" s="108"/>
      <c r="R479" s="108"/>
      <c r="S479" s="112"/>
    </row>
    <row r="480" spans="1:19" ht="15.75" customHeight="1" x14ac:dyDescent="0.2">
      <c r="A480" s="108"/>
      <c r="B480" s="108"/>
      <c r="C480" s="108"/>
      <c r="D480" s="107"/>
      <c r="E480" s="108"/>
      <c r="F480" s="108"/>
      <c r="G480" s="108"/>
      <c r="H480" s="108"/>
      <c r="I480" s="108"/>
      <c r="J480" s="109"/>
      <c r="K480" s="109"/>
      <c r="L480" s="108"/>
      <c r="M480" s="108"/>
      <c r="N480" s="108"/>
      <c r="O480" s="112"/>
      <c r="P480" s="112"/>
      <c r="Q480" s="108"/>
      <c r="R480" s="108"/>
      <c r="S480" s="112"/>
    </row>
    <row r="481" spans="1:19" ht="15.75" customHeight="1" x14ac:dyDescent="0.2">
      <c r="A481" s="108"/>
      <c r="B481" s="108"/>
      <c r="C481" s="108"/>
      <c r="D481" s="107"/>
      <c r="E481" s="108"/>
      <c r="F481" s="108"/>
      <c r="G481" s="108"/>
      <c r="H481" s="108"/>
      <c r="I481" s="108"/>
      <c r="J481" s="109"/>
      <c r="K481" s="109"/>
      <c r="L481" s="108"/>
      <c r="M481" s="108"/>
      <c r="N481" s="108"/>
      <c r="O481" s="112"/>
      <c r="P481" s="112"/>
      <c r="Q481" s="108"/>
      <c r="R481" s="108"/>
      <c r="S481" s="112"/>
    </row>
    <row r="482" spans="1:19" ht="15.75" customHeight="1" x14ac:dyDescent="0.2">
      <c r="A482" s="108"/>
      <c r="B482" s="108"/>
      <c r="C482" s="108"/>
      <c r="D482" s="107"/>
      <c r="E482" s="108"/>
      <c r="F482" s="108"/>
      <c r="G482" s="108"/>
      <c r="H482" s="108"/>
      <c r="I482" s="108"/>
      <c r="J482" s="109"/>
      <c r="K482" s="109"/>
      <c r="L482" s="108"/>
      <c r="M482" s="108"/>
      <c r="N482" s="108"/>
      <c r="O482" s="112"/>
      <c r="P482" s="112"/>
      <c r="Q482" s="108"/>
      <c r="R482" s="108"/>
      <c r="S482" s="112"/>
    </row>
    <row r="483" spans="1:19" ht="15.75" customHeight="1" x14ac:dyDescent="0.2">
      <c r="A483" s="108"/>
      <c r="B483" s="108"/>
      <c r="C483" s="108"/>
      <c r="D483" s="107"/>
      <c r="E483" s="108"/>
      <c r="F483" s="108"/>
      <c r="G483" s="108"/>
      <c r="H483" s="108"/>
      <c r="I483" s="108"/>
      <c r="J483" s="109"/>
      <c r="K483" s="109"/>
      <c r="L483" s="108"/>
      <c r="M483" s="108"/>
      <c r="N483" s="108"/>
      <c r="O483" s="112"/>
      <c r="P483" s="112"/>
      <c r="Q483" s="108"/>
      <c r="R483" s="108"/>
      <c r="S483" s="112"/>
    </row>
    <row r="484" spans="1:19" ht="15.75" customHeight="1" x14ac:dyDescent="0.2">
      <c r="A484" s="108"/>
      <c r="B484" s="108"/>
      <c r="C484" s="108"/>
      <c r="D484" s="107"/>
      <c r="E484" s="108"/>
      <c r="F484" s="108"/>
      <c r="G484" s="108"/>
      <c r="H484" s="108"/>
      <c r="I484" s="108"/>
      <c r="J484" s="109"/>
      <c r="K484" s="109"/>
      <c r="L484" s="108"/>
      <c r="M484" s="108"/>
      <c r="N484" s="108"/>
      <c r="O484" s="112"/>
      <c r="P484" s="112"/>
      <c r="Q484" s="108"/>
      <c r="R484" s="108"/>
      <c r="S484" s="112"/>
    </row>
    <row r="485" spans="1:19" ht="15.75" customHeight="1" x14ac:dyDescent="0.2">
      <c r="A485" s="108"/>
      <c r="B485" s="108"/>
      <c r="C485" s="108"/>
      <c r="D485" s="107"/>
      <c r="E485" s="108"/>
      <c r="F485" s="108"/>
      <c r="G485" s="108"/>
      <c r="H485" s="108"/>
      <c r="I485" s="108"/>
      <c r="J485" s="109"/>
      <c r="K485" s="109"/>
      <c r="L485" s="108"/>
      <c r="M485" s="108"/>
      <c r="N485" s="108"/>
      <c r="O485" s="112"/>
      <c r="P485" s="112"/>
      <c r="Q485" s="108"/>
      <c r="R485" s="108"/>
      <c r="S485" s="112"/>
    </row>
    <row r="486" spans="1:19" ht="15.75" customHeight="1" x14ac:dyDescent="0.2">
      <c r="A486" s="108"/>
      <c r="B486" s="108"/>
      <c r="C486" s="108"/>
      <c r="D486" s="107"/>
      <c r="E486" s="108"/>
      <c r="F486" s="108"/>
      <c r="G486" s="108"/>
      <c r="H486" s="108"/>
      <c r="I486" s="108"/>
      <c r="J486" s="109"/>
      <c r="K486" s="109"/>
      <c r="L486" s="108"/>
      <c r="M486" s="108"/>
      <c r="N486" s="108"/>
      <c r="O486" s="112"/>
      <c r="P486" s="112"/>
      <c r="Q486" s="108"/>
      <c r="R486" s="108"/>
      <c r="S486" s="112"/>
    </row>
    <row r="487" spans="1:19" ht="15.75" customHeight="1" x14ac:dyDescent="0.2">
      <c r="A487" s="108"/>
      <c r="B487" s="108"/>
      <c r="C487" s="108"/>
      <c r="D487" s="107"/>
      <c r="E487" s="108"/>
      <c r="F487" s="108"/>
      <c r="G487" s="108"/>
      <c r="H487" s="108"/>
      <c r="I487" s="108"/>
      <c r="J487" s="109"/>
      <c r="K487" s="109"/>
      <c r="L487" s="108"/>
      <c r="M487" s="108"/>
      <c r="N487" s="108"/>
      <c r="O487" s="112"/>
      <c r="P487" s="112"/>
      <c r="Q487" s="108"/>
      <c r="R487" s="108"/>
      <c r="S487" s="112"/>
    </row>
    <row r="488" spans="1:19" ht="15.75" customHeight="1" x14ac:dyDescent="0.2">
      <c r="A488" s="108"/>
      <c r="B488" s="108"/>
      <c r="C488" s="108"/>
      <c r="D488" s="107"/>
      <c r="E488" s="108"/>
      <c r="F488" s="108"/>
      <c r="G488" s="108"/>
      <c r="H488" s="108"/>
      <c r="I488" s="108"/>
      <c r="J488" s="109"/>
      <c r="K488" s="109"/>
      <c r="L488" s="108"/>
      <c r="M488" s="108"/>
      <c r="N488" s="108"/>
      <c r="O488" s="112"/>
      <c r="P488" s="112"/>
      <c r="Q488" s="108"/>
      <c r="R488" s="108"/>
      <c r="S488" s="112"/>
    </row>
    <row r="489" spans="1:19" ht="15.75" customHeight="1" x14ac:dyDescent="0.2">
      <c r="A489" s="108"/>
      <c r="B489" s="108"/>
      <c r="C489" s="108"/>
      <c r="D489" s="107"/>
      <c r="E489" s="108"/>
      <c r="F489" s="108"/>
      <c r="G489" s="108"/>
      <c r="H489" s="108"/>
      <c r="I489" s="108"/>
      <c r="J489" s="109"/>
      <c r="K489" s="109"/>
      <c r="L489" s="108"/>
      <c r="M489" s="108"/>
      <c r="N489" s="108"/>
      <c r="O489" s="112"/>
      <c r="P489" s="112"/>
      <c r="Q489" s="108"/>
      <c r="R489" s="108"/>
      <c r="S489" s="112"/>
    </row>
    <row r="490" spans="1:19" ht="15.75" customHeight="1" x14ac:dyDescent="0.2">
      <c r="A490" s="108"/>
      <c r="B490" s="108"/>
      <c r="C490" s="108"/>
      <c r="D490" s="107"/>
      <c r="E490" s="108"/>
      <c r="F490" s="108"/>
      <c r="G490" s="108"/>
      <c r="H490" s="108"/>
      <c r="I490" s="108"/>
      <c r="J490" s="109"/>
      <c r="K490" s="109"/>
      <c r="L490" s="108"/>
      <c r="M490" s="108"/>
      <c r="N490" s="108"/>
      <c r="O490" s="112"/>
      <c r="P490" s="112"/>
      <c r="Q490" s="108"/>
      <c r="R490" s="108"/>
      <c r="S490" s="112"/>
    </row>
    <row r="491" spans="1:19" ht="15.75" customHeight="1" x14ac:dyDescent="0.2">
      <c r="A491" s="108"/>
      <c r="B491" s="108"/>
      <c r="C491" s="108"/>
      <c r="D491" s="107"/>
      <c r="E491" s="108"/>
      <c r="F491" s="108"/>
      <c r="G491" s="108"/>
      <c r="H491" s="108"/>
      <c r="I491" s="108"/>
      <c r="J491" s="109"/>
      <c r="K491" s="109"/>
      <c r="L491" s="108"/>
      <c r="M491" s="108"/>
      <c r="N491" s="108"/>
      <c r="O491" s="112"/>
      <c r="P491" s="112"/>
      <c r="Q491" s="108"/>
      <c r="R491" s="108"/>
      <c r="S491" s="112"/>
    </row>
    <row r="492" spans="1:19" ht="15.75" customHeight="1" x14ac:dyDescent="0.2">
      <c r="A492" s="108"/>
      <c r="B492" s="108"/>
      <c r="C492" s="108"/>
      <c r="D492" s="107"/>
      <c r="E492" s="108"/>
      <c r="F492" s="108"/>
      <c r="G492" s="108"/>
      <c r="H492" s="108"/>
      <c r="I492" s="108"/>
      <c r="J492" s="109"/>
      <c r="K492" s="109"/>
      <c r="L492" s="108"/>
      <c r="M492" s="108"/>
      <c r="N492" s="108"/>
      <c r="O492" s="112"/>
      <c r="P492" s="112"/>
      <c r="Q492" s="108"/>
      <c r="R492" s="108"/>
      <c r="S492" s="112"/>
    </row>
    <row r="493" spans="1:19" ht="15.75" customHeight="1" x14ac:dyDescent="0.2">
      <c r="A493" s="108"/>
      <c r="B493" s="108"/>
      <c r="C493" s="108"/>
      <c r="D493" s="107"/>
      <c r="E493" s="108"/>
      <c r="F493" s="108"/>
      <c r="G493" s="108"/>
      <c r="H493" s="108"/>
      <c r="I493" s="108"/>
      <c r="J493" s="109"/>
      <c r="K493" s="109"/>
      <c r="L493" s="108"/>
      <c r="M493" s="108"/>
      <c r="N493" s="108"/>
      <c r="O493" s="112"/>
      <c r="P493" s="112"/>
      <c r="Q493" s="108"/>
      <c r="R493" s="108"/>
      <c r="S493" s="112"/>
    </row>
    <row r="494" spans="1:19" ht="15.75" customHeight="1" x14ac:dyDescent="0.2">
      <c r="A494" s="108"/>
      <c r="B494" s="108"/>
      <c r="C494" s="108"/>
      <c r="D494" s="107"/>
      <c r="E494" s="108"/>
      <c r="F494" s="108"/>
      <c r="G494" s="108"/>
      <c r="H494" s="108"/>
      <c r="I494" s="108"/>
      <c r="J494" s="109"/>
      <c r="K494" s="109"/>
      <c r="L494" s="108"/>
      <c r="M494" s="108"/>
      <c r="N494" s="108"/>
      <c r="O494" s="112"/>
      <c r="P494" s="112"/>
      <c r="Q494" s="108"/>
      <c r="R494" s="108"/>
      <c r="S494" s="112"/>
    </row>
    <row r="495" spans="1:19" ht="15.75" customHeight="1" x14ac:dyDescent="0.2">
      <c r="A495" s="108"/>
      <c r="B495" s="108"/>
      <c r="C495" s="108"/>
      <c r="D495" s="107"/>
      <c r="E495" s="108"/>
      <c r="F495" s="108"/>
      <c r="G495" s="108"/>
      <c r="H495" s="108"/>
      <c r="I495" s="108"/>
      <c r="J495" s="109"/>
      <c r="K495" s="109"/>
      <c r="L495" s="108"/>
      <c r="M495" s="108"/>
      <c r="N495" s="108"/>
      <c r="O495" s="112"/>
      <c r="P495" s="112"/>
      <c r="Q495" s="108"/>
      <c r="R495" s="108"/>
      <c r="S495" s="112"/>
    </row>
    <row r="496" spans="1:19" ht="15.75" customHeight="1" x14ac:dyDescent="0.2">
      <c r="A496" s="108"/>
      <c r="B496" s="108"/>
      <c r="C496" s="108"/>
      <c r="D496" s="107"/>
      <c r="E496" s="108"/>
      <c r="F496" s="108"/>
      <c r="G496" s="108"/>
      <c r="H496" s="108"/>
      <c r="I496" s="108"/>
      <c r="J496" s="109"/>
      <c r="K496" s="109"/>
      <c r="L496" s="108"/>
      <c r="M496" s="108"/>
      <c r="N496" s="108"/>
      <c r="O496" s="112"/>
      <c r="P496" s="112"/>
      <c r="Q496" s="108"/>
      <c r="R496" s="108"/>
      <c r="S496" s="112"/>
    </row>
    <row r="497" spans="1:19" ht="15.75" customHeight="1" x14ac:dyDescent="0.2">
      <c r="A497" s="108"/>
      <c r="B497" s="108"/>
      <c r="C497" s="108"/>
      <c r="D497" s="107"/>
      <c r="E497" s="108"/>
      <c r="F497" s="108"/>
      <c r="G497" s="108"/>
      <c r="H497" s="108"/>
      <c r="I497" s="108"/>
      <c r="J497" s="109"/>
      <c r="K497" s="109"/>
      <c r="L497" s="108"/>
      <c r="M497" s="108"/>
      <c r="N497" s="108"/>
      <c r="O497" s="112"/>
      <c r="P497" s="112"/>
      <c r="Q497" s="108"/>
      <c r="R497" s="108"/>
      <c r="S497" s="112"/>
    </row>
    <row r="498" spans="1:19" ht="15.75" customHeight="1" x14ac:dyDescent="0.2">
      <c r="A498" s="108"/>
      <c r="B498" s="108"/>
      <c r="C498" s="108"/>
      <c r="D498" s="107"/>
      <c r="E498" s="108"/>
      <c r="F498" s="108"/>
      <c r="G498" s="108"/>
      <c r="H498" s="108"/>
      <c r="I498" s="108"/>
      <c r="J498" s="109"/>
      <c r="K498" s="109"/>
      <c r="L498" s="108"/>
      <c r="M498" s="108"/>
      <c r="N498" s="108"/>
      <c r="O498" s="112"/>
      <c r="P498" s="112"/>
      <c r="Q498" s="108"/>
      <c r="R498" s="108"/>
      <c r="S498" s="112"/>
    </row>
    <row r="499" spans="1:19" ht="15.75" customHeight="1" x14ac:dyDescent="0.2">
      <c r="A499" s="108"/>
      <c r="B499" s="108"/>
      <c r="C499" s="108"/>
      <c r="D499" s="107"/>
      <c r="E499" s="108"/>
      <c r="F499" s="108"/>
      <c r="G499" s="108"/>
      <c r="H499" s="108"/>
      <c r="I499" s="108"/>
      <c r="J499" s="109"/>
      <c r="K499" s="109"/>
      <c r="L499" s="108"/>
      <c r="M499" s="108"/>
      <c r="N499" s="108"/>
      <c r="O499" s="112"/>
      <c r="P499" s="112"/>
      <c r="Q499" s="108"/>
      <c r="R499" s="108"/>
      <c r="S499" s="112"/>
    </row>
    <row r="500" spans="1:19" ht="15.75" customHeight="1" x14ac:dyDescent="0.2">
      <c r="A500" s="108"/>
      <c r="B500" s="108"/>
      <c r="C500" s="108"/>
      <c r="D500" s="107"/>
      <c r="E500" s="108"/>
      <c r="F500" s="108"/>
      <c r="G500" s="108"/>
      <c r="H500" s="108"/>
      <c r="I500" s="108"/>
      <c r="J500" s="109"/>
      <c r="K500" s="109"/>
      <c r="L500" s="108"/>
      <c r="M500" s="108"/>
      <c r="N500" s="108"/>
      <c r="O500" s="112"/>
      <c r="P500" s="112"/>
      <c r="Q500" s="108"/>
      <c r="R500" s="108"/>
      <c r="S500" s="112"/>
    </row>
    <row r="501" spans="1:19" ht="15.75" customHeight="1" x14ac:dyDescent="0.2">
      <c r="A501" s="108"/>
      <c r="B501" s="108"/>
      <c r="C501" s="108"/>
      <c r="D501" s="107"/>
      <c r="E501" s="108"/>
      <c r="F501" s="108"/>
      <c r="G501" s="108"/>
      <c r="H501" s="108"/>
      <c r="I501" s="108"/>
      <c r="J501" s="109"/>
      <c r="K501" s="109"/>
      <c r="L501" s="108"/>
      <c r="M501" s="108"/>
      <c r="N501" s="108"/>
      <c r="O501" s="112"/>
      <c r="P501" s="112"/>
      <c r="Q501" s="108"/>
      <c r="R501" s="108"/>
      <c r="S501" s="112"/>
    </row>
    <row r="502" spans="1:19" ht="15.75" customHeight="1" x14ac:dyDescent="0.2">
      <c r="A502" s="108"/>
      <c r="B502" s="108"/>
      <c r="C502" s="108"/>
      <c r="D502" s="107"/>
      <c r="E502" s="108"/>
      <c r="F502" s="108"/>
      <c r="G502" s="108"/>
      <c r="H502" s="108"/>
      <c r="I502" s="108"/>
      <c r="J502" s="109"/>
      <c r="K502" s="109"/>
      <c r="L502" s="108"/>
      <c r="M502" s="108"/>
      <c r="N502" s="108"/>
      <c r="O502" s="112"/>
      <c r="P502" s="112"/>
      <c r="Q502" s="108"/>
      <c r="R502" s="108"/>
      <c r="S502" s="112"/>
    </row>
    <row r="503" spans="1:19" ht="15.75" customHeight="1" x14ac:dyDescent="0.2">
      <c r="A503" s="108"/>
      <c r="B503" s="108"/>
      <c r="C503" s="108"/>
      <c r="D503" s="107"/>
      <c r="E503" s="108"/>
      <c r="F503" s="108"/>
      <c r="G503" s="108"/>
      <c r="H503" s="108"/>
      <c r="I503" s="108"/>
      <c r="J503" s="109"/>
      <c r="K503" s="109"/>
      <c r="L503" s="108"/>
      <c r="M503" s="108"/>
      <c r="N503" s="108"/>
      <c r="O503" s="112"/>
      <c r="P503" s="112"/>
      <c r="Q503" s="108"/>
      <c r="R503" s="108"/>
      <c r="S503" s="112"/>
    </row>
    <row r="504" spans="1:19" ht="15.75" customHeight="1" x14ac:dyDescent="0.2">
      <c r="A504" s="108"/>
      <c r="B504" s="108"/>
      <c r="C504" s="108"/>
      <c r="D504" s="107"/>
      <c r="E504" s="108"/>
      <c r="F504" s="108"/>
      <c r="G504" s="108"/>
      <c r="H504" s="108"/>
      <c r="I504" s="108"/>
      <c r="J504" s="109"/>
      <c r="K504" s="109"/>
      <c r="L504" s="108"/>
      <c r="M504" s="108"/>
      <c r="N504" s="108"/>
      <c r="O504" s="112"/>
      <c r="P504" s="112"/>
      <c r="Q504" s="108"/>
      <c r="R504" s="108"/>
      <c r="S504" s="112"/>
    </row>
    <row r="505" spans="1:19" ht="15.75" customHeight="1" x14ac:dyDescent="0.2">
      <c r="A505" s="108"/>
      <c r="B505" s="108"/>
      <c r="C505" s="108"/>
      <c r="D505" s="107"/>
      <c r="E505" s="108"/>
      <c r="F505" s="108"/>
      <c r="G505" s="108"/>
      <c r="H505" s="108"/>
      <c r="I505" s="108"/>
      <c r="J505" s="109"/>
      <c r="K505" s="109"/>
      <c r="L505" s="108"/>
      <c r="M505" s="108"/>
      <c r="N505" s="108"/>
      <c r="O505" s="112"/>
      <c r="P505" s="112"/>
      <c r="Q505" s="108"/>
      <c r="R505" s="108"/>
      <c r="S505" s="112"/>
    </row>
    <row r="506" spans="1:19" ht="15.75" customHeight="1" x14ac:dyDescent="0.2">
      <c r="A506" s="108"/>
      <c r="B506" s="108"/>
      <c r="C506" s="108"/>
      <c r="D506" s="107"/>
      <c r="E506" s="108"/>
      <c r="F506" s="108"/>
      <c r="G506" s="108"/>
      <c r="H506" s="108"/>
      <c r="I506" s="108"/>
      <c r="J506" s="109"/>
      <c r="K506" s="109"/>
      <c r="L506" s="108"/>
      <c r="M506" s="108"/>
      <c r="N506" s="108"/>
      <c r="O506" s="112"/>
      <c r="P506" s="112"/>
      <c r="Q506" s="108"/>
      <c r="R506" s="108"/>
      <c r="S506" s="112"/>
    </row>
    <row r="507" spans="1:19" ht="15.75" customHeight="1" x14ac:dyDescent="0.2">
      <c r="A507" s="108"/>
      <c r="B507" s="108"/>
      <c r="C507" s="108"/>
      <c r="D507" s="107"/>
      <c r="E507" s="108"/>
      <c r="F507" s="108"/>
      <c r="G507" s="108"/>
      <c r="H507" s="108"/>
      <c r="I507" s="108"/>
      <c r="J507" s="109"/>
      <c r="K507" s="109"/>
      <c r="L507" s="108"/>
      <c r="M507" s="108"/>
      <c r="N507" s="108"/>
      <c r="O507" s="112"/>
      <c r="P507" s="112"/>
      <c r="Q507" s="108"/>
      <c r="R507" s="108"/>
      <c r="S507" s="112"/>
    </row>
    <row r="508" spans="1:19" ht="15.75" customHeight="1" x14ac:dyDescent="0.2">
      <c r="A508" s="108"/>
      <c r="B508" s="108"/>
      <c r="C508" s="108"/>
      <c r="D508" s="107"/>
      <c r="E508" s="108"/>
      <c r="F508" s="108"/>
      <c r="G508" s="108"/>
      <c r="H508" s="108"/>
      <c r="I508" s="108"/>
      <c r="J508" s="109"/>
      <c r="K508" s="109"/>
      <c r="L508" s="108"/>
      <c r="M508" s="108"/>
      <c r="N508" s="108"/>
      <c r="O508" s="112"/>
      <c r="P508" s="112"/>
      <c r="Q508" s="108"/>
      <c r="R508" s="108"/>
      <c r="S508" s="112"/>
    </row>
    <row r="509" spans="1:19" ht="15.75" customHeight="1" x14ac:dyDescent="0.2">
      <c r="A509" s="108"/>
      <c r="B509" s="108"/>
      <c r="C509" s="108"/>
      <c r="D509" s="107"/>
      <c r="E509" s="108"/>
      <c r="F509" s="108"/>
      <c r="G509" s="108"/>
      <c r="H509" s="108"/>
      <c r="I509" s="108"/>
      <c r="J509" s="109"/>
      <c r="K509" s="109"/>
      <c r="L509" s="108"/>
      <c r="M509" s="108"/>
      <c r="N509" s="108"/>
      <c r="O509" s="112"/>
      <c r="P509" s="112"/>
      <c r="Q509" s="108"/>
      <c r="R509" s="108"/>
      <c r="S509" s="112"/>
    </row>
    <row r="510" spans="1:19" ht="15.75" customHeight="1" x14ac:dyDescent="0.2">
      <c r="A510" s="108"/>
      <c r="B510" s="108"/>
      <c r="C510" s="108"/>
      <c r="D510" s="107"/>
      <c r="E510" s="108"/>
      <c r="F510" s="108"/>
      <c r="G510" s="108"/>
      <c r="H510" s="108"/>
      <c r="I510" s="108"/>
      <c r="J510" s="109"/>
      <c r="K510" s="109"/>
      <c r="L510" s="108"/>
      <c r="M510" s="108"/>
      <c r="N510" s="108"/>
      <c r="O510" s="112"/>
      <c r="P510" s="112"/>
      <c r="Q510" s="108"/>
      <c r="R510" s="108"/>
      <c r="S510" s="112"/>
    </row>
    <row r="511" spans="1:19" ht="15.75" customHeight="1" x14ac:dyDescent="0.2">
      <c r="A511" s="108"/>
      <c r="B511" s="108"/>
      <c r="C511" s="108"/>
      <c r="D511" s="107"/>
      <c r="E511" s="108"/>
      <c r="F511" s="108"/>
      <c r="G511" s="108"/>
      <c r="H511" s="108"/>
      <c r="I511" s="108"/>
      <c r="J511" s="109"/>
      <c r="K511" s="109"/>
      <c r="L511" s="108"/>
      <c r="M511" s="108"/>
      <c r="N511" s="108"/>
      <c r="O511" s="112"/>
      <c r="P511" s="112"/>
      <c r="Q511" s="108"/>
      <c r="R511" s="108"/>
      <c r="S511" s="112"/>
    </row>
    <row r="512" spans="1:19" ht="15.75" customHeight="1" x14ac:dyDescent="0.2">
      <c r="A512" s="108"/>
      <c r="B512" s="108"/>
      <c r="C512" s="108"/>
      <c r="D512" s="107"/>
      <c r="E512" s="108"/>
      <c r="F512" s="108"/>
      <c r="G512" s="108"/>
      <c r="H512" s="108"/>
      <c r="I512" s="108"/>
      <c r="J512" s="109"/>
      <c r="K512" s="109"/>
      <c r="L512" s="108"/>
      <c r="M512" s="108"/>
      <c r="N512" s="108"/>
      <c r="O512" s="112"/>
      <c r="P512" s="112"/>
      <c r="Q512" s="108"/>
      <c r="R512" s="108"/>
      <c r="S512" s="112"/>
    </row>
    <row r="513" spans="1:19" ht="15.75" customHeight="1" x14ac:dyDescent="0.2">
      <c r="A513" s="108"/>
      <c r="B513" s="108"/>
      <c r="C513" s="108"/>
      <c r="D513" s="107"/>
      <c r="E513" s="108"/>
      <c r="F513" s="108"/>
      <c r="G513" s="108"/>
      <c r="H513" s="108"/>
      <c r="I513" s="108"/>
      <c r="J513" s="109"/>
      <c r="K513" s="109"/>
      <c r="L513" s="108"/>
      <c r="M513" s="108"/>
      <c r="N513" s="108"/>
      <c r="O513" s="112"/>
      <c r="P513" s="112"/>
      <c r="Q513" s="108"/>
      <c r="R513" s="108"/>
      <c r="S513" s="112"/>
    </row>
    <row r="514" spans="1:19" ht="15.75" customHeight="1" x14ac:dyDescent="0.2">
      <c r="A514" s="108"/>
      <c r="B514" s="108"/>
      <c r="C514" s="108"/>
      <c r="D514" s="107"/>
      <c r="E514" s="108"/>
      <c r="F514" s="108"/>
      <c r="G514" s="108"/>
      <c r="H514" s="108"/>
      <c r="I514" s="108"/>
      <c r="J514" s="109"/>
      <c r="K514" s="109"/>
      <c r="L514" s="108"/>
      <c r="M514" s="108"/>
      <c r="N514" s="108"/>
      <c r="O514" s="112"/>
      <c r="P514" s="112"/>
      <c r="Q514" s="108"/>
      <c r="R514" s="108"/>
      <c r="S514" s="112"/>
    </row>
    <row r="515" spans="1:19" ht="15.75" customHeight="1" x14ac:dyDescent="0.2">
      <c r="A515" s="108"/>
      <c r="B515" s="108"/>
      <c r="C515" s="108"/>
      <c r="D515" s="107"/>
      <c r="E515" s="108"/>
      <c r="F515" s="108"/>
      <c r="G515" s="108"/>
      <c r="H515" s="108"/>
      <c r="I515" s="108"/>
      <c r="J515" s="109"/>
      <c r="K515" s="109"/>
      <c r="L515" s="108"/>
      <c r="M515" s="108"/>
      <c r="N515" s="108"/>
      <c r="O515" s="112"/>
      <c r="P515" s="112"/>
      <c r="Q515" s="108"/>
      <c r="R515" s="108"/>
      <c r="S515" s="112"/>
    </row>
    <row r="516" spans="1:19" ht="15.75" customHeight="1" x14ac:dyDescent="0.2">
      <c r="A516" s="108"/>
      <c r="B516" s="108"/>
      <c r="C516" s="108"/>
      <c r="D516" s="107"/>
      <c r="E516" s="108"/>
      <c r="F516" s="108"/>
      <c r="G516" s="108"/>
      <c r="H516" s="108"/>
      <c r="I516" s="108"/>
      <c r="J516" s="109"/>
      <c r="K516" s="109"/>
      <c r="L516" s="108"/>
      <c r="M516" s="108"/>
      <c r="N516" s="108"/>
      <c r="O516" s="112"/>
      <c r="P516" s="112"/>
      <c r="Q516" s="108"/>
      <c r="R516" s="108"/>
      <c r="S516" s="112"/>
    </row>
    <row r="517" spans="1:19" ht="15.75" customHeight="1" x14ac:dyDescent="0.2">
      <c r="A517" s="108"/>
      <c r="B517" s="108"/>
      <c r="C517" s="108"/>
      <c r="D517" s="107"/>
      <c r="E517" s="108"/>
      <c r="F517" s="108"/>
      <c r="G517" s="108"/>
      <c r="H517" s="108"/>
      <c r="I517" s="108"/>
      <c r="J517" s="109"/>
      <c r="K517" s="109"/>
      <c r="L517" s="108"/>
      <c r="M517" s="108"/>
      <c r="N517" s="108"/>
      <c r="O517" s="112"/>
      <c r="P517" s="112"/>
      <c r="Q517" s="108"/>
      <c r="R517" s="108"/>
      <c r="S517" s="112"/>
    </row>
    <row r="518" spans="1:19" ht="15.75" customHeight="1" x14ac:dyDescent="0.2">
      <c r="A518" s="108"/>
      <c r="B518" s="108"/>
      <c r="C518" s="108"/>
      <c r="D518" s="107"/>
      <c r="E518" s="108"/>
      <c r="F518" s="108"/>
      <c r="G518" s="108"/>
      <c r="H518" s="108"/>
      <c r="I518" s="108"/>
      <c r="J518" s="109"/>
      <c r="K518" s="109"/>
      <c r="L518" s="108"/>
      <c r="M518" s="108"/>
      <c r="N518" s="108"/>
      <c r="O518" s="112"/>
      <c r="P518" s="112"/>
      <c r="Q518" s="108"/>
      <c r="R518" s="108"/>
      <c r="S518" s="112"/>
    </row>
    <row r="519" spans="1:19" ht="15.75" customHeight="1" x14ac:dyDescent="0.2">
      <c r="A519" s="108"/>
      <c r="B519" s="108"/>
      <c r="C519" s="108"/>
      <c r="D519" s="107"/>
      <c r="E519" s="108"/>
      <c r="F519" s="108"/>
      <c r="G519" s="108"/>
      <c r="H519" s="108"/>
      <c r="I519" s="108"/>
      <c r="J519" s="109"/>
      <c r="K519" s="109"/>
      <c r="L519" s="108"/>
      <c r="M519" s="108"/>
      <c r="N519" s="108"/>
      <c r="O519" s="112"/>
      <c r="P519" s="112"/>
      <c r="Q519" s="108"/>
      <c r="R519" s="108"/>
      <c r="S519" s="112"/>
    </row>
    <row r="520" spans="1:19" ht="15.75" customHeight="1" x14ac:dyDescent="0.2">
      <c r="A520" s="108"/>
      <c r="B520" s="108"/>
      <c r="C520" s="108"/>
      <c r="D520" s="107"/>
      <c r="E520" s="108"/>
      <c r="F520" s="108"/>
      <c r="G520" s="108"/>
      <c r="H520" s="108"/>
      <c r="I520" s="108"/>
      <c r="J520" s="109"/>
      <c r="K520" s="109"/>
      <c r="L520" s="108"/>
      <c r="M520" s="108"/>
      <c r="N520" s="108"/>
      <c r="O520" s="112"/>
      <c r="P520" s="112"/>
      <c r="Q520" s="108"/>
      <c r="R520" s="108"/>
      <c r="S520" s="112"/>
    </row>
    <row r="521" spans="1:19" ht="15.75" customHeight="1" x14ac:dyDescent="0.2">
      <c r="A521" s="108"/>
      <c r="B521" s="108"/>
      <c r="C521" s="108"/>
      <c r="D521" s="107"/>
      <c r="E521" s="108"/>
      <c r="F521" s="108"/>
      <c r="G521" s="108"/>
      <c r="H521" s="108"/>
      <c r="I521" s="108"/>
      <c r="J521" s="109"/>
      <c r="K521" s="109"/>
      <c r="L521" s="108"/>
      <c r="M521" s="108"/>
      <c r="N521" s="108"/>
      <c r="O521" s="112"/>
      <c r="P521" s="112"/>
      <c r="Q521" s="108"/>
      <c r="R521" s="108"/>
      <c r="S521" s="112"/>
    </row>
    <row r="522" spans="1:19" ht="15.75" customHeight="1" x14ac:dyDescent="0.2">
      <c r="A522" s="108"/>
      <c r="B522" s="108"/>
      <c r="C522" s="108"/>
      <c r="D522" s="107"/>
      <c r="E522" s="108"/>
      <c r="F522" s="108"/>
      <c r="G522" s="108"/>
      <c r="H522" s="108"/>
      <c r="I522" s="108"/>
      <c r="J522" s="109"/>
      <c r="K522" s="109"/>
      <c r="L522" s="108"/>
      <c r="M522" s="108"/>
      <c r="N522" s="108"/>
      <c r="O522" s="112"/>
      <c r="P522" s="112"/>
      <c r="Q522" s="108"/>
      <c r="R522" s="108"/>
      <c r="S522" s="112"/>
    </row>
    <row r="523" spans="1:19" ht="15.75" customHeight="1" x14ac:dyDescent="0.2">
      <c r="A523" s="108"/>
      <c r="B523" s="108"/>
      <c r="C523" s="108"/>
      <c r="D523" s="107"/>
      <c r="E523" s="108"/>
      <c r="F523" s="108"/>
      <c r="G523" s="108"/>
      <c r="H523" s="108"/>
      <c r="I523" s="108"/>
      <c r="J523" s="109"/>
      <c r="K523" s="109"/>
      <c r="L523" s="108"/>
      <c r="M523" s="108"/>
      <c r="N523" s="108"/>
      <c r="O523" s="112"/>
      <c r="P523" s="112"/>
      <c r="Q523" s="108"/>
      <c r="R523" s="108"/>
      <c r="S523" s="112"/>
    </row>
    <row r="524" spans="1:19" ht="15.75" customHeight="1" x14ac:dyDescent="0.2">
      <c r="A524" s="108"/>
      <c r="B524" s="108"/>
      <c r="C524" s="108"/>
      <c r="D524" s="107"/>
      <c r="E524" s="108"/>
      <c r="F524" s="108"/>
      <c r="G524" s="108"/>
      <c r="H524" s="108"/>
      <c r="I524" s="108"/>
      <c r="J524" s="109"/>
      <c r="K524" s="109"/>
      <c r="L524" s="108"/>
      <c r="M524" s="108"/>
      <c r="N524" s="108"/>
      <c r="O524" s="112"/>
      <c r="P524" s="112"/>
      <c r="Q524" s="108"/>
      <c r="R524" s="108"/>
      <c r="S524" s="112"/>
    </row>
    <row r="525" spans="1:19" ht="15.75" customHeight="1" x14ac:dyDescent="0.2">
      <c r="A525" s="108"/>
      <c r="B525" s="108"/>
      <c r="C525" s="108"/>
      <c r="D525" s="107"/>
      <c r="E525" s="108"/>
      <c r="F525" s="108"/>
      <c r="G525" s="108"/>
      <c r="H525" s="108"/>
      <c r="I525" s="108"/>
      <c r="J525" s="109"/>
      <c r="K525" s="109"/>
      <c r="L525" s="108"/>
      <c r="M525" s="108"/>
      <c r="N525" s="108"/>
      <c r="O525" s="112"/>
      <c r="P525" s="112"/>
      <c r="Q525" s="108"/>
      <c r="R525" s="108"/>
      <c r="S525" s="112"/>
    </row>
    <row r="526" spans="1:19" ht="15.75" customHeight="1" x14ac:dyDescent="0.2">
      <c r="A526" s="108"/>
      <c r="B526" s="108"/>
      <c r="C526" s="108"/>
      <c r="D526" s="107"/>
      <c r="E526" s="108"/>
      <c r="F526" s="108"/>
      <c r="G526" s="108"/>
      <c r="H526" s="108"/>
      <c r="I526" s="108"/>
      <c r="J526" s="109"/>
      <c r="K526" s="109"/>
      <c r="L526" s="108"/>
      <c r="M526" s="108"/>
      <c r="N526" s="108"/>
      <c r="O526" s="112"/>
      <c r="P526" s="112"/>
      <c r="Q526" s="108"/>
      <c r="R526" s="108"/>
      <c r="S526" s="112"/>
    </row>
    <row r="527" spans="1:19" ht="15.75" customHeight="1" x14ac:dyDescent="0.2">
      <c r="A527" s="108"/>
      <c r="B527" s="108"/>
      <c r="C527" s="108"/>
      <c r="D527" s="107"/>
      <c r="E527" s="108"/>
      <c r="F527" s="108"/>
      <c r="G527" s="108"/>
      <c r="H527" s="108"/>
      <c r="I527" s="108"/>
      <c r="J527" s="109"/>
      <c r="K527" s="109"/>
      <c r="L527" s="108"/>
      <c r="M527" s="108"/>
      <c r="N527" s="108"/>
      <c r="O527" s="112"/>
      <c r="P527" s="112"/>
      <c r="Q527" s="108"/>
      <c r="R527" s="108"/>
      <c r="S527" s="112"/>
    </row>
    <row r="528" spans="1:19" ht="15.75" customHeight="1" x14ac:dyDescent="0.2">
      <c r="A528" s="108"/>
      <c r="B528" s="108"/>
      <c r="C528" s="108"/>
      <c r="D528" s="107"/>
      <c r="E528" s="108"/>
      <c r="F528" s="108"/>
      <c r="G528" s="108"/>
      <c r="H528" s="108"/>
      <c r="I528" s="108"/>
      <c r="J528" s="109"/>
      <c r="K528" s="109"/>
      <c r="L528" s="108"/>
      <c r="M528" s="108"/>
      <c r="N528" s="108"/>
      <c r="O528" s="112"/>
      <c r="P528" s="112"/>
      <c r="Q528" s="108"/>
      <c r="R528" s="108"/>
      <c r="S528" s="112"/>
    </row>
    <row r="529" spans="1:19" ht="15.75" customHeight="1" x14ac:dyDescent="0.2">
      <c r="A529" s="108"/>
      <c r="B529" s="108"/>
      <c r="C529" s="108"/>
      <c r="D529" s="107"/>
      <c r="E529" s="108"/>
      <c r="F529" s="108"/>
      <c r="G529" s="108"/>
      <c r="H529" s="108"/>
      <c r="I529" s="108"/>
      <c r="J529" s="109"/>
      <c r="K529" s="109"/>
      <c r="L529" s="108"/>
      <c r="M529" s="108"/>
      <c r="N529" s="108"/>
      <c r="O529" s="112"/>
      <c r="P529" s="112"/>
      <c r="Q529" s="108"/>
      <c r="R529" s="108"/>
      <c r="S529" s="112"/>
    </row>
    <row r="530" spans="1:19" ht="15.75" customHeight="1" x14ac:dyDescent="0.2">
      <c r="A530" s="108"/>
      <c r="B530" s="108"/>
      <c r="C530" s="108"/>
      <c r="D530" s="107"/>
      <c r="E530" s="108"/>
      <c r="F530" s="108"/>
      <c r="G530" s="108"/>
      <c r="H530" s="108"/>
      <c r="I530" s="108"/>
      <c r="J530" s="109"/>
      <c r="K530" s="109"/>
      <c r="L530" s="108"/>
      <c r="M530" s="108"/>
      <c r="N530" s="108"/>
      <c r="O530" s="112"/>
      <c r="P530" s="112"/>
      <c r="Q530" s="108"/>
      <c r="R530" s="108"/>
      <c r="S530" s="112"/>
    </row>
    <row r="531" spans="1:19" ht="15.75" customHeight="1" x14ac:dyDescent="0.2">
      <c r="A531" s="108"/>
      <c r="B531" s="108"/>
      <c r="C531" s="108"/>
      <c r="D531" s="107"/>
      <c r="E531" s="108"/>
      <c r="F531" s="108"/>
      <c r="G531" s="108"/>
      <c r="H531" s="108"/>
      <c r="I531" s="108"/>
      <c r="J531" s="109"/>
      <c r="K531" s="109"/>
      <c r="L531" s="108"/>
      <c r="M531" s="108"/>
      <c r="N531" s="108"/>
      <c r="O531" s="112"/>
      <c r="P531" s="112"/>
      <c r="Q531" s="108"/>
      <c r="R531" s="108"/>
      <c r="S531" s="112"/>
    </row>
    <row r="532" spans="1:19" ht="15.75" customHeight="1" x14ac:dyDescent="0.2">
      <c r="A532" s="108"/>
      <c r="B532" s="108"/>
      <c r="C532" s="108"/>
      <c r="D532" s="107"/>
      <c r="E532" s="108"/>
      <c r="F532" s="108"/>
      <c r="G532" s="108"/>
      <c r="H532" s="108"/>
      <c r="I532" s="108"/>
      <c r="J532" s="109"/>
      <c r="K532" s="109"/>
      <c r="L532" s="108"/>
      <c r="M532" s="108"/>
      <c r="N532" s="108"/>
      <c r="O532" s="112"/>
      <c r="P532" s="112"/>
      <c r="Q532" s="108"/>
      <c r="R532" s="108"/>
      <c r="S532" s="112"/>
    </row>
    <row r="533" spans="1:19" ht="15.75" customHeight="1" x14ac:dyDescent="0.2">
      <c r="A533" s="108"/>
      <c r="B533" s="108"/>
      <c r="C533" s="108"/>
      <c r="D533" s="107"/>
      <c r="E533" s="108"/>
      <c r="F533" s="108"/>
      <c r="G533" s="108"/>
      <c r="H533" s="108"/>
      <c r="I533" s="108"/>
      <c r="J533" s="109"/>
      <c r="K533" s="109"/>
      <c r="L533" s="108"/>
      <c r="M533" s="108"/>
      <c r="N533" s="108"/>
      <c r="O533" s="112"/>
      <c r="P533" s="112"/>
      <c r="Q533" s="108"/>
      <c r="R533" s="108"/>
      <c r="S533" s="112"/>
    </row>
    <row r="534" spans="1:19" ht="15.75" customHeight="1" x14ac:dyDescent="0.2">
      <c r="A534" s="108"/>
      <c r="B534" s="108"/>
      <c r="C534" s="108"/>
      <c r="D534" s="107"/>
      <c r="E534" s="108"/>
      <c r="F534" s="108"/>
      <c r="G534" s="108"/>
      <c r="H534" s="108"/>
      <c r="I534" s="108"/>
      <c r="J534" s="109"/>
      <c r="K534" s="109"/>
      <c r="L534" s="108"/>
      <c r="M534" s="108"/>
      <c r="N534" s="108"/>
      <c r="O534" s="112"/>
      <c r="P534" s="112"/>
      <c r="Q534" s="108"/>
      <c r="R534" s="108"/>
      <c r="S534" s="112"/>
    </row>
    <row r="535" spans="1:19" ht="15.75" customHeight="1" x14ac:dyDescent="0.2">
      <c r="A535" s="108"/>
      <c r="B535" s="108"/>
      <c r="C535" s="108"/>
      <c r="D535" s="107"/>
      <c r="E535" s="108"/>
      <c r="F535" s="108"/>
      <c r="G535" s="108"/>
      <c r="H535" s="108"/>
      <c r="I535" s="108"/>
      <c r="J535" s="109"/>
      <c r="K535" s="109"/>
      <c r="L535" s="108"/>
      <c r="M535" s="108"/>
      <c r="N535" s="108"/>
      <c r="O535" s="112"/>
      <c r="P535" s="112"/>
      <c r="Q535" s="108"/>
      <c r="R535" s="108"/>
      <c r="S535" s="112"/>
    </row>
    <row r="536" spans="1:19" ht="15.75" customHeight="1" x14ac:dyDescent="0.2">
      <c r="A536" s="108"/>
      <c r="B536" s="108"/>
      <c r="C536" s="108"/>
      <c r="D536" s="107"/>
      <c r="E536" s="108"/>
      <c r="F536" s="108"/>
      <c r="G536" s="108"/>
      <c r="H536" s="108"/>
      <c r="I536" s="108"/>
      <c r="J536" s="109"/>
      <c r="K536" s="109"/>
      <c r="L536" s="108"/>
      <c r="M536" s="108"/>
      <c r="N536" s="108"/>
      <c r="O536" s="112"/>
      <c r="P536" s="112"/>
      <c r="Q536" s="108"/>
      <c r="R536" s="108"/>
      <c r="S536" s="112"/>
    </row>
    <row r="537" spans="1:19" ht="15.75" customHeight="1" x14ac:dyDescent="0.2">
      <c r="A537" s="108"/>
      <c r="B537" s="108"/>
      <c r="C537" s="108"/>
      <c r="D537" s="107"/>
      <c r="E537" s="108"/>
      <c r="F537" s="108"/>
      <c r="G537" s="108"/>
      <c r="H537" s="108"/>
      <c r="I537" s="108"/>
      <c r="J537" s="109"/>
      <c r="K537" s="109"/>
      <c r="L537" s="108"/>
      <c r="M537" s="108"/>
      <c r="N537" s="108"/>
      <c r="O537" s="112"/>
      <c r="P537" s="112"/>
      <c r="Q537" s="108"/>
      <c r="R537" s="108"/>
      <c r="S537" s="112"/>
    </row>
    <row r="538" spans="1:19" ht="15.75" customHeight="1" x14ac:dyDescent="0.2">
      <c r="A538" s="108"/>
      <c r="B538" s="108"/>
      <c r="C538" s="108"/>
      <c r="D538" s="107"/>
      <c r="E538" s="108"/>
      <c r="F538" s="108"/>
      <c r="G538" s="108"/>
      <c r="H538" s="108"/>
      <c r="I538" s="108"/>
      <c r="J538" s="109"/>
      <c r="K538" s="109"/>
      <c r="L538" s="108"/>
      <c r="M538" s="108"/>
      <c r="N538" s="108"/>
      <c r="O538" s="112"/>
      <c r="P538" s="112"/>
      <c r="Q538" s="108"/>
      <c r="R538" s="108"/>
      <c r="S538" s="112"/>
    </row>
    <row r="539" spans="1:19" ht="15.75" customHeight="1" x14ac:dyDescent="0.2">
      <c r="A539" s="108"/>
      <c r="B539" s="108"/>
      <c r="C539" s="108"/>
      <c r="D539" s="107"/>
      <c r="E539" s="108"/>
      <c r="F539" s="108"/>
      <c r="G539" s="108"/>
      <c r="H539" s="108"/>
      <c r="I539" s="108"/>
      <c r="J539" s="109"/>
      <c r="K539" s="109"/>
      <c r="L539" s="108"/>
      <c r="M539" s="108"/>
      <c r="N539" s="108"/>
      <c r="O539" s="112"/>
      <c r="P539" s="112"/>
      <c r="Q539" s="108"/>
      <c r="R539" s="108"/>
      <c r="S539" s="112"/>
    </row>
    <row r="540" spans="1:19" ht="15.75" customHeight="1" x14ac:dyDescent="0.2">
      <c r="A540" s="108"/>
      <c r="B540" s="108"/>
      <c r="C540" s="108"/>
      <c r="D540" s="107"/>
      <c r="E540" s="108"/>
      <c r="F540" s="108"/>
      <c r="G540" s="108"/>
      <c r="H540" s="108"/>
      <c r="I540" s="108"/>
      <c r="J540" s="109"/>
      <c r="K540" s="109"/>
      <c r="L540" s="108"/>
      <c r="M540" s="108"/>
      <c r="N540" s="108"/>
      <c r="O540" s="112"/>
      <c r="P540" s="112"/>
      <c r="Q540" s="108"/>
      <c r="R540" s="108"/>
      <c r="S540" s="112"/>
    </row>
    <row r="541" spans="1:19" ht="15.75" customHeight="1" x14ac:dyDescent="0.2">
      <c r="A541" s="108"/>
      <c r="B541" s="108"/>
      <c r="C541" s="108"/>
      <c r="D541" s="107"/>
      <c r="E541" s="108"/>
      <c r="F541" s="108"/>
      <c r="G541" s="108"/>
      <c r="H541" s="108"/>
      <c r="I541" s="108"/>
      <c r="J541" s="109"/>
      <c r="K541" s="109"/>
      <c r="L541" s="108"/>
      <c r="M541" s="108"/>
      <c r="N541" s="108"/>
      <c r="O541" s="112"/>
      <c r="P541" s="112"/>
      <c r="Q541" s="108"/>
      <c r="R541" s="108"/>
      <c r="S541" s="112"/>
    </row>
    <row r="542" spans="1:19" ht="15.75" customHeight="1" x14ac:dyDescent="0.2">
      <c r="A542" s="108"/>
      <c r="B542" s="108"/>
      <c r="C542" s="108"/>
      <c r="D542" s="107"/>
      <c r="E542" s="108"/>
      <c r="F542" s="108"/>
      <c r="G542" s="108"/>
      <c r="H542" s="108"/>
      <c r="I542" s="108"/>
      <c r="J542" s="109"/>
      <c r="K542" s="109"/>
      <c r="L542" s="108"/>
      <c r="M542" s="108"/>
      <c r="N542" s="108"/>
      <c r="O542" s="112"/>
      <c r="P542" s="112"/>
      <c r="Q542" s="108"/>
      <c r="R542" s="108"/>
      <c r="S542" s="112"/>
    </row>
    <row r="543" spans="1:19" ht="15.75" customHeight="1" x14ac:dyDescent="0.2">
      <c r="A543" s="108"/>
      <c r="B543" s="108"/>
      <c r="C543" s="108"/>
      <c r="D543" s="107"/>
      <c r="E543" s="108"/>
      <c r="F543" s="108"/>
      <c r="G543" s="108"/>
      <c r="H543" s="108"/>
      <c r="I543" s="108"/>
      <c r="J543" s="109"/>
      <c r="K543" s="109"/>
      <c r="L543" s="108"/>
      <c r="M543" s="108"/>
      <c r="N543" s="108"/>
      <c r="O543" s="112"/>
      <c r="P543" s="112"/>
      <c r="Q543" s="108"/>
      <c r="R543" s="108"/>
      <c r="S543" s="112"/>
    </row>
    <row r="544" spans="1:19" ht="15.75" customHeight="1" x14ac:dyDescent="0.2">
      <c r="A544" s="108"/>
      <c r="B544" s="108"/>
      <c r="C544" s="108"/>
      <c r="D544" s="107"/>
      <c r="E544" s="108"/>
      <c r="F544" s="108"/>
      <c r="G544" s="108"/>
      <c r="H544" s="108"/>
      <c r="I544" s="108"/>
      <c r="J544" s="109"/>
      <c r="K544" s="109"/>
      <c r="L544" s="108"/>
      <c r="M544" s="108"/>
      <c r="N544" s="108"/>
      <c r="O544" s="112"/>
      <c r="P544" s="112"/>
      <c r="Q544" s="108"/>
      <c r="R544" s="108"/>
      <c r="S544" s="112"/>
    </row>
    <row r="545" spans="1:19" ht="15.75" customHeight="1" x14ac:dyDescent="0.2">
      <c r="A545" s="108"/>
      <c r="B545" s="108"/>
      <c r="C545" s="108"/>
      <c r="D545" s="107"/>
      <c r="E545" s="108"/>
      <c r="F545" s="108"/>
      <c r="G545" s="108"/>
      <c r="H545" s="108"/>
      <c r="I545" s="108"/>
      <c r="J545" s="109"/>
      <c r="K545" s="109"/>
      <c r="L545" s="108"/>
      <c r="M545" s="108"/>
      <c r="N545" s="108"/>
      <c r="O545" s="112"/>
      <c r="P545" s="112"/>
      <c r="Q545" s="108"/>
      <c r="R545" s="108"/>
      <c r="S545" s="112"/>
    </row>
    <row r="546" spans="1:19" ht="15.75" customHeight="1" x14ac:dyDescent="0.2">
      <c r="A546" s="108"/>
      <c r="B546" s="108"/>
      <c r="C546" s="108"/>
      <c r="D546" s="107"/>
      <c r="E546" s="108"/>
      <c r="F546" s="108"/>
      <c r="G546" s="108"/>
      <c r="H546" s="108"/>
      <c r="I546" s="108"/>
      <c r="J546" s="109"/>
      <c r="K546" s="109"/>
      <c r="L546" s="108"/>
      <c r="M546" s="108"/>
      <c r="N546" s="108"/>
      <c r="O546" s="112"/>
      <c r="P546" s="112"/>
      <c r="Q546" s="108"/>
      <c r="R546" s="108"/>
      <c r="S546" s="112"/>
    </row>
    <row r="547" spans="1:19" ht="15.75" customHeight="1" x14ac:dyDescent="0.2">
      <c r="A547" s="108"/>
      <c r="B547" s="108"/>
      <c r="C547" s="108"/>
      <c r="D547" s="107"/>
      <c r="E547" s="108"/>
      <c r="F547" s="108"/>
      <c r="G547" s="108"/>
      <c r="H547" s="108"/>
      <c r="I547" s="108"/>
      <c r="J547" s="109"/>
      <c r="K547" s="109"/>
      <c r="L547" s="108"/>
      <c r="M547" s="108"/>
      <c r="N547" s="108"/>
      <c r="O547" s="112"/>
      <c r="P547" s="112"/>
      <c r="Q547" s="108"/>
      <c r="R547" s="108"/>
      <c r="S547" s="112"/>
    </row>
    <row r="548" spans="1:19" ht="15.75" customHeight="1" x14ac:dyDescent="0.2">
      <c r="A548" s="108"/>
      <c r="B548" s="108"/>
      <c r="C548" s="108"/>
      <c r="D548" s="107"/>
      <c r="E548" s="108"/>
      <c r="F548" s="108"/>
      <c r="G548" s="108"/>
      <c r="H548" s="108"/>
      <c r="I548" s="108"/>
      <c r="J548" s="109"/>
      <c r="K548" s="109"/>
      <c r="L548" s="108"/>
      <c r="M548" s="108"/>
      <c r="N548" s="108"/>
      <c r="O548" s="112"/>
      <c r="P548" s="112"/>
      <c r="Q548" s="108"/>
      <c r="R548" s="108"/>
      <c r="S548" s="112"/>
    </row>
    <row r="549" spans="1:19" ht="15.75" customHeight="1" x14ac:dyDescent="0.2">
      <c r="A549" s="108"/>
      <c r="B549" s="108"/>
      <c r="C549" s="108"/>
      <c r="D549" s="107"/>
      <c r="E549" s="108"/>
      <c r="F549" s="108"/>
      <c r="G549" s="108"/>
      <c r="H549" s="108"/>
      <c r="I549" s="108"/>
      <c r="J549" s="109"/>
      <c r="K549" s="109"/>
      <c r="L549" s="108"/>
      <c r="M549" s="108"/>
      <c r="N549" s="108"/>
      <c r="O549" s="112"/>
      <c r="P549" s="112"/>
      <c r="Q549" s="108"/>
      <c r="R549" s="108"/>
      <c r="S549" s="112"/>
    </row>
    <row r="550" spans="1:19" ht="15.75" customHeight="1" x14ac:dyDescent="0.2">
      <c r="A550" s="108"/>
      <c r="B550" s="108"/>
      <c r="C550" s="108"/>
      <c r="D550" s="107"/>
      <c r="E550" s="108"/>
      <c r="F550" s="108"/>
      <c r="G550" s="108"/>
      <c r="H550" s="108"/>
      <c r="I550" s="108"/>
      <c r="J550" s="109"/>
      <c r="K550" s="109"/>
      <c r="L550" s="108"/>
      <c r="M550" s="108"/>
      <c r="N550" s="108"/>
      <c r="O550" s="112"/>
      <c r="P550" s="112"/>
      <c r="Q550" s="108"/>
      <c r="R550" s="108"/>
      <c r="S550" s="112"/>
    </row>
    <row r="551" spans="1:19" ht="15.75" customHeight="1" x14ac:dyDescent="0.2">
      <c r="A551" s="108"/>
      <c r="B551" s="108"/>
      <c r="C551" s="108"/>
      <c r="D551" s="107"/>
      <c r="E551" s="108"/>
      <c r="F551" s="108"/>
      <c r="G551" s="108"/>
      <c r="H551" s="108"/>
      <c r="I551" s="108"/>
      <c r="J551" s="109"/>
      <c r="K551" s="109"/>
      <c r="L551" s="108"/>
      <c r="M551" s="108"/>
      <c r="N551" s="108"/>
      <c r="O551" s="112"/>
      <c r="P551" s="112"/>
      <c r="Q551" s="108"/>
      <c r="R551" s="108"/>
      <c r="S551" s="112"/>
    </row>
    <row r="552" spans="1:19" ht="15.75" customHeight="1" x14ac:dyDescent="0.2">
      <c r="A552" s="108"/>
      <c r="B552" s="108"/>
      <c r="C552" s="108"/>
      <c r="D552" s="107"/>
      <c r="E552" s="108"/>
      <c r="F552" s="108"/>
      <c r="G552" s="108"/>
      <c r="H552" s="108"/>
      <c r="I552" s="108"/>
      <c r="J552" s="109"/>
      <c r="K552" s="109"/>
      <c r="L552" s="108"/>
      <c r="M552" s="108"/>
      <c r="N552" s="108"/>
      <c r="O552" s="112"/>
      <c r="P552" s="112"/>
      <c r="Q552" s="108"/>
      <c r="R552" s="108"/>
      <c r="S552" s="112"/>
    </row>
    <row r="553" spans="1:19" ht="15.75" customHeight="1" x14ac:dyDescent="0.2">
      <c r="A553" s="108"/>
      <c r="B553" s="108"/>
      <c r="C553" s="108"/>
      <c r="D553" s="107"/>
      <c r="E553" s="108"/>
      <c r="F553" s="108"/>
      <c r="G553" s="108"/>
      <c r="H553" s="108"/>
      <c r="I553" s="108"/>
      <c r="J553" s="109"/>
      <c r="K553" s="109"/>
      <c r="L553" s="108"/>
      <c r="M553" s="108"/>
      <c r="N553" s="108"/>
      <c r="O553" s="112"/>
      <c r="P553" s="112"/>
      <c r="Q553" s="108"/>
      <c r="R553" s="108"/>
      <c r="S553" s="112"/>
    </row>
    <row r="554" spans="1:19" ht="15.75" customHeight="1" x14ac:dyDescent="0.2">
      <c r="A554" s="108"/>
      <c r="B554" s="108"/>
      <c r="C554" s="108"/>
      <c r="D554" s="107"/>
      <c r="E554" s="108"/>
      <c r="F554" s="108"/>
      <c r="G554" s="108"/>
      <c r="H554" s="108"/>
      <c r="I554" s="108"/>
      <c r="J554" s="109"/>
      <c r="K554" s="109"/>
      <c r="L554" s="108"/>
      <c r="M554" s="108"/>
      <c r="N554" s="108"/>
      <c r="O554" s="112"/>
      <c r="P554" s="112"/>
      <c r="Q554" s="108"/>
      <c r="R554" s="108"/>
      <c r="S554" s="112"/>
    </row>
    <row r="555" spans="1:19" ht="15.75" customHeight="1" x14ac:dyDescent="0.2">
      <c r="A555" s="108"/>
      <c r="B555" s="108"/>
      <c r="C555" s="108"/>
      <c r="D555" s="107"/>
      <c r="E555" s="108"/>
      <c r="F555" s="108"/>
      <c r="G555" s="108"/>
      <c r="H555" s="108"/>
      <c r="I555" s="108"/>
      <c r="J555" s="109"/>
      <c r="K555" s="109"/>
      <c r="L555" s="108"/>
      <c r="M555" s="108"/>
      <c r="N555" s="108"/>
      <c r="O555" s="112"/>
      <c r="P555" s="112"/>
      <c r="Q555" s="108"/>
      <c r="R555" s="108"/>
      <c r="S555" s="112"/>
    </row>
    <row r="556" spans="1:19" ht="15.75" customHeight="1" x14ac:dyDescent="0.2">
      <c r="A556" s="108"/>
      <c r="B556" s="108"/>
      <c r="C556" s="108"/>
      <c r="D556" s="107"/>
      <c r="E556" s="108"/>
      <c r="F556" s="108"/>
      <c r="G556" s="108"/>
      <c r="H556" s="108"/>
      <c r="I556" s="108"/>
      <c r="J556" s="109"/>
      <c r="K556" s="109"/>
      <c r="L556" s="108"/>
      <c r="M556" s="108"/>
      <c r="N556" s="108"/>
      <c r="O556" s="112"/>
      <c r="P556" s="112"/>
      <c r="Q556" s="108"/>
      <c r="R556" s="108"/>
      <c r="S556" s="112"/>
    </row>
    <row r="557" spans="1:19" ht="15.75" customHeight="1" x14ac:dyDescent="0.2">
      <c r="A557" s="108"/>
      <c r="B557" s="108"/>
      <c r="C557" s="108"/>
      <c r="D557" s="107"/>
      <c r="E557" s="108"/>
      <c r="F557" s="108"/>
      <c r="G557" s="108"/>
      <c r="H557" s="108"/>
      <c r="I557" s="108"/>
      <c r="J557" s="109"/>
      <c r="K557" s="109"/>
      <c r="L557" s="108"/>
      <c r="M557" s="108"/>
      <c r="N557" s="108"/>
      <c r="O557" s="112"/>
      <c r="P557" s="112"/>
      <c r="Q557" s="108"/>
      <c r="R557" s="108"/>
      <c r="S557" s="112"/>
    </row>
    <row r="558" spans="1:19" ht="15.75" customHeight="1" x14ac:dyDescent="0.2">
      <c r="A558" s="108"/>
      <c r="B558" s="108"/>
      <c r="C558" s="108"/>
      <c r="D558" s="107"/>
      <c r="E558" s="108"/>
      <c r="F558" s="108"/>
      <c r="G558" s="108"/>
      <c r="H558" s="108"/>
      <c r="I558" s="108"/>
      <c r="J558" s="109"/>
      <c r="K558" s="109"/>
      <c r="L558" s="108"/>
      <c r="M558" s="108"/>
      <c r="N558" s="108"/>
      <c r="O558" s="112"/>
      <c r="P558" s="112"/>
      <c r="Q558" s="108"/>
      <c r="R558" s="108"/>
      <c r="S558" s="112"/>
    </row>
    <row r="559" spans="1:19" ht="15.75" customHeight="1" x14ac:dyDescent="0.2">
      <c r="A559" s="108"/>
      <c r="B559" s="108"/>
      <c r="C559" s="108"/>
      <c r="D559" s="107"/>
      <c r="E559" s="108"/>
      <c r="F559" s="108"/>
      <c r="G559" s="108"/>
      <c r="H559" s="108"/>
      <c r="I559" s="108"/>
      <c r="J559" s="109"/>
      <c r="K559" s="109"/>
      <c r="L559" s="108"/>
      <c r="M559" s="108"/>
      <c r="N559" s="108"/>
      <c r="O559" s="112"/>
      <c r="P559" s="112"/>
      <c r="Q559" s="108"/>
      <c r="R559" s="108"/>
      <c r="S559" s="112"/>
    </row>
    <row r="560" spans="1:19" ht="15.75" customHeight="1" x14ac:dyDescent="0.2">
      <c r="A560" s="108"/>
      <c r="B560" s="108"/>
      <c r="C560" s="108"/>
      <c r="D560" s="107"/>
      <c r="E560" s="108"/>
      <c r="F560" s="108"/>
      <c r="G560" s="108"/>
      <c r="H560" s="108"/>
      <c r="I560" s="108"/>
      <c r="J560" s="109"/>
      <c r="K560" s="109"/>
      <c r="L560" s="108"/>
      <c r="M560" s="108"/>
      <c r="N560" s="108"/>
      <c r="O560" s="112"/>
      <c r="P560" s="112"/>
      <c r="Q560" s="108"/>
      <c r="R560" s="108"/>
      <c r="S560" s="112"/>
    </row>
    <row r="561" spans="1:19" ht="15.75" customHeight="1" x14ac:dyDescent="0.2">
      <c r="A561" s="108"/>
      <c r="B561" s="108"/>
      <c r="C561" s="108"/>
      <c r="D561" s="107"/>
      <c r="E561" s="108"/>
      <c r="F561" s="108"/>
      <c r="G561" s="108"/>
      <c r="H561" s="108"/>
      <c r="I561" s="108"/>
      <c r="J561" s="109"/>
      <c r="K561" s="109"/>
      <c r="L561" s="108"/>
      <c r="M561" s="108"/>
      <c r="N561" s="108"/>
      <c r="O561" s="112"/>
      <c r="P561" s="112"/>
      <c r="Q561" s="108"/>
      <c r="R561" s="108"/>
      <c r="S561" s="112"/>
    </row>
    <row r="562" spans="1:19" ht="15.75" customHeight="1" x14ac:dyDescent="0.2">
      <c r="A562" s="108"/>
      <c r="B562" s="108"/>
      <c r="C562" s="108"/>
      <c r="D562" s="107"/>
      <c r="E562" s="108"/>
      <c r="F562" s="108"/>
      <c r="G562" s="108"/>
      <c r="H562" s="108"/>
      <c r="I562" s="108"/>
      <c r="J562" s="109"/>
      <c r="K562" s="109"/>
      <c r="L562" s="108"/>
      <c r="M562" s="108"/>
      <c r="N562" s="108"/>
      <c r="O562" s="112"/>
      <c r="P562" s="112"/>
      <c r="Q562" s="108"/>
      <c r="R562" s="108"/>
      <c r="S562" s="112"/>
    </row>
    <row r="563" spans="1:19" ht="15.75" customHeight="1" x14ac:dyDescent="0.2">
      <c r="A563" s="108"/>
      <c r="B563" s="108"/>
      <c r="C563" s="108"/>
      <c r="D563" s="107"/>
      <c r="E563" s="108"/>
      <c r="F563" s="108"/>
      <c r="G563" s="108"/>
      <c r="H563" s="108"/>
      <c r="I563" s="108"/>
      <c r="J563" s="109"/>
      <c r="K563" s="109"/>
      <c r="L563" s="108"/>
      <c r="M563" s="108"/>
      <c r="N563" s="108"/>
      <c r="O563" s="112"/>
      <c r="P563" s="112"/>
      <c r="Q563" s="108"/>
      <c r="R563" s="108"/>
      <c r="S563" s="112"/>
    </row>
    <row r="564" spans="1:19" ht="15.75" customHeight="1" x14ac:dyDescent="0.2">
      <c r="A564" s="108"/>
      <c r="B564" s="108"/>
      <c r="C564" s="108"/>
      <c r="D564" s="107"/>
      <c r="E564" s="108"/>
      <c r="F564" s="108"/>
      <c r="G564" s="108"/>
      <c r="H564" s="108"/>
      <c r="I564" s="108"/>
      <c r="J564" s="109"/>
      <c r="K564" s="109"/>
      <c r="L564" s="108"/>
      <c r="M564" s="108"/>
      <c r="N564" s="108"/>
      <c r="O564" s="112"/>
      <c r="P564" s="112"/>
      <c r="Q564" s="108"/>
      <c r="R564" s="108"/>
      <c r="S564" s="112"/>
    </row>
    <row r="565" spans="1:19" ht="15.75" customHeight="1" x14ac:dyDescent="0.2">
      <c r="A565" s="108"/>
      <c r="B565" s="108"/>
      <c r="C565" s="108"/>
      <c r="D565" s="107"/>
      <c r="E565" s="108"/>
      <c r="F565" s="108"/>
      <c r="G565" s="108"/>
      <c r="H565" s="108"/>
      <c r="I565" s="108"/>
      <c r="J565" s="109"/>
      <c r="K565" s="109"/>
      <c r="L565" s="108"/>
      <c r="M565" s="108"/>
      <c r="N565" s="108"/>
      <c r="O565" s="112"/>
      <c r="P565" s="112"/>
      <c r="Q565" s="108"/>
      <c r="R565" s="108"/>
      <c r="S565" s="112"/>
    </row>
    <row r="566" spans="1:19" ht="15.75" customHeight="1" x14ac:dyDescent="0.2">
      <c r="A566" s="108"/>
      <c r="B566" s="108"/>
      <c r="C566" s="108"/>
      <c r="D566" s="107"/>
      <c r="E566" s="108"/>
      <c r="F566" s="108"/>
      <c r="G566" s="108"/>
      <c r="H566" s="108"/>
      <c r="I566" s="108"/>
      <c r="J566" s="109"/>
      <c r="K566" s="109"/>
      <c r="L566" s="108"/>
      <c r="M566" s="108"/>
      <c r="N566" s="108"/>
      <c r="O566" s="112"/>
      <c r="P566" s="112"/>
      <c r="Q566" s="108"/>
      <c r="R566" s="108"/>
      <c r="S566" s="112"/>
    </row>
    <row r="567" spans="1:19" ht="15.75" customHeight="1" x14ac:dyDescent="0.2">
      <c r="A567" s="108"/>
      <c r="B567" s="108"/>
      <c r="C567" s="108"/>
      <c r="D567" s="107"/>
      <c r="E567" s="108"/>
      <c r="F567" s="108"/>
      <c r="G567" s="108"/>
      <c r="H567" s="108"/>
      <c r="I567" s="108"/>
      <c r="J567" s="109"/>
      <c r="K567" s="109"/>
      <c r="L567" s="108"/>
      <c r="M567" s="108"/>
      <c r="N567" s="108"/>
      <c r="O567" s="112"/>
      <c r="P567" s="112"/>
      <c r="Q567" s="108"/>
      <c r="R567" s="108"/>
      <c r="S567" s="112"/>
    </row>
    <row r="568" spans="1:19" ht="15.75" customHeight="1" x14ac:dyDescent="0.2">
      <c r="A568" s="108"/>
      <c r="B568" s="108"/>
      <c r="C568" s="108"/>
      <c r="D568" s="107"/>
      <c r="E568" s="108"/>
      <c r="F568" s="108"/>
      <c r="G568" s="108"/>
      <c r="H568" s="108"/>
      <c r="I568" s="108"/>
      <c r="J568" s="109"/>
      <c r="K568" s="109"/>
      <c r="L568" s="108"/>
      <c r="M568" s="108"/>
      <c r="N568" s="108"/>
      <c r="O568" s="112"/>
      <c r="P568" s="112"/>
      <c r="Q568" s="108"/>
      <c r="R568" s="108"/>
      <c r="S568" s="112"/>
    </row>
    <row r="569" spans="1:19" ht="15.75" customHeight="1" x14ac:dyDescent="0.2">
      <c r="A569" s="108"/>
      <c r="B569" s="108"/>
      <c r="C569" s="108"/>
      <c r="D569" s="107"/>
      <c r="E569" s="108"/>
      <c r="F569" s="108"/>
      <c r="G569" s="108"/>
      <c r="H569" s="108"/>
      <c r="I569" s="108"/>
      <c r="J569" s="109"/>
      <c r="K569" s="109"/>
      <c r="L569" s="108"/>
      <c r="M569" s="108"/>
      <c r="N569" s="108"/>
      <c r="O569" s="112"/>
      <c r="P569" s="112"/>
      <c r="Q569" s="108"/>
      <c r="R569" s="108"/>
      <c r="S569" s="112"/>
    </row>
    <row r="570" spans="1:19" ht="15.75" customHeight="1" x14ac:dyDescent="0.2">
      <c r="A570" s="108"/>
      <c r="B570" s="108"/>
      <c r="C570" s="108"/>
      <c r="D570" s="107"/>
      <c r="E570" s="108"/>
      <c r="F570" s="108"/>
      <c r="G570" s="108"/>
      <c r="H570" s="108"/>
      <c r="I570" s="108"/>
      <c r="J570" s="109"/>
      <c r="K570" s="109"/>
      <c r="L570" s="108"/>
      <c r="M570" s="108"/>
      <c r="N570" s="108"/>
      <c r="O570" s="112"/>
      <c r="P570" s="112"/>
      <c r="Q570" s="108"/>
      <c r="R570" s="108"/>
      <c r="S570" s="112"/>
    </row>
    <row r="571" spans="1:19" ht="15.75" customHeight="1" x14ac:dyDescent="0.2">
      <c r="A571" s="108"/>
      <c r="B571" s="108"/>
      <c r="C571" s="108"/>
      <c r="D571" s="107"/>
      <c r="E571" s="108"/>
      <c r="F571" s="108"/>
      <c r="G571" s="108"/>
      <c r="H571" s="108"/>
      <c r="I571" s="108"/>
      <c r="J571" s="109"/>
      <c r="K571" s="109"/>
      <c r="L571" s="108"/>
      <c r="M571" s="108"/>
      <c r="N571" s="108"/>
      <c r="O571" s="112"/>
      <c r="P571" s="112"/>
      <c r="Q571" s="108"/>
      <c r="R571" s="108"/>
      <c r="S571" s="112"/>
    </row>
    <row r="572" spans="1:19" ht="15.75" customHeight="1" x14ac:dyDescent="0.2">
      <c r="A572" s="108"/>
      <c r="B572" s="108"/>
      <c r="C572" s="108"/>
      <c r="D572" s="107"/>
      <c r="E572" s="108"/>
      <c r="F572" s="108"/>
      <c r="G572" s="108"/>
      <c r="H572" s="108"/>
      <c r="I572" s="108"/>
      <c r="J572" s="109"/>
      <c r="K572" s="109"/>
      <c r="L572" s="108"/>
      <c r="M572" s="108"/>
      <c r="N572" s="108"/>
      <c r="O572" s="112"/>
      <c r="P572" s="112"/>
      <c r="Q572" s="108"/>
      <c r="R572" s="108"/>
      <c r="S572" s="112"/>
    </row>
    <row r="573" spans="1:19" ht="15.75" customHeight="1" x14ac:dyDescent="0.2">
      <c r="A573" s="108"/>
      <c r="B573" s="108"/>
      <c r="C573" s="108"/>
      <c r="D573" s="107"/>
      <c r="E573" s="108"/>
      <c r="F573" s="108"/>
      <c r="G573" s="108"/>
      <c r="H573" s="108"/>
      <c r="I573" s="108"/>
      <c r="J573" s="109"/>
      <c r="K573" s="109"/>
      <c r="L573" s="108"/>
      <c r="M573" s="108"/>
      <c r="N573" s="108"/>
      <c r="O573" s="112"/>
      <c r="P573" s="112"/>
      <c r="Q573" s="108"/>
      <c r="R573" s="108"/>
      <c r="S573" s="112"/>
    </row>
    <row r="574" spans="1:19" ht="15.75" customHeight="1" x14ac:dyDescent="0.2">
      <c r="A574" s="108"/>
      <c r="B574" s="108"/>
      <c r="C574" s="108"/>
      <c r="D574" s="107"/>
      <c r="E574" s="108"/>
      <c r="F574" s="108"/>
      <c r="G574" s="108"/>
      <c r="H574" s="108"/>
      <c r="I574" s="108"/>
      <c r="J574" s="109"/>
      <c r="K574" s="109"/>
      <c r="L574" s="108"/>
      <c r="M574" s="108"/>
      <c r="N574" s="108"/>
      <c r="O574" s="112"/>
      <c r="P574" s="112"/>
      <c r="Q574" s="108"/>
      <c r="R574" s="108"/>
      <c r="S574" s="112"/>
    </row>
    <row r="575" spans="1:19" ht="15.75" customHeight="1" x14ac:dyDescent="0.2">
      <c r="A575" s="108"/>
      <c r="B575" s="108"/>
      <c r="C575" s="108"/>
      <c r="D575" s="107"/>
      <c r="E575" s="108"/>
      <c r="F575" s="108"/>
      <c r="G575" s="108"/>
      <c r="H575" s="108"/>
      <c r="I575" s="108"/>
      <c r="J575" s="109"/>
      <c r="K575" s="109"/>
      <c r="L575" s="108"/>
      <c r="M575" s="108"/>
      <c r="N575" s="108"/>
      <c r="O575" s="112"/>
      <c r="P575" s="112"/>
      <c r="Q575" s="108"/>
      <c r="R575" s="108"/>
      <c r="S575" s="112"/>
    </row>
    <row r="576" spans="1:19" ht="15.75" customHeight="1" x14ac:dyDescent="0.2">
      <c r="A576" s="108"/>
      <c r="B576" s="108"/>
      <c r="C576" s="108"/>
      <c r="D576" s="107"/>
      <c r="E576" s="108"/>
      <c r="F576" s="108"/>
      <c r="G576" s="108"/>
      <c r="H576" s="108"/>
      <c r="I576" s="108"/>
      <c r="J576" s="109"/>
      <c r="K576" s="109"/>
      <c r="L576" s="108"/>
      <c r="M576" s="108"/>
      <c r="N576" s="108"/>
      <c r="O576" s="112"/>
      <c r="P576" s="112"/>
      <c r="Q576" s="108"/>
      <c r="R576" s="108"/>
      <c r="S576" s="112"/>
    </row>
    <row r="577" spans="1:19" ht="15.75" customHeight="1" x14ac:dyDescent="0.2">
      <c r="A577" s="108"/>
      <c r="B577" s="108"/>
      <c r="C577" s="108"/>
      <c r="D577" s="107"/>
      <c r="E577" s="108"/>
      <c r="F577" s="108"/>
      <c r="G577" s="108"/>
      <c r="H577" s="108"/>
      <c r="I577" s="108"/>
      <c r="J577" s="109"/>
      <c r="K577" s="109"/>
      <c r="L577" s="108"/>
      <c r="M577" s="108"/>
      <c r="N577" s="108"/>
      <c r="O577" s="112"/>
      <c r="P577" s="112"/>
      <c r="Q577" s="108"/>
      <c r="R577" s="108"/>
      <c r="S577" s="112"/>
    </row>
    <row r="578" spans="1:19" ht="15.75" customHeight="1" x14ac:dyDescent="0.2">
      <c r="A578" s="108"/>
      <c r="B578" s="108"/>
      <c r="C578" s="108"/>
      <c r="D578" s="107"/>
      <c r="E578" s="108"/>
      <c r="F578" s="108"/>
      <c r="G578" s="108"/>
      <c r="H578" s="108"/>
      <c r="I578" s="108"/>
      <c r="J578" s="109"/>
      <c r="K578" s="109"/>
      <c r="L578" s="108"/>
      <c r="M578" s="108"/>
      <c r="N578" s="108"/>
      <c r="O578" s="112"/>
      <c r="P578" s="112"/>
      <c r="Q578" s="108"/>
      <c r="R578" s="108"/>
      <c r="S578" s="112"/>
    </row>
    <row r="579" spans="1:19" ht="15.75" customHeight="1" x14ac:dyDescent="0.2">
      <c r="A579" s="108"/>
      <c r="B579" s="108"/>
      <c r="C579" s="108"/>
      <c r="D579" s="107"/>
      <c r="E579" s="108"/>
      <c r="F579" s="108"/>
      <c r="G579" s="108"/>
      <c r="H579" s="108"/>
      <c r="I579" s="108"/>
      <c r="J579" s="109"/>
      <c r="K579" s="109"/>
      <c r="L579" s="108"/>
      <c r="M579" s="108"/>
      <c r="N579" s="108"/>
      <c r="O579" s="112"/>
      <c r="P579" s="112"/>
      <c r="Q579" s="108"/>
      <c r="R579" s="108"/>
      <c r="S579" s="112"/>
    </row>
    <row r="580" spans="1:19" ht="15.75" customHeight="1" x14ac:dyDescent="0.2">
      <c r="A580" s="108"/>
      <c r="B580" s="108"/>
      <c r="C580" s="108"/>
      <c r="D580" s="107"/>
      <c r="E580" s="108"/>
      <c r="F580" s="108"/>
      <c r="G580" s="108"/>
      <c r="H580" s="108"/>
      <c r="I580" s="108"/>
      <c r="J580" s="109"/>
      <c r="K580" s="109"/>
      <c r="L580" s="108"/>
      <c r="M580" s="108"/>
      <c r="N580" s="108"/>
      <c r="O580" s="112"/>
      <c r="P580" s="112"/>
      <c r="Q580" s="108"/>
      <c r="R580" s="108"/>
      <c r="S580" s="112"/>
    </row>
    <row r="581" spans="1:19" ht="15.75" customHeight="1" x14ac:dyDescent="0.2">
      <c r="A581" s="108"/>
      <c r="B581" s="108"/>
      <c r="C581" s="108"/>
      <c r="D581" s="107"/>
      <c r="E581" s="108"/>
      <c r="F581" s="108"/>
      <c r="G581" s="108"/>
      <c r="H581" s="108"/>
      <c r="I581" s="108"/>
      <c r="J581" s="109"/>
      <c r="K581" s="109"/>
      <c r="L581" s="108"/>
      <c r="M581" s="108"/>
      <c r="N581" s="108"/>
      <c r="O581" s="112"/>
      <c r="P581" s="112"/>
      <c r="Q581" s="108"/>
      <c r="R581" s="108"/>
      <c r="S581" s="112"/>
    </row>
    <row r="582" spans="1:19" ht="15.75" customHeight="1" x14ac:dyDescent="0.2">
      <c r="A582" s="108"/>
      <c r="B582" s="108"/>
      <c r="C582" s="108"/>
      <c r="D582" s="107"/>
      <c r="E582" s="108"/>
      <c r="F582" s="108"/>
      <c r="G582" s="108"/>
      <c r="H582" s="108"/>
      <c r="I582" s="108"/>
      <c r="J582" s="109"/>
      <c r="K582" s="109"/>
      <c r="L582" s="108"/>
      <c r="M582" s="108"/>
      <c r="N582" s="108"/>
      <c r="O582" s="112"/>
      <c r="P582" s="112"/>
      <c r="Q582" s="108"/>
      <c r="R582" s="108"/>
      <c r="S582" s="112"/>
    </row>
    <row r="583" spans="1:19" ht="15.75" customHeight="1" x14ac:dyDescent="0.2">
      <c r="A583" s="108"/>
      <c r="B583" s="108"/>
      <c r="C583" s="108"/>
      <c r="D583" s="107"/>
      <c r="E583" s="108"/>
      <c r="F583" s="108"/>
      <c r="G583" s="108"/>
      <c r="H583" s="108"/>
      <c r="I583" s="108"/>
      <c r="J583" s="109"/>
      <c r="K583" s="109"/>
      <c r="L583" s="108"/>
      <c r="M583" s="108"/>
      <c r="N583" s="108"/>
      <c r="O583" s="112"/>
      <c r="P583" s="112"/>
      <c r="Q583" s="108"/>
      <c r="R583" s="108"/>
      <c r="S583" s="112"/>
    </row>
    <row r="584" spans="1:19" ht="15.75" customHeight="1" x14ac:dyDescent="0.2">
      <c r="A584" s="108"/>
      <c r="B584" s="108"/>
      <c r="C584" s="108"/>
      <c r="D584" s="107"/>
      <c r="E584" s="108"/>
      <c r="F584" s="108"/>
      <c r="G584" s="108"/>
      <c r="H584" s="108"/>
      <c r="I584" s="108"/>
      <c r="J584" s="109"/>
      <c r="K584" s="109"/>
      <c r="L584" s="108"/>
      <c r="M584" s="108"/>
      <c r="N584" s="108"/>
      <c r="O584" s="112"/>
      <c r="P584" s="112"/>
      <c r="Q584" s="108"/>
      <c r="R584" s="108"/>
      <c r="S584" s="112"/>
    </row>
    <row r="585" spans="1:19" ht="15.75" customHeight="1" x14ac:dyDescent="0.2">
      <c r="A585" s="108"/>
      <c r="B585" s="108"/>
      <c r="C585" s="108"/>
      <c r="D585" s="107"/>
      <c r="E585" s="108"/>
      <c r="F585" s="108"/>
      <c r="G585" s="108"/>
      <c r="H585" s="108"/>
      <c r="I585" s="108"/>
      <c r="J585" s="109"/>
      <c r="K585" s="109"/>
      <c r="L585" s="108"/>
      <c r="M585" s="108"/>
      <c r="N585" s="108"/>
      <c r="O585" s="112"/>
      <c r="P585" s="112"/>
      <c r="Q585" s="108"/>
      <c r="R585" s="108"/>
      <c r="S585" s="112"/>
    </row>
    <row r="586" spans="1:19" ht="15.75" customHeight="1" x14ac:dyDescent="0.2">
      <c r="A586" s="108"/>
      <c r="B586" s="108"/>
      <c r="C586" s="108"/>
      <c r="D586" s="107"/>
      <c r="E586" s="108"/>
      <c r="F586" s="108"/>
      <c r="G586" s="108"/>
      <c r="H586" s="108"/>
      <c r="I586" s="108"/>
      <c r="J586" s="109"/>
      <c r="K586" s="109"/>
      <c r="L586" s="108"/>
      <c r="M586" s="108"/>
      <c r="N586" s="108"/>
      <c r="O586" s="112"/>
      <c r="P586" s="112"/>
      <c r="Q586" s="108"/>
      <c r="R586" s="108"/>
      <c r="S586" s="112"/>
    </row>
    <row r="587" spans="1:19" ht="15.75" customHeight="1" x14ac:dyDescent="0.2">
      <c r="A587" s="108"/>
      <c r="B587" s="108"/>
      <c r="C587" s="108"/>
      <c r="D587" s="107"/>
      <c r="E587" s="108"/>
      <c r="F587" s="108"/>
      <c r="G587" s="108"/>
      <c r="H587" s="108"/>
      <c r="I587" s="108"/>
      <c r="J587" s="109"/>
      <c r="K587" s="109"/>
      <c r="L587" s="108"/>
      <c r="M587" s="108"/>
      <c r="N587" s="108"/>
      <c r="O587" s="112"/>
      <c r="P587" s="112"/>
      <c r="Q587" s="108"/>
      <c r="R587" s="108"/>
      <c r="S587" s="112"/>
    </row>
    <row r="588" spans="1:19" ht="15.75" customHeight="1" x14ac:dyDescent="0.2">
      <c r="A588" s="108"/>
      <c r="B588" s="108"/>
      <c r="C588" s="108"/>
      <c r="D588" s="107"/>
      <c r="E588" s="108"/>
      <c r="F588" s="108"/>
      <c r="G588" s="108"/>
      <c r="H588" s="108"/>
      <c r="I588" s="108"/>
      <c r="J588" s="109"/>
      <c r="K588" s="109"/>
      <c r="L588" s="108"/>
      <c r="M588" s="108"/>
      <c r="N588" s="108"/>
      <c r="O588" s="112"/>
      <c r="P588" s="112"/>
      <c r="Q588" s="108"/>
      <c r="R588" s="108"/>
      <c r="S588" s="112"/>
    </row>
    <row r="589" spans="1:19" ht="15.75" customHeight="1" x14ac:dyDescent="0.2">
      <c r="A589" s="108"/>
      <c r="B589" s="108"/>
      <c r="C589" s="108"/>
      <c r="D589" s="107"/>
      <c r="E589" s="108"/>
      <c r="F589" s="108"/>
      <c r="G589" s="108"/>
      <c r="H589" s="108"/>
      <c r="I589" s="108"/>
      <c r="J589" s="109"/>
      <c r="K589" s="109"/>
      <c r="L589" s="108"/>
      <c r="M589" s="108"/>
      <c r="N589" s="108"/>
      <c r="O589" s="112"/>
      <c r="P589" s="112"/>
      <c r="Q589" s="108"/>
      <c r="R589" s="108"/>
      <c r="S589" s="112"/>
    </row>
    <row r="590" spans="1:19" ht="15.75" customHeight="1" x14ac:dyDescent="0.2">
      <c r="A590" s="108"/>
      <c r="B590" s="108"/>
      <c r="C590" s="108"/>
      <c r="D590" s="107"/>
      <c r="E590" s="108"/>
      <c r="F590" s="108"/>
      <c r="G590" s="108"/>
      <c r="H590" s="108"/>
      <c r="I590" s="108"/>
      <c r="J590" s="109"/>
      <c r="K590" s="109"/>
      <c r="L590" s="108"/>
      <c r="M590" s="108"/>
      <c r="N590" s="108"/>
      <c r="O590" s="112"/>
      <c r="P590" s="112"/>
      <c r="Q590" s="108"/>
      <c r="R590" s="108"/>
      <c r="S590" s="112"/>
    </row>
    <row r="591" spans="1:19" ht="15.75" customHeight="1" x14ac:dyDescent="0.2">
      <c r="A591" s="108"/>
      <c r="B591" s="108"/>
      <c r="C591" s="108"/>
      <c r="D591" s="107"/>
      <c r="E591" s="108"/>
      <c r="F591" s="108"/>
      <c r="G591" s="108"/>
      <c r="H591" s="108"/>
      <c r="I591" s="108"/>
      <c r="J591" s="109"/>
      <c r="K591" s="109"/>
      <c r="L591" s="108"/>
      <c r="M591" s="108"/>
      <c r="N591" s="108"/>
      <c r="O591" s="112"/>
      <c r="P591" s="112"/>
      <c r="Q591" s="108"/>
      <c r="R591" s="108"/>
      <c r="S591" s="112"/>
    </row>
    <row r="592" spans="1:19" ht="15.75" customHeight="1" x14ac:dyDescent="0.2">
      <c r="A592" s="108"/>
      <c r="B592" s="108"/>
      <c r="C592" s="108"/>
      <c r="D592" s="107"/>
      <c r="E592" s="108"/>
      <c r="F592" s="108"/>
      <c r="G592" s="108"/>
      <c r="H592" s="108"/>
      <c r="I592" s="108"/>
      <c r="J592" s="109"/>
      <c r="K592" s="109"/>
      <c r="L592" s="108"/>
      <c r="M592" s="108"/>
      <c r="N592" s="108"/>
      <c r="O592" s="112"/>
      <c r="P592" s="112"/>
      <c r="Q592" s="108"/>
      <c r="R592" s="108"/>
      <c r="S592" s="112"/>
    </row>
    <row r="593" spans="1:19" ht="15.75" customHeight="1" x14ac:dyDescent="0.2">
      <c r="A593" s="108"/>
      <c r="B593" s="108"/>
      <c r="C593" s="108"/>
      <c r="D593" s="107"/>
      <c r="E593" s="108"/>
      <c r="F593" s="108"/>
      <c r="G593" s="108"/>
      <c r="H593" s="108"/>
      <c r="I593" s="108"/>
      <c r="J593" s="109"/>
      <c r="K593" s="109"/>
      <c r="L593" s="108"/>
      <c r="M593" s="108"/>
      <c r="N593" s="108"/>
      <c r="O593" s="112"/>
      <c r="P593" s="112"/>
      <c r="Q593" s="108"/>
      <c r="R593" s="108"/>
      <c r="S593" s="112"/>
    </row>
    <row r="594" spans="1:19" ht="15.75" customHeight="1" x14ac:dyDescent="0.2">
      <c r="A594" s="108"/>
      <c r="B594" s="108"/>
      <c r="C594" s="108"/>
      <c r="D594" s="107"/>
      <c r="E594" s="108"/>
      <c r="F594" s="108"/>
      <c r="G594" s="108"/>
      <c r="H594" s="108"/>
      <c r="I594" s="108"/>
      <c r="J594" s="109"/>
      <c r="K594" s="109"/>
      <c r="L594" s="108"/>
      <c r="M594" s="108"/>
      <c r="N594" s="108"/>
      <c r="O594" s="112"/>
      <c r="P594" s="112"/>
      <c r="Q594" s="108"/>
      <c r="R594" s="108"/>
      <c r="S594" s="112"/>
    </row>
    <row r="595" spans="1:19" ht="15.75" customHeight="1" x14ac:dyDescent="0.2">
      <c r="A595" s="108"/>
      <c r="B595" s="108"/>
      <c r="C595" s="108"/>
      <c r="D595" s="107"/>
      <c r="E595" s="108"/>
      <c r="F595" s="108"/>
      <c r="G595" s="108"/>
      <c r="H595" s="108"/>
      <c r="I595" s="108"/>
      <c r="J595" s="109"/>
      <c r="K595" s="109"/>
      <c r="L595" s="108"/>
      <c r="M595" s="108"/>
      <c r="N595" s="108"/>
      <c r="O595" s="112"/>
      <c r="P595" s="112"/>
      <c r="Q595" s="108"/>
      <c r="R595" s="108"/>
      <c r="S595" s="112"/>
    </row>
    <row r="596" spans="1:19" ht="15.75" customHeight="1" x14ac:dyDescent="0.2">
      <c r="A596" s="108"/>
      <c r="B596" s="108"/>
      <c r="C596" s="108"/>
      <c r="D596" s="107"/>
      <c r="E596" s="108"/>
      <c r="F596" s="108"/>
      <c r="G596" s="108"/>
      <c r="H596" s="108"/>
      <c r="I596" s="108"/>
      <c r="J596" s="109"/>
      <c r="K596" s="109"/>
      <c r="L596" s="108"/>
      <c r="M596" s="108"/>
      <c r="N596" s="108"/>
      <c r="O596" s="112"/>
      <c r="P596" s="112"/>
      <c r="Q596" s="108"/>
      <c r="R596" s="108"/>
      <c r="S596" s="112"/>
    </row>
    <row r="597" spans="1:19" ht="15.75" customHeight="1" x14ac:dyDescent="0.2">
      <c r="A597" s="108"/>
      <c r="B597" s="108"/>
      <c r="C597" s="108"/>
      <c r="D597" s="107"/>
      <c r="E597" s="108"/>
      <c r="F597" s="108"/>
      <c r="G597" s="108"/>
      <c r="H597" s="108"/>
      <c r="I597" s="108"/>
      <c r="J597" s="109"/>
      <c r="K597" s="109"/>
      <c r="L597" s="108"/>
      <c r="M597" s="108"/>
      <c r="N597" s="108"/>
      <c r="O597" s="112"/>
      <c r="P597" s="112"/>
      <c r="Q597" s="108"/>
      <c r="R597" s="108"/>
      <c r="S597" s="112"/>
    </row>
    <row r="598" spans="1:19" ht="15.75" customHeight="1" x14ac:dyDescent="0.2">
      <c r="A598" s="108"/>
      <c r="B598" s="108"/>
      <c r="C598" s="108"/>
      <c r="D598" s="107"/>
      <c r="E598" s="108"/>
      <c r="F598" s="108"/>
      <c r="G598" s="108"/>
      <c r="H598" s="108"/>
      <c r="I598" s="108"/>
      <c r="J598" s="109"/>
      <c r="K598" s="109"/>
      <c r="L598" s="108"/>
      <c r="M598" s="108"/>
      <c r="N598" s="108"/>
      <c r="O598" s="112"/>
      <c r="P598" s="112"/>
      <c r="Q598" s="108"/>
      <c r="R598" s="108"/>
      <c r="S598" s="112"/>
    </row>
    <row r="599" spans="1:19" ht="15.75" customHeight="1" x14ac:dyDescent="0.2">
      <c r="A599" s="108"/>
      <c r="B599" s="108"/>
      <c r="C599" s="108"/>
      <c r="D599" s="107"/>
      <c r="E599" s="108"/>
      <c r="F599" s="108"/>
      <c r="G599" s="108"/>
      <c r="H599" s="108"/>
      <c r="I599" s="108"/>
      <c r="J599" s="109"/>
      <c r="K599" s="109"/>
      <c r="L599" s="108"/>
      <c r="M599" s="108"/>
      <c r="N599" s="108"/>
      <c r="O599" s="112"/>
      <c r="P599" s="112"/>
      <c r="Q599" s="108"/>
      <c r="R599" s="108"/>
      <c r="S599" s="112"/>
    </row>
    <row r="600" spans="1:19" ht="15.75" customHeight="1" x14ac:dyDescent="0.2">
      <c r="A600" s="108"/>
      <c r="B600" s="108"/>
      <c r="C600" s="108"/>
      <c r="D600" s="107"/>
      <c r="E600" s="108"/>
      <c r="F600" s="108"/>
      <c r="G600" s="108"/>
      <c r="H600" s="108"/>
      <c r="I600" s="108"/>
      <c r="J600" s="109"/>
      <c r="K600" s="109"/>
      <c r="L600" s="108"/>
      <c r="M600" s="108"/>
      <c r="N600" s="108"/>
      <c r="O600" s="112"/>
      <c r="P600" s="112"/>
      <c r="Q600" s="108"/>
      <c r="R600" s="108"/>
      <c r="S600" s="112"/>
    </row>
    <row r="601" spans="1:19" ht="15.75" customHeight="1" x14ac:dyDescent="0.2">
      <c r="A601" s="108"/>
      <c r="B601" s="108"/>
      <c r="C601" s="108"/>
      <c r="D601" s="107"/>
      <c r="E601" s="108"/>
      <c r="F601" s="108"/>
      <c r="G601" s="108"/>
      <c r="H601" s="108"/>
      <c r="I601" s="108"/>
      <c r="J601" s="109"/>
      <c r="K601" s="109"/>
      <c r="L601" s="108"/>
      <c r="M601" s="108"/>
      <c r="N601" s="108"/>
      <c r="O601" s="112"/>
      <c r="P601" s="112"/>
      <c r="Q601" s="108"/>
      <c r="R601" s="108"/>
      <c r="S601" s="112"/>
    </row>
    <row r="602" spans="1:19" ht="15.75" customHeight="1" x14ac:dyDescent="0.2">
      <c r="A602" s="108"/>
      <c r="B602" s="108"/>
      <c r="C602" s="108"/>
      <c r="D602" s="107"/>
      <c r="E602" s="108"/>
      <c r="F602" s="108"/>
      <c r="G602" s="108"/>
      <c r="H602" s="108"/>
      <c r="I602" s="108"/>
      <c r="J602" s="109"/>
      <c r="K602" s="109"/>
      <c r="L602" s="108"/>
      <c r="M602" s="108"/>
      <c r="N602" s="108"/>
      <c r="O602" s="112"/>
      <c r="P602" s="112"/>
      <c r="Q602" s="108"/>
      <c r="R602" s="108"/>
      <c r="S602" s="112"/>
    </row>
    <row r="603" spans="1:19" ht="15.75" customHeight="1" x14ac:dyDescent="0.2">
      <c r="A603" s="108"/>
      <c r="B603" s="108"/>
      <c r="C603" s="108"/>
      <c r="D603" s="107"/>
      <c r="E603" s="108"/>
      <c r="F603" s="108"/>
      <c r="G603" s="108"/>
      <c r="H603" s="108"/>
      <c r="I603" s="108"/>
      <c r="J603" s="109"/>
      <c r="K603" s="109"/>
      <c r="L603" s="108"/>
      <c r="M603" s="108"/>
      <c r="N603" s="108"/>
      <c r="O603" s="112"/>
      <c r="P603" s="112"/>
      <c r="Q603" s="108"/>
      <c r="R603" s="108"/>
      <c r="S603" s="112"/>
    </row>
    <row r="604" spans="1:19" ht="15.75" customHeight="1" x14ac:dyDescent="0.2">
      <c r="A604" s="108"/>
      <c r="B604" s="108"/>
      <c r="C604" s="108"/>
      <c r="D604" s="107"/>
      <c r="E604" s="108"/>
      <c r="F604" s="108"/>
      <c r="G604" s="108"/>
      <c r="H604" s="108"/>
      <c r="I604" s="108"/>
      <c r="J604" s="109"/>
      <c r="K604" s="109"/>
      <c r="L604" s="108"/>
      <c r="M604" s="108"/>
      <c r="N604" s="108"/>
      <c r="O604" s="112"/>
      <c r="P604" s="112"/>
      <c r="Q604" s="108"/>
      <c r="R604" s="108"/>
      <c r="S604" s="112"/>
    </row>
    <row r="605" spans="1:19" ht="15.75" customHeight="1" x14ac:dyDescent="0.2">
      <c r="A605" s="108"/>
      <c r="B605" s="108"/>
      <c r="C605" s="108"/>
      <c r="D605" s="107"/>
      <c r="E605" s="108"/>
      <c r="F605" s="108"/>
      <c r="G605" s="108"/>
      <c r="H605" s="108"/>
      <c r="I605" s="108"/>
      <c r="J605" s="109"/>
      <c r="K605" s="109"/>
      <c r="L605" s="108"/>
      <c r="M605" s="108"/>
      <c r="N605" s="108"/>
      <c r="O605" s="112"/>
      <c r="P605" s="112"/>
      <c r="Q605" s="108"/>
      <c r="R605" s="108"/>
      <c r="S605" s="112"/>
    </row>
    <row r="606" spans="1:19" ht="15.75" customHeight="1" x14ac:dyDescent="0.2">
      <c r="A606" s="108"/>
      <c r="B606" s="108"/>
      <c r="C606" s="108"/>
      <c r="D606" s="107"/>
      <c r="E606" s="108"/>
      <c r="F606" s="108"/>
      <c r="G606" s="108"/>
      <c r="H606" s="108"/>
      <c r="I606" s="108"/>
      <c r="J606" s="109"/>
      <c r="K606" s="109"/>
      <c r="L606" s="108"/>
      <c r="M606" s="108"/>
      <c r="N606" s="108"/>
      <c r="O606" s="112"/>
      <c r="P606" s="112"/>
      <c r="Q606" s="108"/>
      <c r="R606" s="108"/>
      <c r="S606" s="112"/>
    </row>
    <row r="607" spans="1:19" ht="15.75" customHeight="1" x14ac:dyDescent="0.2">
      <c r="A607" s="108"/>
      <c r="B607" s="108"/>
      <c r="C607" s="108"/>
      <c r="D607" s="107"/>
      <c r="E607" s="108"/>
      <c r="F607" s="108"/>
      <c r="G607" s="108"/>
      <c r="H607" s="108"/>
      <c r="I607" s="108"/>
      <c r="J607" s="109"/>
      <c r="K607" s="109"/>
      <c r="L607" s="108"/>
      <c r="M607" s="108"/>
      <c r="N607" s="108"/>
      <c r="O607" s="112"/>
      <c r="P607" s="112"/>
      <c r="Q607" s="108"/>
      <c r="R607" s="108"/>
      <c r="S607" s="112"/>
    </row>
    <row r="608" spans="1:19" ht="15.75" customHeight="1" x14ac:dyDescent="0.2">
      <c r="A608" s="108"/>
      <c r="B608" s="108"/>
      <c r="C608" s="108"/>
      <c r="D608" s="107"/>
      <c r="E608" s="108"/>
      <c r="F608" s="108"/>
      <c r="G608" s="108"/>
      <c r="H608" s="108"/>
      <c r="I608" s="108"/>
      <c r="J608" s="109"/>
      <c r="K608" s="109"/>
      <c r="L608" s="108"/>
      <c r="M608" s="108"/>
      <c r="N608" s="108"/>
      <c r="O608" s="112"/>
      <c r="P608" s="112"/>
      <c r="Q608" s="108"/>
      <c r="R608" s="108"/>
      <c r="S608" s="112"/>
    </row>
    <row r="609" spans="1:19" ht="15.75" customHeight="1" x14ac:dyDescent="0.2">
      <c r="A609" s="108"/>
      <c r="B609" s="108"/>
      <c r="C609" s="108"/>
      <c r="D609" s="107"/>
      <c r="E609" s="108"/>
      <c r="F609" s="108"/>
      <c r="G609" s="108"/>
      <c r="H609" s="108"/>
      <c r="I609" s="108"/>
      <c r="J609" s="109"/>
      <c r="K609" s="109"/>
      <c r="L609" s="108"/>
      <c r="M609" s="108"/>
      <c r="N609" s="108"/>
      <c r="O609" s="112"/>
      <c r="P609" s="112"/>
      <c r="Q609" s="108"/>
      <c r="R609" s="108"/>
      <c r="S609" s="112"/>
    </row>
    <row r="610" spans="1:19" ht="15.75" customHeight="1" x14ac:dyDescent="0.2">
      <c r="A610" s="108"/>
      <c r="B610" s="108"/>
      <c r="C610" s="108"/>
      <c r="D610" s="107"/>
      <c r="E610" s="108"/>
      <c r="F610" s="108"/>
      <c r="G610" s="108"/>
      <c r="H610" s="108"/>
      <c r="I610" s="108"/>
      <c r="J610" s="109"/>
      <c r="K610" s="109"/>
      <c r="L610" s="108"/>
      <c r="M610" s="108"/>
      <c r="N610" s="108"/>
      <c r="O610" s="112"/>
      <c r="P610" s="112"/>
      <c r="Q610" s="108"/>
      <c r="R610" s="108"/>
      <c r="S610" s="112"/>
    </row>
    <row r="611" spans="1:19" ht="15.75" customHeight="1" x14ac:dyDescent="0.2">
      <c r="A611" s="108"/>
      <c r="B611" s="108"/>
      <c r="C611" s="108"/>
      <c r="D611" s="107"/>
      <c r="E611" s="108"/>
      <c r="F611" s="108"/>
      <c r="G611" s="108"/>
      <c r="H611" s="108"/>
      <c r="I611" s="108"/>
      <c r="J611" s="109"/>
      <c r="K611" s="109"/>
      <c r="L611" s="108"/>
      <c r="M611" s="108"/>
      <c r="N611" s="108"/>
      <c r="O611" s="112"/>
      <c r="P611" s="112"/>
      <c r="Q611" s="108"/>
      <c r="R611" s="108"/>
      <c r="S611" s="112"/>
    </row>
    <row r="612" spans="1:19" ht="15.75" customHeight="1" x14ac:dyDescent="0.2">
      <c r="A612" s="108"/>
      <c r="B612" s="108"/>
      <c r="C612" s="108"/>
      <c r="D612" s="107"/>
      <c r="E612" s="108"/>
      <c r="F612" s="108"/>
      <c r="G612" s="108"/>
      <c r="H612" s="108"/>
      <c r="I612" s="108"/>
      <c r="J612" s="109"/>
      <c r="K612" s="109"/>
      <c r="L612" s="108"/>
      <c r="M612" s="108"/>
      <c r="N612" s="108"/>
      <c r="O612" s="112"/>
      <c r="P612" s="112"/>
      <c r="Q612" s="108"/>
      <c r="R612" s="108"/>
      <c r="S612" s="112"/>
    </row>
    <row r="613" spans="1:19" ht="15.75" customHeight="1" x14ac:dyDescent="0.2">
      <c r="A613" s="108"/>
      <c r="B613" s="108"/>
      <c r="C613" s="108"/>
      <c r="D613" s="107"/>
      <c r="E613" s="108"/>
      <c r="F613" s="108"/>
      <c r="G613" s="108"/>
      <c r="H613" s="108"/>
      <c r="I613" s="108"/>
      <c r="J613" s="109"/>
      <c r="K613" s="109"/>
      <c r="L613" s="108"/>
      <c r="M613" s="108"/>
      <c r="N613" s="108"/>
      <c r="O613" s="112"/>
      <c r="P613" s="112"/>
      <c r="Q613" s="108"/>
      <c r="R613" s="108"/>
      <c r="S613" s="112"/>
    </row>
    <row r="614" spans="1:19" ht="15.75" customHeight="1" x14ac:dyDescent="0.2">
      <c r="A614" s="108"/>
      <c r="B614" s="108"/>
      <c r="C614" s="108"/>
      <c r="D614" s="107"/>
      <c r="E614" s="108"/>
      <c r="F614" s="108"/>
      <c r="G614" s="108"/>
      <c r="H614" s="108"/>
      <c r="I614" s="108"/>
      <c r="J614" s="109"/>
      <c r="K614" s="109"/>
      <c r="L614" s="108"/>
      <c r="M614" s="108"/>
      <c r="N614" s="108"/>
      <c r="O614" s="112"/>
      <c r="P614" s="112"/>
      <c r="Q614" s="108"/>
      <c r="R614" s="108"/>
      <c r="S614" s="112"/>
    </row>
    <row r="615" spans="1:19" ht="15.75" customHeight="1" x14ac:dyDescent="0.2">
      <c r="A615" s="108"/>
      <c r="B615" s="108"/>
      <c r="C615" s="108"/>
      <c r="D615" s="107"/>
      <c r="E615" s="108"/>
      <c r="F615" s="108"/>
      <c r="G615" s="108"/>
      <c r="H615" s="108"/>
      <c r="I615" s="108"/>
      <c r="J615" s="109"/>
      <c r="K615" s="109"/>
      <c r="L615" s="108"/>
      <c r="M615" s="108"/>
      <c r="N615" s="108"/>
      <c r="O615" s="112"/>
      <c r="P615" s="112"/>
      <c r="Q615" s="108"/>
      <c r="R615" s="108"/>
      <c r="S615" s="112"/>
    </row>
    <row r="616" spans="1:19" ht="15.75" customHeight="1" x14ac:dyDescent="0.2">
      <c r="A616" s="108"/>
      <c r="B616" s="108"/>
      <c r="C616" s="108"/>
      <c r="D616" s="107"/>
      <c r="E616" s="108"/>
      <c r="F616" s="108"/>
      <c r="G616" s="108"/>
      <c r="H616" s="108"/>
      <c r="I616" s="108"/>
      <c r="J616" s="109"/>
      <c r="K616" s="109"/>
      <c r="L616" s="108"/>
      <c r="M616" s="108"/>
      <c r="N616" s="108"/>
      <c r="O616" s="112"/>
      <c r="P616" s="112"/>
      <c r="Q616" s="108"/>
      <c r="R616" s="108"/>
      <c r="S616" s="112"/>
    </row>
    <row r="617" spans="1:19" ht="15.75" customHeight="1" x14ac:dyDescent="0.2">
      <c r="A617" s="108"/>
      <c r="B617" s="108"/>
      <c r="C617" s="108"/>
      <c r="D617" s="107"/>
      <c r="E617" s="108"/>
      <c r="F617" s="108"/>
      <c r="G617" s="108"/>
      <c r="H617" s="108"/>
      <c r="I617" s="108"/>
      <c r="J617" s="109"/>
      <c r="K617" s="109"/>
      <c r="L617" s="108"/>
      <c r="M617" s="108"/>
      <c r="N617" s="108"/>
      <c r="O617" s="112"/>
      <c r="P617" s="112"/>
      <c r="Q617" s="108"/>
      <c r="R617" s="108"/>
      <c r="S617" s="112"/>
    </row>
    <row r="618" spans="1:19" ht="15.75" customHeight="1" x14ac:dyDescent="0.2">
      <c r="A618" s="108"/>
      <c r="B618" s="108"/>
      <c r="C618" s="108"/>
      <c r="D618" s="107"/>
      <c r="E618" s="108"/>
      <c r="F618" s="108"/>
      <c r="G618" s="108"/>
      <c r="H618" s="108"/>
      <c r="I618" s="108"/>
      <c r="J618" s="109"/>
      <c r="K618" s="109"/>
      <c r="L618" s="108"/>
      <c r="M618" s="108"/>
      <c r="N618" s="108"/>
      <c r="O618" s="112"/>
      <c r="P618" s="112"/>
      <c r="Q618" s="108"/>
      <c r="R618" s="108"/>
      <c r="S618" s="112"/>
    </row>
    <row r="619" spans="1:19" ht="15.75" customHeight="1" x14ac:dyDescent="0.2">
      <c r="A619" s="108"/>
      <c r="B619" s="108"/>
      <c r="C619" s="108"/>
      <c r="D619" s="107"/>
      <c r="E619" s="108"/>
      <c r="F619" s="108"/>
      <c r="G619" s="108"/>
      <c r="H619" s="108"/>
      <c r="I619" s="108"/>
      <c r="J619" s="109"/>
      <c r="K619" s="109"/>
      <c r="L619" s="108"/>
      <c r="M619" s="108"/>
      <c r="N619" s="108"/>
      <c r="O619" s="112"/>
      <c r="P619" s="112"/>
      <c r="Q619" s="108"/>
      <c r="R619" s="108"/>
      <c r="S619" s="112"/>
    </row>
    <row r="620" spans="1:19" ht="15.75" customHeight="1" x14ac:dyDescent="0.2">
      <c r="A620" s="108"/>
      <c r="B620" s="108"/>
      <c r="C620" s="108"/>
      <c r="D620" s="107"/>
      <c r="E620" s="108"/>
      <c r="F620" s="108"/>
      <c r="G620" s="108"/>
      <c r="H620" s="108"/>
      <c r="I620" s="108"/>
      <c r="J620" s="109"/>
      <c r="K620" s="109"/>
      <c r="L620" s="108"/>
      <c r="M620" s="108"/>
      <c r="N620" s="108"/>
      <c r="O620" s="112"/>
      <c r="P620" s="112"/>
      <c r="Q620" s="108"/>
      <c r="R620" s="108"/>
      <c r="S620" s="112"/>
    </row>
    <row r="621" spans="1:19" ht="15.75" customHeight="1" x14ac:dyDescent="0.2">
      <c r="A621" s="108"/>
      <c r="B621" s="108"/>
      <c r="C621" s="108"/>
      <c r="D621" s="107"/>
      <c r="E621" s="108"/>
      <c r="F621" s="108"/>
      <c r="G621" s="108"/>
      <c r="H621" s="108"/>
      <c r="I621" s="108"/>
      <c r="J621" s="109"/>
      <c r="K621" s="109"/>
      <c r="L621" s="108"/>
      <c r="M621" s="108"/>
      <c r="N621" s="108"/>
      <c r="O621" s="112"/>
      <c r="P621" s="112"/>
      <c r="Q621" s="108"/>
      <c r="R621" s="108"/>
      <c r="S621" s="112"/>
    </row>
    <row r="622" spans="1:19" ht="15.75" customHeight="1" x14ac:dyDescent="0.2">
      <c r="A622" s="108"/>
      <c r="B622" s="108"/>
      <c r="C622" s="108"/>
      <c r="D622" s="107"/>
      <c r="E622" s="108"/>
      <c r="F622" s="108"/>
      <c r="G622" s="108"/>
      <c r="H622" s="108"/>
      <c r="I622" s="108"/>
      <c r="J622" s="109"/>
      <c r="K622" s="109"/>
      <c r="L622" s="108"/>
      <c r="M622" s="108"/>
      <c r="N622" s="108"/>
      <c r="O622" s="112"/>
      <c r="P622" s="112"/>
      <c r="Q622" s="108"/>
      <c r="R622" s="108"/>
      <c r="S622" s="112"/>
    </row>
    <row r="623" spans="1:19" ht="15.75" customHeight="1" x14ac:dyDescent="0.2">
      <c r="A623" s="108"/>
      <c r="B623" s="108"/>
      <c r="C623" s="108"/>
      <c r="D623" s="107"/>
      <c r="E623" s="108"/>
      <c r="F623" s="108"/>
      <c r="G623" s="108"/>
      <c r="H623" s="108"/>
      <c r="I623" s="108"/>
      <c r="J623" s="109"/>
      <c r="K623" s="109"/>
      <c r="L623" s="108"/>
      <c r="M623" s="108"/>
      <c r="N623" s="108"/>
      <c r="O623" s="112"/>
      <c r="P623" s="112"/>
      <c r="Q623" s="108"/>
      <c r="R623" s="108"/>
      <c r="S623" s="112"/>
    </row>
    <row r="624" spans="1:19" ht="15.75" customHeight="1" x14ac:dyDescent="0.2">
      <c r="A624" s="108"/>
      <c r="B624" s="108"/>
      <c r="C624" s="108"/>
      <c r="D624" s="107"/>
      <c r="E624" s="108"/>
      <c r="F624" s="108"/>
      <c r="G624" s="108"/>
      <c r="H624" s="108"/>
      <c r="I624" s="108"/>
      <c r="J624" s="109"/>
      <c r="K624" s="109"/>
      <c r="L624" s="108"/>
      <c r="M624" s="108"/>
      <c r="N624" s="108"/>
      <c r="O624" s="112"/>
      <c r="P624" s="112"/>
      <c r="Q624" s="108"/>
      <c r="R624" s="108"/>
      <c r="S624" s="112"/>
    </row>
    <row r="625" spans="1:19" ht="15.75" customHeight="1" x14ac:dyDescent="0.2">
      <c r="A625" s="108"/>
      <c r="B625" s="108"/>
      <c r="C625" s="108"/>
      <c r="D625" s="107"/>
      <c r="E625" s="108"/>
      <c r="F625" s="108"/>
      <c r="G625" s="108"/>
      <c r="H625" s="108"/>
      <c r="I625" s="108"/>
      <c r="J625" s="109"/>
      <c r="K625" s="109"/>
      <c r="L625" s="108"/>
      <c r="M625" s="108"/>
      <c r="N625" s="108"/>
      <c r="O625" s="112"/>
      <c r="P625" s="112"/>
      <c r="Q625" s="108"/>
      <c r="R625" s="108"/>
      <c r="S625" s="112"/>
    </row>
    <row r="626" spans="1:19" ht="15.75" customHeight="1" x14ac:dyDescent="0.2">
      <c r="A626" s="108"/>
      <c r="B626" s="108"/>
      <c r="C626" s="108"/>
      <c r="D626" s="107"/>
      <c r="E626" s="108"/>
      <c r="F626" s="108"/>
      <c r="G626" s="108"/>
      <c r="H626" s="108"/>
      <c r="I626" s="108"/>
      <c r="J626" s="109"/>
      <c r="K626" s="109"/>
      <c r="L626" s="108"/>
      <c r="M626" s="108"/>
      <c r="N626" s="108"/>
      <c r="O626" s="112"/>
      <c r="P626" s="112"/>
      <c r="Q626" s="108"/>
      <c r="R626" s="108"/>
      <c r="S626" s="112"/>
    </row>
    <row r="627" spans="1:19" ht="15.75" customHeight="1" x14ac:dyDescent="0.2">
      <c r="A627" s="108"/>
      <c r="B627" s="108"/>
      <c r="C627" s="108"/>
      <c r="D627" s="107"/>
      <c r="E627" s="108"/>
      <c r="F627" s="108"/>
      <c r="G627" s="108"/>
      <c r="H627" s="108"/>
      <c r="I627" s="108"/>
      <c r="J627" s="109"/>
      <c r="K627" s="109"/>
      <c r="L627" s="108"/>
      <c r="M627" s="108"/>
      <c r="N627" s="108"/>
      <c r="O627" s="112"/>
      <c r="P627" s="112"/>
      <c r="Q627" s="108"/>
      <c r="R627" s="108"/>
      <c r="S627" s="112"/>
    </row>
    <row r="628" spans="1:19" ht="15.75" customHeight="1" x14ac:dyDescent="0.2">
      <c r="A628" s="108"/>
      <c r="B628" s="108"/>
      <c r="C628" s="108"/>
      <c r="D628" s="107"/>
      <c r="E628" s="108"/>
      <c r="F628" s="108"/>
      <c r="G628" s="108"/>
      <c r="H628" s="108"/>
      <c r="I628" s="108"/>
      <c r="J628" s="109"/>
      <c r="K628" s="109"/>
      <c r="L628" s="108"/>
      <c r="M628" s="108"/>
      <c r="N628" s="108"/>
      <c r="O628" s="112"/>
      <c r="P628" s="112"/>
      <c r="Q628" s="108"/>
      <c r="R628" s="108"/>
      <c r="S628" s="112"/>
    </row>
    <row r="629" spans="1:19" ht="15.75" customHeight="1" x14ac:dyDescent="0.2">
      <c r="A629" s="108"/>
      <c r="B629" s="108"/>
      <c r="C629" s="108"/>
      <c r="D629" s="107"/>
      <c r="E629" s="108"/>
      <c r="F629" s="108"/>
      <c r="G629" s="108"/>
      <c r="H629" s="108"/>
      <c r="I629" s="108"/>
      <c r="J629" s="109"/>
      <c r="K629" s="109"/>
      <c r="L629" s="108"/>
      <c r="M629" s="108"/>
      <c r="N629" s="108"/>
      <c r="O629" s="112"/>
      <c r="P629" s="112"/>
      <c r="Q629" s="108"/>
      <c r="R629" s="108"/>
      <c r="S629" s="112"/>
    </row>
    <row r="630" spans="1:19" ht="15.75" customHeight="1" x14ac:dyDescent="0.2">
      <c r="A630" s="108"/>
      <c r="B630" s="108"/>
      <c r="C630" s="108"/>
      <c r="D630" s="107"/>
      <c r="E630" s="108"/>
      <c r="F630" s="108"/>
      <c r="G630" s="108"/>
      <c r="H630" s="108"/>
      <c r="I630" s="108"/>
      <c r="J630" s="109"/>
      <c r="K630" s="109"/>
      <c r="L630" s="108"/>
      <c r="M630" s="108"/>
      <c r="N630" s="108"/>
      <c r="O630" s="112"/>
      <c r="P630" s="112"/>
      <c r="Q630" s="108"/>
      <c r="R630" s="108"/>
      <c r="S630" s="112"/>
    </row>
    <row r="631" spans="1:19" ht="15.75" customHeight="1" x14ac:dyDescent="0.2">
      <c r="A631" s="108"/>
      <c r="B631" s="108"/>
      <c r="C631" s="108"/>
      <c r="D631" s="107"/>
      <c r="E631" s="108"/>
      <c r="F631" s="108"/>
      <c r="G631" s="108"/>
      <c r="H631" s="108"/>
      <c r="I631" s="108"/>
      <c r="J631" s="109"/>
      <c r="K631" s="109"/>
      <c r="L631" s="108"/>
      <c r="M631" s="108"/>
      <c r="N631" s="108"/>
      <c r="O631" s="112"/>
      <c r="P631" s="112"/>
      <c r="Q631" s="108"/>
      <c r="R631" s="108"/>
      <c r="S631" s="112"/>
    </row>
    <row r="632" spans="1:19" ht="15.75" customHeight="1" x14ac:dyDescent="0.2">
      <c r="A632" s="108"/>
      <c r="B632" s="108"/>
      <c r="C632" s="108"/>
      <c r="D632" s="107"/>
      <c r="E632" s="108"/>
      <c r="F632" s="108"/>
      <c r="G632" s="108"/>
      <c r="H632" s="108"/>
      <c r="I632" s="108"/>
      <c r="J632" s="109"/>
      <c r="K632" s="109"/>
      <c r="L632" s="108"/>
      <c r="M632" s="108"/>
      <c r="N632" s="108"/>
      <c r="O632" s="112"/>
      <c r="P632" s="112"/>
      <c r="Q632" s="108"/>
      <c r="R632" s="108"/>
      <c r="S632" s="112"/>
    </row>
    <row r="633" spans="1:19" ht="15.75" customHeight="1" x14ac:dyDescent="0.2">
      <c r="A633" s="108"/>
      <c r="B633" s="108"/>
      <c r="C633" s="108"/>
      <c r="D633" s="107"/>
      <c r="E633" s="108"/>
      <c r="F633" s="108"/>
      <c r="G633" s="108"/>
      <c r="H633" s="108"/>
      <c r="I633" s="108"/>
      <c r="J633" s="109"/>
      <c r="K633" s="109"/>
      <c r="L633" s="108"/>
      <c r="M633" s="108"/>
      <c r="N633" s="108"/>
      <c r="O633" s="112"/>
      <c r="P633" s="112"/>
      <c r="Q633" s="108"/>
      <c r="R633" s="108"/>
      <c r="S633" s="112"/>
    </row>
    <row r="634" spans="1:19" ht="15.75" customHeight="1" x14ac:dyDescent="0.2">
      <c r="A634" s="108"/>
      <c r="B634" s="108"/>
      <c r="C634" s="108"/>
      <c r="D634" s="107"/>
      <c r="E634" s="108"/>
      <c r="F634" s="108"/>
      <c r="G634" s="108"/>
      <c r="H634" s="108"/>
      <c r="I634" s="108"/>
      <c r="J634" s="109"/>
      <c r="K634" s="109"/>
      <c r="L634" s="108"/>
      <c r="M634" s="108"/>
      <c r="N634" s="108"/>
      <c r="O634" s="112"/>
      <c r="P634" s="112"/>
      <c r="Q634" s="108"/>
      <c r="R634" s="108"/>
      <c r="S634" s="112"/>
    </row>
    <row r="635" spans="1:19" ht="15.75" customHeight="1" x14ac:dyDescent="0.2">
      <c r="A635" s="108"/>
      <c r="B635" s="108"/>
      <c r="C635" s="108"/>
      <c r="D635" s="107"/>
      <c r="E635" s="108"/>
      <c r="F635" s="108"/>
      <c r="G635" s="108"/>
      <c r="H635" s="108"/>
      <c r="I635" s="108"/>
      <c r="J635" s="109"/>
      <c r="K635" s="109"/>
      <c r="L635" s="108"/>
      <c r="M635" s="108"/>
      <c r="N635" s="108"/>
      <c r="O635" s="112"/>
      <c r="P635" s="112"/>
      <c r="Q635" s="108"/>
      <c r="R635" s="108"/>
      <c r="S635" s="112"/>
    </row>
    <row r="636" spans="1:19" ht="15.75" customHeight="1" x14ac:dyDescent="0.2">
      <c r="A636" s="108"/>
      <c r="B636" s="108"/>
      <c r="C636" s="108"/>
      <c r="D636" s="107"/>
      <c r="E636" s="108"/>
      <c r="F636" s="108"/>
      <c r="G636" s="108"/>
      <c r="H636" s="108"/>
      <c r="I636" s="108"/>
      <c r="J636" s="109"/>
      <c r="K636" s="109"/>
      <c r="L636" s="108"/>
      <c r="M636" s="108"/>
      <c r="N636" s="108"/>
      <c r="O636" s="112"/>
      <c r="P636" s="112"/>
      <c r="Q636" s="108"/>
      <c r="R636" s="108"/>
      <c r="S636" s="112"/>
    </row>
    <row r="637" spans="1:19" ht="15.75" customHeight="1" x14ac:dyDescent="0.2">
      <c r="A637" s="108"/>
      <c r="B637" s="108"/>
      <c r="C637" s="108"/>
      <c r="D637" s="107"/>
      <c r="E637" s="108"/>
      <c r="F637" s="108"/>
      <c r="G637" s="108"/>
      <c r="H637" s="108"/>
      <c r="I637" s="108"/>
      <c r="J637" s="109"/>
      <c r="K637" s="109"/>
      <c r="L637" s="108"/>
      <c r="M637" s="108"/>
      <c r="N637" s="108"/>
      <c r="O637" s="112"/>
      <c r="P637" s="112"/>
      <c r="Q637" s="108"/>
      <c r="R637" s="108"/>
      <c r="S637" s="112"/>
    </row>
    <row r="638" spans="1:19" ht="15.75" customHeight="1" x14ac:dyDescent="0.2">
      <c r="A638" s="108"/>
      <c r="B638" s="108"/>
      <c r="C638" s="108"/>
      <c r="D638" s="107"/>
      <c r="E638" s="108"/>
      <c r="F638" s="108"/>
      <c r="G638" s="108"/>
      <c r="H638" s="108"/>
      <c r="I638" s="108"/>
      <c r="J638" s="109"/>
      <c r="K638" s="109"/>
      <c r="L638" s="108"/>
      <c r="M638" s="108"/>
      <c r="N638" s="108"/>
      <c r="O638" s="112"/>
      <c r="P638" s="112"/>
      <c r="Q638" s="108"/>
      <c r="R638" s="108"/>
      <c r="S638" s="112"/>
    </row>
    <row r="639" spans="1:19" ht="15.75" customHeight="1" x14ac:dyDescent="0.2">
      <c r="A639" s="108"/>
      <c r="B639" s="108"/>
      <c r="C639" s="108"/>
      <c r="D639" s="107"/>
      <c r="E639" s="108"/>
      <c r="F639" s="108"/>
      <c r="G639" s="108"/>
      <c r="H639" s="108"/>
      <c r="I639" s="108"/>
      <c r="J639" s="109"/>
      <c r="K639" s="109"/>
      <c r="L639" s="108"/>
      <c r="M639" s="108"/>
      <c r="N639" s="108"/>
      <c r="O639" s="112"/>
      <c r="P639" s="112"/>
      <c r="Q639" s="108"/>
      <c r="R639" s="108"/>
      <c r="S639" s="112"/>
    </row>
    <row r="640" spans="1:19" ht="15.75" customHeight="1" x14ac:dyDescent="0.2">
      <c r="A640" s="108"/>
      <c r="B640" s="108"/>
      <c r="C640" s="108"/>
      <c r="D640" s="107"/>
      <c r="E640" s="108"/>
      <c r="F640" s="108"/>
      <c r="G640" s="108"/>
      <c r="H640" s="108"/>
      <c r="I640" s="108"/>
      <c r="J640" s="109"/>
      <c r="K640" s="109"/>
      <c r="L640" s="108"/>
      <c r="M640" s="108"/>
      <c r="N640" s="108"/>
      <c r="O640" s="112"/>
      <c r="P640" s="112"/>
      <c r="Q640" s="108"/>
      <c r="R640" s="108"/>
      <c r="S640" s="112"/>
    </row>
    <row r="641" spans="1:19" ht="15.75" customHeight="1" x14ac:dyDescent="0.2">
      <c r="A641" s="108"/>
      <c r="B641" s="108"/>
      <c r="C641" s="108"/>
      <c r="D641" s="107"/>
      <c r="E641" s="108"/>
      <c r="F641" s="108"/>
      <c r="G641" s="108"/>
      <c r="H641" s="108"/>
      <c r="I641" s="108"/>
      <c r="J641" s="109"/>
      <c r="K641" s="109"/>
      <c r="L641" s="108"/>
      <c r="M641" s="108"/>
      <c r="N641" s="108"/>
      <c r="O641" s="112"/>
      <c r="P641" s="112"/>
      <c r="Q641" s="108"/>
      <c r="R641" s="108"/>
      <c r="S641" s="112"/>
    </row>
    <row r="642" spans="1:19" ht="15.75" customHeight="1" x14ac:dyDescent="0.2">
      <c r="A642" s="108"/>
      <c r="B642" s="108"/>
      <c r="C642" s="108"/>
      <c r="D642" s="107"/>
      <c r="E642" s="108"/>
      <c r="F642" s="108"/>
      <c r="G642" s="108"/>
      <c r="H642" s="108"/>
      <c r="I642" s="108"/>
      <c r="J642" s="109"/>
      <c r="K642" s="109"/>
      <c r="L642" s="108"/>
      <c r="M642" s="108"/>
      <c r="N642" s="108"/>
      <c r="O642" s="112"/>
      <c r="P642" s="112"/>
      <c r="Q642" s="108"/>
      <c r="R642" s="108"/>
      <c r="S642" s="112"/>
    </row>
    <row r="643" spans="1:19" ht="15.75" customHeight="1" x14ac:dyDescent="0.2">
      <c r="A643" s="108"/>
      <c r="B643" s="108"/>
      <c r="C643" s="108"/>
      <c r="D643" s="107"/>
      <c r="E643" s="108"/>
      <c r="F643" s="108"/>
      <c r="G643" s="108"/>
      <c r="H643" s="108"/>
      <c r="I643" s="108"/>
      <c r="J643" s="109"/>
      <c r="K643" s="109"/>
      <c r="L643" s="108"/>
      <c r="M643" s="108"/>
      <c r="N643" s="108"/>
      <c r="O643" s="112"/>
      <c r="P643" s="112"/>
      <c r="Q643" s="108"/>
      <c r="R643" s="108"/>
      <c r="S643" s="112"/>
    </row>
    <row r="644" spans="1:19" ht="15.75" customHeight="1" x14ac:dyDescent="0.2">
      <c r="A644" s="108"/>
      <c r="B644" s="108"/>
      <c r="C644" s="108"/>
      <c r="D644" s="107"/>
      <c r="E644" s="108"/>
      <c r="F644" s="108"/>
      <c r="G644" s="108"/>
      <c r="H644" s="108"/>
      <c r="I644" s="108"/>
      <c r="J644" s="109"/>
      <c r="K644" s="109"/>
      <c r="L644" s="108"/>
      <c r="M644" s="108"/>
      <c r="N644" s="108"/>
      <c r="O644" s="112"/>
      <c r="P644" s="112"/>
      <c r="Q644" s="108"/>
      <c r="R644" s="108"/>
      <c r="S644" s="112"/>
    </row>
    <row r="645" spans="1:19" ht="15.75" customHeight="1" x14ac:dyDescent="0.2">
      <c r="A645" s="108"/>
      <c r="B645" s="108"/>
      <c r="C645" s="108"/>
      <c r="D645" s="107"/>
      <c r="E645" s="108"/>
      <c r="F645" s="108"/>
      <c r="G645" s="108"/>
      <c r="H645" s="108"/>
      <c r="I645" s="108"/>
      <c r="J645" s="109"/>
      <c r="K645" s="109"/>
      <c r="L645" s="108"/>
      <c r="M645" s="108"/>
      <c r="N645" s="108"/>
      <c r="O645" s="112"/>
      <c r="P645" s="112"/>
      <c r="Q645" s="108"/>
      <c r="R645" s="108"/>
      <c r="S645" s="112"/>
    </row>
    <row r="646" spans="1:19" ht="15.75" customHeight="1" x14ac:dyDescent="0.2">
      <c r="A646" s="108"/>
      <c r="B646" s="108"/>
      <c r="C646" s="108"/>
      <c r="D646" s="107"/>
      <c r="E646" s="108"/>
      <c r="F646" s="108"/>
      <c r="G646" s="108"/>
      <c r="H646" s="108"/>
      <c r="I646" s="108"/>
      <c r="J646" s="109"/>
      <c r="K646" s="109"/>
      <c r="L646" s="108"/>
      <c r="M646" s="108"/>
      <c r="N646" s="108"/>
      <c r="O646" s="112"/>
      <c r="P646" s="112"/>
      <c r="Q646" s="108"/>
      <c r="R646" s="108"/>
      <c r="S646" s="112"/>
    </row>
    <row r="647" spans="1:19" ht="15.75" customHeight="1" x14ac:dyDescent="0.2">
      <c r="A647" s="108"/>
      <c r="B647" s="108"/>
      <c r="C647" s="108"/>
      <c r="D647" s="107"/>
      <c r="E647" s="108"/>
      <c r="F647" s="108"/>
      <c r="G647" s="108"/>
      <c r="H647" s="108"/>
      <c r="I647" s="108"/>
      <c r="J647" s="109"/>
      <c r="K647" s="109"/>
      <c r="L647" s="108"/>
      <c r="M647" s="108"/>
      <c r="N647" s="108"/>
      <c r="O647" s="112"/>
      <c r="P647" s="112"/>
      <c r="Q647" s="108"/>
      <c r="R647" s="108"/>
      <c r="S647" s="112"/>
    </row>
    <row r="648" spans="1:19" ht="15.75" customHeight="1" x14ac:dyDescent="0.2">
      <c r="A648" s="108"/>
      <c r="B648" s="108"/>
      <c r="C648" s="108"/>
      <c r="D648" s="107"/>
      <c r="E648" s="108"/>
      <c r="F648" s="108"/>
      <c r="G648" s="108"/>
      <c r="H648" s="108"/>
      <c r="I648" s="108"/>
      <c r="J648" s="109"/>
      <c r="K648" s="109"/>
      <c r="L648" s="108"/>
      <c r="M648" s="108"/>
      <c r="N648" s="108"/>
      <c r="O648" s="112"/>
      <c r="P648" s="112"/>
      <c r="Q648" s="108"/>
      <c r="R648" s="108"/>
      <c r="S648" s="112"/>
    </row>
    <row r="649" spans="1:19" ht="15.75" customHeight="1" x14ac:dyDescent="0.2">
      <c r="A649" s="108"/>
      <c r="B649" s="108"/>
      <c r="C649" s="108"/>
      <c r="D649" s="107"/>
      <c r="E649" s="108"/>
      <c r="F649" s="108"/>
      <c r="G649" s="108"/>
      <c r="H649" s="108"/>
      <c r="I649" s="108"/>
      <c r="J649" s="109"/>
      <c r="K649" s="109"/>
      <c r="L649" s="108"/>
      <c r="M649" s="108"/>
      <c r="N649" s="108"/>
      <c r="O649" s="112"/>
      <c r="P649" s="112"/>
      <c r="Q649" s="108"/>
      <c r="R649" s="108"/>
      <c r="S649" s="112"/>
    </row>
    <row r="650" spans="1:19" ht="15.75" customHeight="1" x14ac:dyDescent="0.2">
      <c r="A650" s="108"/>
      <c r="B650" s="108"/>
      <c r="C650" s="108"/>
      <c r="D650" s="107"/>
      <c r="E650" s="108"/>
      <c r="F650" s="108"/>
      <c r="G650" s="108"/>
      <c r="H650" s="108"/>
      <c r="I650" s="108"/>
      <c r="J650" s="109"/>
      <c r="K650" s="109"/>
      <c r="L650" s="108"/>
      <c r="M650" s="108"/>
      <c r="N650" s="108"/>
      <c r="O650" s="112"/>
      <c r="P650" s="112"/>
      <c r="Q650" s="108"/>
      <c r="R650" s="108"/>
      <c r="S650" s="112"/>
    </row>
    <row r="651" spans="1:19" ht="15.75" customHeight="1" x14ac:dyDescent="0.2">
      <c r="A651" s="108"/>
      <c r="B651" s="108"/>
      <c r="C651" s="108"/>
      <c r="D651" s="107"/>
      <c r="E651" s="108"/>
      <c r="F651" s="108"/>
      <c r="G651" s="108"/>
      <c r="H651" s="108"/>
      <c r="I651" s="108"/>
      <c r="J651" s="109"/>
      <c r="K651" s="109"/>
      <c r="L651" s="108"/>
      <c r="M651" s="108"/>
      <c r="N651" s="108"/>
      <c r="O651" s="112"/>
      <c r="P651" s="112"/>
      <c r="Q651" s="108"/>
      <c r="R651" s="108"/>
      <c r="S651" s="112"/>
    </row>
    <row r="652" spans="1:19" ht="15.75" customHeight="1" x14ac:dyDescent="0.2">
      <c r="A652" s="108"/>
      <c r="B652" s="108"/>
      <c r="C652" s="108"/>
      <c r="D652" s="107"/>
      <c r="E652" s="108"/>
      <c r="F652" s="108"/>
      <c r="G652" s="108"/>
      <c r="H652" s="108"/>
      <c r="I652" s="108"/>
      <c r="J652" s="109"/>
      <c r="K652" s="109"/>
      <c r="L652" s="108"/>
      <c r="M652" s="108"/>
      <c r="N652" s="108"/>
      <c r="O652" s="112"/>
      <c r="P652" s="112"/>
      <c r="Q652" s="108"/>
      <c r="R652" s="108"/>
      <c r="S652" s="112"/>
    </row>
    <row r="653" spans="1:19" ht="15.75" customHeight="1" x14ac:dyDescent="0.2">
      <c r="A653" s="108"/>
      <c r="B653" s="108"/>
      <c r="C653" s="108"/>
      <c r="D653" s="107"/>
      <c r="E653" s="108"/>
      <c r="F653" s="108"/>
      <c r="G653" s="108"/>
      <c r="H653" s="108"/>
      <c r="I653" s="108"/>
      <c r="J653" s="109"/>
      <c r="K653" s="109"/>
      <c r="L653" s="108"/>
      <c r="M653" s="108"/>
      <c r="N653" s="108"/>
      <c r="O653" s="112"/>
      <c r="P653" s="112"/>
      <c r="Q653" s="108"/>
      <c r="R653" s="108"/>
      <c r="S653" s="112"/>
    </row>
    <row r="654" spans="1:19" ht="15.75" customHeight="1" x14ac:dyDescent="0.2">
      <c r="A654" s="108"/>
      <c r="B654" s="108"/>
      <c r="C654" s="108"/>
      <c r="D654" s="107"/>
      <c r="E654" s="108"/>
      <c r="F654" s="108"/>
      <c r="G654" s="108"/>
      <c r="H654" s="108"/>
      <c r="I654" s="108"/>
      <c r="J654" s="109"/>
      <c r="K654" s="109"/>
      <c r="L654" s="108"/>
      <c r="M654" s="108"/>
      <c r="N654" s="108"/>
      <c r="O654" s="112"/>
      <c r="P654" s="112"/>
      <c r="Q654" s="108"/>
      <c r="R654" s="108"/>
      <c r="S654" s="112"/>
    </row>
    <row r="655" spans="1:19" ht="15.75" customHeight="1" x14ac:dyDescent="0.2">
      <c r="A655" s="108"/>
      <c r="B655" s="108"/>
      <c r="C655" s="108"/>
      <c r="D655" s="107"/>
      <c r="E655" s="108"/>
      <c r="F655" s="108"/>
      <c r="G655" s="108"/>
      <c r="H655" s="108"/>
      <c r="I655" s="108"/>
      <c r="J655" s="109"/>
      <c r="K655" s="109"/>
      <c r="L655" s="108"/>
      <c r="M655" s="108"/>
      <c r="N655" s="108"/>
      <c r="O655" s="112"/>
      <c r="P655" s="112"/>
      <c r="Q655" s="108"/>
      <c r="R655" s="108"/>
      <c r="S655" s="112"/>
    </row>
    <row r="656" spans="1:19" ht="15.75" customHeight="1" x14ac:dyDescent="0.2">
      <c r="A656" s="108"/>
      <c r="B656" s="108"/>
      <c r="C656" s="108"/>
      <c r="D656" s="107"/>
      <c r="E656" s="108"/>
      <c r="F656" s="108"/>
      <c r="G656" s="108"/>
      <c r="H656" s="108"/>
      <c r="I656" s="108"/>
      <c r="J656" s="109"/>
      <c r="K656" s="109"/>
      <c r="L656" s="108"/>
      <c r="M656" s="108"/>
      <c r="N656" s="108"/>
      <c r="O656" s="112"/>
      <c r="P656" s="112"/>
      <c r="Q656" s="108"/>
      <c r="R656" s="108"/>
      <c r="S656" s="112"/>
    </row>
    <row r="657" spans="1:19" ht="15.75" customHeight="1" x14ac:dyDescent="0.2">
      <c r="A657" s="108"/>
      <c r="B657" s="108"/>
      <c r="C657" s="108"/>
      <c r="D657" s="107"/>
      <c r="E657" s="108"/>
      <c r="F657" s="108"/>
      <c r="G657" s="108"/>
      <c r="H657" s="108"/>
      <c r="I657" s="108"/>
      <c r="J657" s="109"/>
      <c r="K657" s="109"/>
      <c r="L657" s="108"/>
      <c r="M657" s="108"/>
      <c r="N657" s="108"/>
      <c r="O657" s="112"/>
      <c r="P657" s="112"/>
      <c r="Q657" s="108"/>
      <c r="R657" s="108"/>
      <c r="S657" s="112"/>
    </row>
    <row r="658" spans="1:19" ht="15.75" customHeight="1" x14ac:dyDescent="0.2">
      <c r="A658" s="108"/>
      <c r="B658" s="108"/>
      <c r="C658" s="108"/>
      <c r="D658" s="107"/>
      <c r="E658" s="108"/>
      <c r="F658" s="108"/>
      <c r="G658" s="108"/>
      <c r="H658" s="108"/>
      <c r="I658" s="108"/>
      <c r="J658" s="109"/>
      <c r="K658" s="109"/>
      <c r="L658" s="108"/>
      <c r="M658" s="108"/>
      <c r="N658" s="108"/>
      <c r="O658" s="112"/>
      <c r="P658" s="112"/>
      <c r="Q658" s="108"/>
      <c r="R658" s="108"/>
      <c r="S658" s="112"/>
    </row>
    <row r="659" spans="1:19" ht="15.75" customHeight="1" x14ac:dyDescent="0.2">
      <c r="A659" s="108"/>
      <c r="B659" s="108"/>
      <c r="C659" s="108"/>
      <c r="D659" s="107"/>
      <c r="E659" s="108"/>
      <c r="F659" s="108"/>
      <c r="G659" s="108"/>
      <c r="H659" s="108"/>
      <c r="I659" s="108"/>
      <c r="J659" s="109"/>
      <c r="K659" s="109"/>
      <c r="L659" s="108"/>
      <c r="M659" s="108"/>
      <c r="N659" s="108"/>
      <c r="O659" s="112"/>
      <c r="P659" s="112"/>
      <c r="Q659" s="108"/>
      <c r="R659" s="108"/>
      <c r="S659" s="112"/>
    </row>
    <row r="660" spans="1:19" ht="15.75" customHeight="1" x14ac:dyDescent="0.2">
      <c r="A660" s="108"/>
      <c r="B660" s="108"/>
      <c r="C660" s="108"/>
      <c r="D660" s="107"/>
      <c r="E660" s="108"/>
      <c r="F660" s="108"/>
      <c r="G660" s="108"/>
      <c r="H660" s="108"/>
      <c r="I660" s="108"/>
      <c r="J660" s="109"/>
      <c r="K660" s="109"/>
      <c r="L660" s="108"/>
      <c r="M660" s="108"/>
      <c r="N660" s="108"/>
      <c r="O660" s="112"/>
      <c r="P660" s="112"/>
      <c r="Q660" s="108"/>
      <c r="R660" s="108"/>
      <c r="S660" s="112"/>
    </row>
    <row r="661" spans="1:19" ht="15.75" customHeight="1" x14ac:dyDescent="0.2">
      <c r="A661" s="108"/>
      <c r="B661" s="108"/>
      <c r="C661" s="108"/>
      <c r="D661" s="107"/>
      <c r="E661" s="108"/>
      <c r="F661" s="108"/>
      <c r="G661" s="108"/>
      <c r="H661" s="108"/>
      <c r="I661" s="108"/>
      <c r="J661" s="109"/>
      <c r="K661" s="109"/>
      <c r="L661" s="108"/>
      <c r="M661" s="108"/>
      <c r="N661" s="108"/>
      <c r="O661" s="112"/>
      <c r="P661" s="112"/>
      <c r="Q661" s="108"/>
      <c r="R661" s="108"/>
      <c r="S661" s="112"/>
    </row>
    <row r="662" spans="1:19" ht="15.75" customHeight="1" x14ac:dyDescent="0.2">
      <c r="A662" s="108"/>
      <c r="B662" s="108"/>
      <c r="C662" s="108"/>
      <c r="D662" s="107"/>
      <c r="E662" s="108"/>
      <c r="F662" s="108"/>
      <c r="G662" s="108"/>
      <c r="H662" s="108"/>
      <c r="I662" s="108"/>
      <c r="J662" s="109"/>
      <c r="K662" s="109"/>
      <c r="L662" s="108"/>
      <c r="M662" s="108"/>
      <c r="N662" s="108"/>
      <c r="O662" s="112"/>
      <c r="P662" s="112"/>
      <c r="Q662" s="108"/>
      <c r="R662" s="108"/>
      <c r="S662" s="112"/>
    </row>
    <row r="663" spans="1:19" ht="15.75" customHeight="1" x14ac:dyDescent="0.2">
      <c r="A663" s="108"/>
      <c r="B663" s="108"/>
      <c r="C663" s="108"/>
      <c r="D663" s="107"/>
      <c r="E663" s="108"/>
      <c r="F663" s="108"/>
      <c r="G663" s="108"/>
      <c r="H663" s="108"/>
      <c r="I663" s="108"/>
      <c r="J663" s="109"/>
      <c r="K663" s="109"/>
      <c r="L663" s="108"/>
      <c r="M663" s="108"/>
      <c r="N663" s="108"/>
      <c r="O663" s="112"/>
      <c r="P663" s="112"/>
      <c r="Q663" s="108"/>
      <c r="R663" s="108"/>
      <c r="S663" s="112"/>
    </row>
    <row r="664" spans="1:19" ht="15.75" customHeight="1" x14ac:dyDescent="0.2">
      <c r="A664" s="108"/>
      <c r="B664" s="108"/>
      <c r="C664" s="108"/>
      <c r="D664" s="107"/>
      <c r="E664" s="108"/>
      <c r="F664" s="108"/>
      <c r="G664" s="108"/>
      <c r="H664" s="108"/>
      <c r="I664" s="108"/>
      <c r="J664" s="109"/>
      <c r="K664" s="109"/>
      <c r="L664" s="108"/>
      <c r="M664" s="108"/>
      <c r="N664" s="108"/>
      <c r="O664" s="112"/>
      <c r="P664" s="112"/>
      <c r="Q664" s="108"/>
      <c r="R664" s="108"/>
      <c r="S664" s="112"/>
    </row>
    <row r="665" spans="1:19" ht="15.75" customHeight="1" x14ac:dyDescent="0.2">
      <c r="A665" s="108"/>
      <c r="B665" s="108"/>
      <c r="C665" s="108"/>
      <c r="D665" s="107"/>
      <c r="E665" s="108"/>
      <c r="F665" s="108"/>
      <c r="G665" s="108"/>
      <c r="H665" s="108"/>
      <c r="I665" s="108"/>
      <c r="J665" s="109"/>
      <c r="K665" s="109"/>
      <c r="L665" s="108"/>
      <c r="M665" s="108"/>
      <c r="N665" s="108"/>
      <c r="O665" s="112"/>
      <c r="P665" s="112"/>
      <c r="Q665" s="108"/>
      <c r="R665" s="108"/>
      <c r="S665" s="112"/>
    </row>
    <row r="666" spans="1:19" ht="15.75" customHeight="1" x14ac:dyDescent="0.2">
      <c r="A666" s="108"/>
      <c r="B666" s="108"/>
      <c r="C666" s="108"/>
      <c r="D666" s="107"/>
      <c r="E666" s="108"/>
      <c r="F666" s="108"/>
      <c r="G666" s="108"/>
      <c r="H666" s="108"/>
      <c r="I666" s="108"/>
      <c r="J666" s="109"/>
      <c r="K666" s="109"/>
      <c r="L666" s="108"/>
      <c r="M666" s="108"/>
      <c r="N666" s="108"/>
      <c r="O666" s="112"/>
      <c r="P666" s="112"/>
      <c r="Q666" s="108"/>
      <c r="R666" s="108"/>
      <c r="S666" s="112"/>
    </row>
    <row r="667" spans="1:19" ht="15.75" customHeight="1" x14ac:dyDescent="0.2">
      <c r="A667" s="108"/>
      <c r="B667" s="108"/>
      <c r="C667" s="108"/>
      <c r="D667" s="107"/>
      <c r="E667" s="108"/>
      <c r="F667" s="108"/>
      <c r="G667" s="108"/>
      <c r="H667" s="108"/>
      <c r="I667" s="108"/>
      <c r="J667" s="109"/>
      <c r="K667" s="109"/>
      <c r="L667" s="108"/>
      <c r="M667" s="108"/>
      <c r="N667" s="108"/>
      <c r="O667" s="112"/>
      <c r="P667" s="112"/>
      <c r="Q667" s="108"/>
      <c r="R667" s="108"/>
      <c r="S667" s="112"/>
    </row>
    <row r="668" spans="1:19" ht="15.75" customHeight="1" x14ac:dyDescent="0.2">
      <c r="A668" s="108"/>
      <c r="B668" s="108"/>
      <c r="C668" s="108"/>
      <c r="D668" s="107"/>
      <c r="E668" s="108"/>
      <c r="F668" s="108"/>
      <c r="G668" s="108"/>
      <c r="H668" s="108"/>
      <c r="I668" s="108"/>
      <c r="J668" s="109"/>
      <c r="K668" s="109"/>
      <c r="L668" s="108"/>
      <c r="M668" s="108"/>
      <c r="N668" s="108"/>
      <c r="O668" s="112"/>
      <c r="P668" s="112"/>
      <c r="Q668" s="108"/>
      <c r="R668" s="108"/>
      <c r="S668" s="112"/>
    </row>
    <row r="669" spans="1:19" ht="15.75" customHeight="1" x14ac:dyDescent="0.2">
      <c r="A669" s="108"/>
      <c r="B669" s="108"/>
      <c r="C669" s="108"/>
      <c r="D669" s="107"/>
      <c r="E669" s="108"/>
      <c r="F669" s="108"/>
      <c r="G669" s="108"/>
      <c r="H669" s="108"/>
      <c r="I669" s="108"/>
      <c r="J669" s="109"/>
      <c r="K669" s="109"/>
      <c r="L669" s="108"/>
      <c r="M669" s="108"/>
      <c r="N669" s="108"/>
      <c r="O669" s="112"/>
      <c r="P669" s="112"/>
      <c r="Q669" s="108"/>
      <c r="R669" s="108"/>
      <c r="S669" s="112"/>
    </row>
    <row r="670" spans="1:19" ht="15.75" customHeight="1" x14ac:dyDescent="0.2">
      <c r="A670" s="108"/>
      <c r="B670" s="108"/>
      <c r="C670" s="108"/>
      <c r="D670" s="107"/>
      <c r="E670" s="108"/>
      <c r="F670" s="108"/>
      <c r="G670" s="108"/>
      <c r="H670" s="108"/>
      <c r="I670" s="108"/>
      <c r="J670" s="109"/>
      <c r="K670" s="109"/>
      <c r="L670" s="108"/>
      <c r="M670" s="108"/>
      <c r="N670" s="108"/>
      <c r="O670" s="112"/>
      <c r="P670" s="112"/>
      <c r="Q670" s="108"/>
      <c r="R670" s="108"/>
      <c r="S670" s="112"/>
    </row>
    <row r="671" spans="1:19" ht="15.75" customHeight="1" x14ac:dyDescent="0.2">
      <c r="A671" s="108"/>
      <c r="B671" s="108"/>
      <c r="C671" s="108"/>
      <c r="D671" s="107"/>
      <c r="E671" s="108"/>
      <c r="F671" s="108"/>
      <c r="G671" s="108"/>
      <c r="H671" s="108"/>
      <c r="I671" s="108"/>
      <c r="J671" s="109"/>
      <c r="K671" s="109"/>
      <c r="L671" s="108"/>
      <c r="M671" s="108"/>
      <c r="N671" s="108"/>
      <c r="O671" s="112"/>
      <c r="P671" s="112"/>
      <c r="Q671" s="108"/>
      <c r="R671" s="108"/>
      <c r="S671" s="112"/>
    </row>
    <row r="672" spans="1:19" ht="15.75" customHeight="1" x14ac:dyDescent="0.2">
      <c r="A672" s="108"/>
      <c r="B672" s="108"/>
      <c r="C672" s="108"/>
      <c r="D672" s="107"/>
      <c r="E672" s="108"/>
      <c r="F672" s="108"/>
      <c r="G672" s="108"/>
      <c r="H672" s="108"/>
      <c r="I672" s="108"/>
      <c r="J672" s="109"/>
      <c r="K672" s="109"/>
      <c r="L672" s="108"/>
      <c r="M672" s="108"/>
      <c r="N672" s="108"/>
      <c r="O672" s="112"/>
      <c r="P672" s="112"/>
      <c r="Q672" s="108"/>
      <c r="R672" s="108"/>
      <c r="S672" s="112"/>
    </row>
    <row r="673" spans="1:19" ht="15.75" customHeight="1" x14ac:dyDescent="0.2">
      <c r="A673" s="108"/>
      <c r="B673" s="108"/>
      <c r="C673" s="108"/>
      <c r="D673" s="107"/>
      <c r="E673" s="108"/>
      <c r="F673" s="108"/>
      <c r="G673" s="108"/>
      <c r="H673" s="108"/>
      <c r="I673" s="108"/>
      <c r="J673" s="109"/>
      <c r="K673" s="109"/>
      <c r="L673" s="108"/>
      <c r="M673" s="108"/>
      <c r="N673" s="108"/>
      <c r="O673" s="112"/>
      <c r="P673" s="112"/>
      <c r="Q673" s="108"/>
      <c r="R673" s="108"/>
      <c r="S673" s="112"/>
    </row>
    <row r="674" spans="1:19" ht="15.75" customHeight="1" x14ac:dyDescent="0.2">
      <c r="A674" s="108"/>
      <c r="B674" s="108"/>
      <c r="C674" s="108"/>
      <c r="D674" s="107"/>
      <c r="E674" s="108"/>
      <c r="F674" s="108"/>
      <c r="G674" s="108"/>
      <c r="H674" s="108"/>
      <c r="I674" s="108"/>
      <c r="J674" s="109"/>
      <c r="K674" s="109"/>
      <c r="L674" s="108"/>
      <c r="M674" s="108"/>
      <c r="N674" s="108"/>
      <c r="O674" s="112"/>
      <c r="P674" s="112"/>
      <c r="Q674" s="108"/>
      <c r="R674" s="108"/>
      <c r="S674" s="112"/>
    </row>
    <row r="675" spans="1:19" ht="15.75" customHeight="1" x14ac:dyDescent="0.2">
      <c r="A675" s="108"/>
      <c r="B675" s="108"/>
      <c r="C675" s="108"/>
      <c r="D675" s="107"/>
      <c r="E675" s="108"/>
      <c r="F675" s="108"/>
      <c r="G675" s="108"/>
      <c r="H675" s="108"/>
      <c r="I675" s="108"/>
      <c r="J675" s="109"/>
      <c r="K675" s="109"/>
      <c r="L675" s="108"/>
      <c r="M675" s="108"/>
      <c r="N675" s="108"/>
      <c r="O675" s="112"/>
      <c r="P675" s="112"/>
      <c r="Q675" s="108"/>
      <c r="R675" s="108"/>
      <c r="S675" s="112"/>
    </row>
    <row r="676" spans="1:19" ht="15.75" customHeight="1" x14ac:dyDescent="0.2">
      <c r="A676" s="108"/>
      <c r="B676" s="108"/>
      <c r="C676" s="108"/>
      <c r="D676" s="107"/>
      <c r="E676" s="108"/>
      <c r="F676" s="108"/>
      <c r="G676" s="108"/>
      <c r="H676" s="108"/>
      <c r="I676" s="108"/>
      <c r="J676" s="109"/>
      <c r="K676" s="109"/>
      <c r="L676" s="108"/>
      <c r="M676" s="108"/>
      <c r="N676" s="108"/>
      <c r="O676" s="112"/>
      <c r="P676" s="112"/>
      <c r="Q676" s="108"/>
      <c r="R676" s="108"/>
      <c r="S676" s="112"/>
    </row>
    <row r="677" spans="1:19" ht="15.75" customHeight="1" x14ac:dyDescent="0.2">
      <c r="A677" s="108"/>
      <c r="B677" s="108"/>
      <c r="C677" s="108"/>
      <c r="D677" s="107"/>
      <c r="E677" s="108"/>
      <c r="F677" s="108"/>
      <c r="G677" s="108"/>
      <c r="H677" s="108"/>
      <c r="I677" s="108"/>
      <c r="J677" s="109"/>
      <c r="K677" s="109"/>
      <c r="L677" s="108"/>
      <c r="M677" s="108"/>
      <c r="N677" s="108"/>
      <c r="O677" s="112"/>
      <c r="P677" s="112"/>
      <c r="Q677" s="108"/>
      <c r="R677" s="108"/>
      <c r="S677" s="112"/>
    </row>
    <row r="678" spans="1:19" ht="15.75" customHeight="1" x14ac:dyDescent="0.2">
      <c r="A678" s="108"/>
      <c r="B678" s="108"/>
      <c r="C678" s="108"/>
      <c r="D678" s="107"/>
      <c r="E678" s="108"/>
      <c r="F678" s="108"/>
      <c r="G678" s="108"/>
      <c r="H678" s="108"/>
      <c r="I678" s="108"/>
      <c r="J678" s="109"/>
      <c r="K678" s="109"/>
      <c r="L678" s="108"/>
      <c r="M678" s="108"/>
      <c r="N678" s="108"/>
      <c r="O678" s="112"/>
      <c r="P678" s="112"/>
      <c r="Q678" s="108"/>
      <c r="R678" s="108"/>
      <c r="S678" s="112"/>
    </row>
    <row r="679" spans="1:19" ht="15.75" customHeight="1" x14ac:dyDescent="0.2">
      <c r="A679" s="108"/>
      <c r="B679" s="108"/>
      <c r="C679" s="108"/>
      <c r="D679" s="107"/>
      <c r="E679" s="108"/>
      <c r="F679" s="108"/>
      <c r="G679" s="108"/>
      <c r="H679" s="108"/>
      <c r="I679" s="108"/>
      <c r="J679" s="109"/>
      <c r="K679" s="109"/>
      <c r="L679" s="108"/>
      <c r="M679" s="108"/>
      <c r="N679" s="108"/>
      <c r="O679" s="112"/>
      <c r="P679" s="112"/>
      <c r="Q679" s="108"/>
      <c r="R679" s="108"/>
      <c r="S679" s="112"/>
    </row>
    <row r="680" spans="1:19" ht="15.75" customHeight="1" x14ac:dyDescent="0.2">
      <c r="A680" s="108"/>
      <c r="B680" s="108"/>
      <c r="C680" s="108"/>
      <c r="D680" s="107"/>
      <c r="E680" s="108"/>
      <c r="F680" s="108"/>
      <c r="G680" s="108"/>
      <c r="H680" s="108"/>
      <c r="I680" s="108"/>
      <c r="J680" s="109"/>
      <c r="K680" s="109"/>
      <c r="L680" s="108"/>
      <c r="M680" s="108"/>
      <c r="N680" s="108"/>
      <c r="O680" s="112"/>
      <c r="P680" s="112"/>
      <c r="Q680" s="108"/>
      <c r="R680" s="108"/>
      <c r="S680" s="112"/>
    </row>
    <row r="681" spans="1:19" ht="15.75" customHeight="1" x14ac:dyDescent="0.2">
      <c r="A681" s="108"/>
      <c r="B681" s="108"/>
      <c r="C681" s="108"/>
      <c r="D681" s="107"/>
      <c r="E681" s="108"/>
      <c r="F681" s="108"/>
      <c r="G681" s="108"/>
      <c r="H681" s="108"/>
      <c r="I681" s="108"/>
      <c r="J681" s="109"/>
      <c r="K681" s="109"/>
      <c r="L681" s="108"/>
      <c r="M681" s="108"/>
      <c r="N681" s="108"/>
      <c r="O681" s="112"/>
      <c r="P681" s="112"/>
      <c r="Q681" s="108"/>
      <c r="R681" s="108"/>
      <c r="S681" s="112"/>
    </row>
    <row r="682" spans="1:19" ht="15.75" customHeight="1" x14ac:dyDescent="0.2">
      <c r="A682" s="108"/>
      <c r="B682" s="108"/>
      <c r="C682" s="108"/>
      <c r="D682" s="107"/>
      <c r="E682" s="108"/>
      <c r="F682" s="108"/>
      <c r="G682" s="108"/>
      <c r="H682" s="108"/>
      <c r="I682" s="108"/>
      <c r="J682" s="109"/>
      <c r="K682" s="109"/>
      <c r="L682" s="108"/>
      <c r="M682" s="108"/>
      <c r="N682" s="108"/>
      <c r="O682" s="112"/>
      <c r="P682" s="112"/>
      <c r="Q682" s="108"/>
      <c r="R682" s="108"/>
      <c r="S682" s="112"/>
    </row>
    <row r="683" spans="1:19" ht="15.75" customHeight="1" x14ac:dyDescent="0.2">
      <c r="A683" s="108"/>
      <c r="B683" s="108"/>
      <c r="C683" s="108"/>
      <c r="D683" s="107"/>
      <c r="E683" s="108"/>
      <c r="F683" s="108"/>
      <c r="G683" s="108"/>
      <c r="H683" s="108"/>
      <c r="I683" s="108"/>
      <c r="J683" s="109"/>
      <c r="K683" s="109"/>
      <c r="L683" s="108"/>
      <c r="M683" s="108"/>
      <c r="N683" s="108"/>
      <c r="O683" s="112"/>
      <c r="P683" s="112"/>
      <c r="Q683" s="108"/>
      <c r="R683" s="108"/>
      <c r="S683" s="112"/>
    </row>
    <row r="684" spans="1:19" ht="15.75" customHeight="1" x14ac:dyDescent="0.2">
      <c r="A684" s="108"/>
      <c r="B684" s="108"/>
      <c r="C684" s="108"/>
      <c r="D684" s="107"/>
      <c r="E684" s="108"/>
      <c r="F684" s="108"/>
      <c r="G684" s="108"/>
      <c r="H684" s="108"/>
      <c r="I684" s="108"/>
      <c r="J684" s="109"/>
      <c r="K684" s="109"/>
      <c r="L684" s="108"/>
      <c r="M684" s="108"/>
      <c r="N684" s="108"/>
      <c r="O684" s="112"/>
      <c r="P684" s="112"/>
      <c r="Q684" s="108"/>
      <c r="R684" s="108"/>
      <c r="S684" s="112"/>
    </row>
    <row r="685" spans="1:19" ht="15.75" customHeight="1" x14ac:dyDescent="0.2">
      <c r="A685" s="108"/>
      <c r="B685" s="108"/>
      <c r="C685" s="108"/>
      <c r="D685" s="107"/>
      <c r="E685" s="108"/>
      <c r="F685" s="108"/>
      <c r="G685" s="108"/>
      <c r="H685" s="108"/>
      <c r="I685" s="108"/>
      <c r="J685" s="109"/>
      <c r="K685" s="109"/>
      <c r="L685" s="108"/>
      <c r="M685" s="108"/>
      <c r="N685" s="108"/>
      <c r="O685" s="112"/>
      <c r="P685" s="112"/>
      <c r="Q685" s="108"/>
      <c r="R685" s="108"/>
      <c r="S685" s="112"/>
    </row>
    <row r="686" spans="1:19" ht="15.75" customHeight="1" x14ac:dyDescent="0.2">
      <c r="A686" s="108"/>
      <c r="B686" s="108"/>
      <c r="C686" s="108"/>
      <c r="D686" s="107"/>
      <c r="E686" s="108"/>
      <c r="F686" s="108"/>
      <c r="G686" s="108"/>
      <c r="H686" s="108"/>
      <c r="I686" s="108"/>
      <c r="J686" s="109"/>
      <c r="K686" s="109"/>
      <c r="L686" s="108"/>
      <c r="M686" s="108"/>
      <c r="N686" s="108"/>
      <c r="O686" s="112"/>
      <c r="P686" s="112"/>
      <c r="Q686" s="108"/>
      <c r="R686" s="108"/>
      <c r="S686" s="112"/>
    </row>
    <row r="687" spans="1:19" ht="15.75" customHeight="1" x14ac:dyDescent="0.2">
      <c r="A687" s="108"/>
      <c r="B687" s="108"/>
      <c r="C687" s="108"/>
      <c r="D687" s="107"/>
      <c r="E687" s="108"/>
      <c r="F687" s="108"/>
      <c r="G687" s="108"/>
      <c r="H687" s="108"/>
      <c r="I687" s="108"/>
      <c r="J687" s="109"/>
      <c r="K687" s="109"/>
      <c r="L687" s="108"/>
      <c r="M687" s="108"/>
      <c r="N687" s="108"/>
      <c r="O687" s="112"/>
      <c r="P687" s="112"/>
      <c r="Q687" s="108"/>
      <c r="R687" s="108"/>
      <c r="S687" s="112"/>
    </row>
    <row r="688" spans="1:19" ht="15.75" customHeight="1" x14ac:dyDescent="0.2">
      <c r="A688" s="108"/>
      <c r="B688" s="108"/>
      <c r="C688" s="108"/>
      <c r="D688" s="107"/>
      <c r="E688" s="108"/>
      <c r="F688" s="108"/>
      <c r="G688" s="108"/>
      <c r="H688" s="108"/>
      <c r="I688" s="108"/>
      <c r="J688" s="109"/>
      <c r="K688" s="109"/>
      <c r="L688" s="108"/>
      <c r="M688" s="108"/>
      <c r="N688" s="108"/>
      <c r="O688" s="112"/>
      <c r="P688" s="112"/>
      <c r="Q688" s="108"/>
      <c r="R688" s="108"/>
      <c r="S688" s="112"/>
    </row>
    <row r="689" spans="1:19" ht="15.75" customHeight="1" x14ac:dyDescent="0.2">
      <c r="A689" s="108"/>
      <c r="B689" s="108"/>
      <c r="C689" s="108"/>
      <c r="D689" s="107"/>
      <c r="E689" s="108"/>
      <c r="F689" s="108"/>
      <c r="G689" s="108"/>
      <c r="H689" s="108"/>
      <c r="I689" s="108"/>
      <c r="J689" s="109"/>
      <c r="K689" s="109"/>
      <c r="L689" s="108"/>
      <c r="M689" s="108"/>
      <c r="N689" s="108"/>
      <c r="O689" s="112"/>
      <c r="P689" s="112"/>
      <c r="Q689" s="108"/>
      <c r="R689" s="108"/>
      <c r="S689" s="112"/>
    </row>
    <row r="690" spans="1:19" ht="15.75" customHeight="1" x14ac:dyDescent="0.2">
      <c r="A690" s="108"/>
      <c r="B690" s="108"/>
      <c r="C690" s="108"/>
      <c r="D690" s="107"/>
      <c r="E690" s="108"/>
      <c r="F690" s="108"/>
      <c r="G690" s="108"/>
      <c r="H690" s="108"/>
      <c r="I690" s="108"/>
      <c r="J690" s="109"/>
      <c r="K690" s="109"/>
      <c r="L690" s="108"/>
      <c r="M690" s="108"/>
      <c r="N690" s="108"/>
      <c r="O690" s="112"/>
      <c r="P690" s="112"/>
      <c r="Q690" s="108"/>
      <c r="R690" s="108"/>
      <c r="S690" s="112"/>
    </row>
    <row r="691" spans="1:19" ht="15.75" customHeight="1" x14ac:dyDescent="0.2">
      <c r="A691" s="108"/>
      <c r="B691" s="108"/>
      <c r="C691" s="108"/>
      <c r="D691" s="107"/>
      <c r="E691" s="108"/>
      <c r="F691" s="108"/>
      <c r="G691" s="108"/>
      <c r="H691" s="108"/>
      <c r="I691" s="108"/>
      <c r="J691" s="109"/>
      <c r="K691" s="109"/>
      <c r="L691" s="108"/>
      <c r="M691" s="108"/>
      <c r="N691" s="108"/>
      <c r="O691" s="112"/>
      <c r="P691" s="112"/>
      <c r="Q691" s="108"/>
      <c r="R691" s="108"/>
      <c r="S691" s="112"/>
    </row>
    <row r="692" spans="1:19" ht="15.75" customHeight="1" x14ac:dyDescent="0.2">
      <c r="A692" s="108"/>
      <c r="B692" s="108"/>
      <c r="C692" s="108"/>
      <c r="D692" s="107"/>
      <c r="E692" s="108"/>
      <c r="F692" s="108"/>
      <c r="G692" s="108"/>
      <c r="H692" s="108"/>
      <c r="I692" s="108"/>
      <c r="J692" s="109"/>
      <c r="K692" s="109"/>
      <c r="L692" s="108"/>
      <c r="M692" s="108"/>
      <c r="N692" s="108"/>
      <c r="O692" s="112"/>
      <c r="P692" s="112"/>
      <c r="Q692" s="108"/>
      <c r="R692" s="108"/>
      <c r="S692" s="112"/>
    </row>
    <row r="693" spans="1:19" ht="15.75" customHeight="1" x14ac:dyDescent="0.2">
      <c r="A693" s="108"/>
      <c r="B693" s="108"/>
      <c r="C693" s="108"/>
      <c r="D693" s="107"/>
      <c r="E693" s="108"/>
      <c r="F693" s="108"/>
      <c r="G693" s="108"/>
      <c r="H693" s="108"/>
      <c r="I693" s="108"/>
      <c r="J693" s="109"/>
      <c r="K693" s="109"/>
      <c r="L693" s="108"/>
      <c r="M693" s="108"/>
      <c r="N693" s="108"/>
      <c r="O693" s="112"/>
      <c r="P693" s="112"/>
      <c r="Q693" s="108"/>
      <c r="R693" s="108"/>
      <c r="S693" s="112"/>
    </row>
    <row r="694" spans="1:19" ht="15.75" customHeight="1" x14ac:dyDescent="0.2">
      <c r="A694" s="108"/>
      <c r="B694" s="108"/>
      <c r="C694" s="108"/>
      <c r="D694" s="107"/>
      <c r="E694" s="108"/>
      <c r="F694" s="108"/>
      <c r="G694" s="108"/>
      <c r="H694" s="108"/>
      <c r="I694" s="108"/>
      <c r="J694" s="109"/>
      <c r="K694" s="109"/>
      <c r="L694" s="108"/>
      <c r="M694" s="108"/>
      <c r="N694" s="108"/>
      <c r="O694" s="112"/>
      <c r="P694" s="112"/>
      <c r="Q694" s="108"/>
      <c r="R694" s="108"/>
      <c r="S694" s="112"/>
    </row>
    <row r="695" spans="1:19" ht="15.75" customHeight="1" x14ac:dyDescent="0.2">
      <c r="A695" s="108"/>
      <c r="B695" s="108"/>
      <c r="C695" s="108"/>
      <c r="D695" s="107"/>
      <c r="E695" s="108"/>
      <c r="F695" s="108"/>
      <c r="G695" s="108"/>
      <c r="H695" s="108"/>
      <c r="I695" s="108"/>
      <c r="J695" s="109"/>
      <c r="K695" s="109"/>
      <c r="L695" s="108"/>
      <c r="M695" s="108"/>
      <c r="N695" s="108"/>
      <c r="O695" s="112"/>
      <c r="P695" s="112"/>
      <c r="Q695" s="108"/>
      <c r="R695" s="108"/>
      <c r="S695" s="112"/>
    </row>
    <row r="696" spans="1:19" ht="15.75" customHeight="1" x14ac:dyDescent="0.2">
      <c r="A696" s="108"/>
      <c r="B696" s="108"/>
      <c r="C696" s="108"/>
      <c r="D696" s="107"/>
      <c r="E696" s="108"/>
      <c r="F696" s="108"/>
      <c r="G696" s="108"/>
      <c r="H696" s="108"/>
      <c r="I696" s="108"/>
      <c r="J696" s="109"/>
      <c r="K696" s="109"/>
      <c r="L696" s="108"/>
      <c r="M696" s="108"/>
      <c r="N696" s="108"/>
      <c r="O696" s="112"/>
      <c r="P696" s="112"/>
      <c r="Q696" s="108"/>
      <c r="R696" s="108"/>
      <c r="S696" s="112"/>
    </row>
    <row r="697" spans="1:19" ht="15.75" customHeight="1" x14ac:dyDescent="0.2">
      <c r="A697" s="108"/>
      <c r="B697" s="108"/>
      <c r="C697" s="108"/>
      <c r="D697" s="107"/>
      <c r="E697" s="108"/>
      <c r="F697" s="108"/>
      <c r="G697" s="108"/>
      <c r="H697" s="108"/>
      <c r="I697" s="108"/>
      <c r="J697" s="109"/>
      <c r="K697" s="109"/>
      <c r="L697" s="108"/>
      <c r="M697" s="108"/>
      <c r="N697" s="108"/>
      <c r="O697" s="112"/>
      <c r="P697" s="112"/>
      <c r="Q697" s="108"/>
      <c r="R697" s="108"/>
      <c r="S697" s="112"/>
    </row>
    <row r="698" spans="1:19" ht="15.75" customHeight="1" x14ac:dyDescent="0.2">
      <c r="A698" s="108"/>
      <c r="B698" s="108"/>
      <c r="C698" s="108"/>
      <c r="D698" s="107"/>
      <c r="E698" s="108"/>
      <c r="F698" s="108"/>
      <c r="G698" s="108"/>
      <c r="H698" s="108"/>
      <c r="I698" s="108"/>
      <c r="J698" s="109"/>
      <c r="K698" s="109"/>
      <c r="L698" s="108"/>
      <c r="M698" s="108"/>
      <c r="N698" s="108"/>
      <c r="O698" s="112"/>
      <c r="P698" s="112"/>
      <c r="Q698" s="108"/>
      <c r="R698" s="108"/>
      <c r="S698" s="112"/>
    </row>
    <row r="699" spans="1:19" ht="15.75" customHeight="1" x14ac:dyDescent="0.2">
      <c r="A699" s="108"/>
      <c r="B699" s="108"/>
      <c r="C699" s="108"/>
      <c r="D699" s="107"/>
      <c r="E699" s="108"/>
      <c r="F699" s="108"/>
      <c r="G699" s="108"/>
      <c r="H699" s="108"/>
      <c r="I699" s="108"/>
      <c r="J699" s="109"/>
      <c r="K699" s="109"/>
      <c r="L699" s="108"/>
      <c r="M699" s="108"/>
      <c r="N699" s="108"/>
      <c r="O699" s="112"/>
      <c r="P699" s="112"/>
      <c r="Q699" s="108"/>
      <c r="R699" s="108"/>
      <c r="S699" s="112"/>
    </row>
    <row r="700" spans="1:19" ht="15.75" customHeight="1" x14ac:dyDescent="0.2">
      <c r="A700" s="108"/>
      <c r="B700" s="108"/>
      <c r="C700" s="108"/>
      <c r="D700" s="107"/>
      <c r="E700" s="108"/>
      <c r="F700" s="108"/>
      <c r="G700" s="108"/>
      <c r="H700" s="108"/>
      <c r="I700" s="108"/>
      <c r="J700" s="109"/>
      <c r="K700" s="109"/>
      <c r="L700" s="108"/>
      <c r="M700" s="108"/>
      <c r="N700" s="108"/>
      <c r="O700" s="112"/>
      <c r="P700" s="112"/>
      <c r="Q700" s="108"/>
      <c r="R700" s="108"/>
      <c r="S700" s="112"/>
    </row>
    <row r="701" spans="1:19" ht="15.75" customHeight="1" x14ac:dyDescent="0.2">
      <c r="A701" s="108"/>
      <c r="B701" s="108"/>
      <c r="C701" s="108"/>
      <c r="D701" s="107"/>
      <c r="E701" s="108"/>
      <c r="F701" s="108"/>
      <c r="G701" s="108"/>
      <c r="H701" s="108"/>
      <c r="I701" s="108"/>
      <c r="J701" s="109"/>
      <c r="K701" s="109"/>
      <c r="L701" s="108"/>
      <c r="M701" s="108"/>
      <c r="N701" s="108"/>
      <c r="O701" s="112"/>
      <c r="P701" s="112"/>
      <c r="Q701" s="108"/>
      <c r="R701" s="108"/>
      <c r="S701" s="112"/>
    </row>
    <row r="702" spans="1:19" ht="15.75" customHeight="1" x14ac:dyDescent="0.2">
      <c r="A702" s="108"/>
      <c r="B702" s="108"/>
      <c r="C702" s="108"/>
      <c r="D702" s="107"/>
      <c r="E702" s="108"/>
      <c r="F702" s="108"/>
      <c r="G702" s="108"/>
      <c r="H702" s="108"/>
      <c r="I702" s="108"/>
      <c r="J702" s="109"/>
      <c r="K702" s="109"/>
      <c r="L702" s="108"/>
      <c r="M702" s="108"/>
      <c r="N702" s="108"/>
      <c r="O702" s="112"/>
      <c r="P702" s="112"/>
      <c r="Q702" s="108"/>
      <c r="R702" s="108"/>
      <c r="S702" s="112"/>
    </row>
    <row r="703" spans="1:19" ht="15.75" customHeight="1" x14ac:dyDescent="0.2">
      <c r="A703" s="108"/>
      <c r="B703" s="108"/>
      <c r="C703" s="108"/>
      <c r="D703" s="107"/>
      <c r="E703" s="108"/>
      <c r="F703" s="108"/>
      <c r="G703" s="108"/>
      <c r="H703" s="108"/>
      <c r="I703" s="108"/>
      <c r="J703" s="109"/>
      <c r="K703" s="109"/>
      <c r="L703" s="108"/>
      <c r="M703" s="108"/>
      <c r="N703" s="108"/>
      <c r="O703" s="112"/>
      <c r="P703" s="112"/>
      <c r="Q703" s="108"/>
      <c r="R703" s="108"/>
      <c r="S703" s="112"/>
    </row>
    <row r="704" spans="1:19" ht="15.75" customHeight="1" x14ac:dyDescent="0.2">
      <c r="A704" s="108"/>
      <c r="B704" s="108"/>
      <c r="C704" s="108"/>
      <c r="D704" s="107"/>
      <c r="E704" s="108"/>
      <c r="F704" s="108"/>
      <c r="G704" s="108"/>
      <c r="H704" s="108"/>
      <c r="I704" s="108"/>
      <c r="J704" s="109"/>
      <c r="K704" s="109"/>
      <c r="L704" s="108"/>
      <c r="M704" s="108"/>
      <c r="N704" s="108"/>
      <c r="O704" s="112"/>
      <c r="P704" s="112"/>
      <c r="Q704" s="108"/>
      <c r="R704" s="108"/>
      <c r="S704" s="112"/>
    </row>
    <row r="705" spans="1:19" ht="15.75" customHeight="1" x14ac:dyDescent="0.2">
      <c r="A705" s="108"/>
      <c r="B705" s="108"/>
      <c r="C705" s="108"/>
      <c r="D705" s="107"/>
      <c r="E705" s="108"/>
      <c r="F705" s="108"/>
      <c r="G705" s="108"/>
      <c r="H705" s="108"/>
      <c r="I705" s="108"/>
      <c r="J705" s="109"/>
      <c r="K705" s="109"/>
      <c r="L705" s="108"/>
      <c r="M705" s="108"/>
      <c r="N705" s="108"/>
      <c r="O705" s="112"/>
      <c r="P705" s="112"/>
      <c r="Q705" s="108"/>
      <c r="R705" s="108"/>
      <c r="S705" s="112"/>
    </row>
    <row r="706" spans="1:19" ht="15.75" customHeight="1" x14ac:dyDescent="0.2">
      <c r="A706" s="108"/>
      <c r="B706" s="108"/>
      <c r="C706" s="108"/>
      <c r="D706" s="107"/>
      <c r="E706" s="108"/>
      <c r="F706" s="108"/>
      <c r="G706" s="108"/>
      <c r="H706" s="108"/>
      <c r="I706" s="108"/>
      <c r="J706" s="109"/>
      <c r="K706" s="109"/>
      <c r="L706" s="108"/>
      <c r="M706" s="108"/>
      <c r="N706" s="108"/>
      <c r="O706" s="112"/>
      <c r="P706" s="112"/>
      <c r="Q706" s="108"/>
      <c r="R706" s="108"/>
      <c r="S706" s="112"/>
    </row>
    <row r="707" spans="1:19" ht="15.75" customHeight="1" x14ac:dyDescent="0.2">
      <c r="A707" s="108"/>
      <c r="B707" s="108"/>
      <c r="C707" s="108"/>
      <c r="D707" s="107"/>
      <c r="E707" s="108"/>
      <c r="F707" s="108"/>
      <c r="G707" s="108"/>
      <c r="H707" s="108"/>
      <c r="I707" s="108"/>
      <c r="J707" s="109"/>
      <c r="K707" s="109"/>
      <c r="L707" s="108"/>
      <c r="M707" s="108"/>
      <c r="N707" s="108"/>
      <c r="O707" s="112"/>
      <c r="P707" s="112"/>
      <c r="Q707" s="108"/>
      <c r="R707" s="108"/>
      <c r="S707" s="112"/>
    </row>
    <row r="708" spans="1:19" ht="15.75" customHeight="1" x14ac:dyDescent="0.2">
      <c r="A708" s="108"/>
      <c r="B708" s="108"/>
      <c r="C708" s="108"/>
      <c r="D708" s="107"/>
      <c r="E708" s="108"/>
      <c r="F708" s="108"/>
      <c r="G708" s="108"/>
      <c r="H708" s="108"/>
      <c r="I708" s="108"/>
      <c r="J708" s="109"/>
      <c r="K708" s="109"/>
      <c r="L708" s="108"/>
      <c r="M708" s="108"/>
      <c r="N708" s="108"/>
      <c r="O708" s="112"/>
      <c r="P708" s="112"/>
      <c r="Q708" s="108"/>
      <c r="R708" s="108"/>
      <c r="S708" s="112"/>
    </row>
    <row r="709" spans="1:19" ht="15.75" customHeight="1" x14ac:dyDescent="0.2">
      <c r="A709" s="108"/>
      <c r="B709" s="108"/>
      <c r="C709" s="108"/>
      <c r="D709" s="107"/>
      <c r="E709" s="108"/>
      <c r="F709" s="108"/>
      <c r="G709" s="108"/>
      <c r="H709" s="108"/>
      <c r="I709" s="108"/>
      <c r="J709" s="109"/>
      <c r="K709" s="109"/>
      <c r="L709" s="108"/>
      <c r="M709" s="108"/>
      <c r="N709" s="108"/>
      <c r="O709" s="112"/>
      <c r="P709" s="112"/>
      <c r="Q709" s="108"/>
      <c r="R709" s="108"/>
      <c r="S709" s="112"/>
    </row>
    <row r="710" spans="1:19" ht="15.75" customHeight="1" x14ac:dyDescent="0.2">
      <c r="A710" s="108"/>
      <c r="B710" s="108"/>
      <c r="C710" s="108"/>
      <c r="D710" s="107"/>
      <c r="E710" s="108"/>
      <c r="F710" s="108"/>
      <c r="G710" s="108"/>
      <c r="H710" s="108"/>
      <c r="I710" s="108"/>
      <c r="J710" s="109"/>
      <c r="K710" s="109"/>
      <c r="L710" s="108"/>
      <c r="M710" s="108"/>
      <c r="N710" s="108"/>
      <c r="O710" s="112"/>
      <c r="P710" s="112"/>
      <c r="Q710" s="108"/>
      <c r="R710" s="108"/>
      <c r="S710" s="112"/>
    </row>
    <row r="711" spans="1:19" ht="15.75" customHeight="1" x14ac:dyDescent="0.2">
      <c r="A711" s="108"/>
      <c r="B711" s="108"/>
      <c r="C711" s="108"/>
      <c r="D711" s="107"/>
      <c r="E711" s="108"/>
      <c r="F711" s="108"/>
      <c r="G711" s="108"/>
      <c r="H711" s="108"/>
      <c r="I711" s="108"/>
      <c r="J711" s="109"/>
      <c r="K711" s="109"/>
      <c r="L711" s="108"/>
      <c r="M711" s="108"/>
      <c r="N711" s="108"/>
      <c r="O711" s="112"/>
      <c r="P711" s="112"/>
      <c r="Q711" s="108"/>
      <c r="R711" s="108"/>
      <c r="S711" s="112"/>
    </row>
    <row r="712" spans="1:19" ht="15.75" customHeight="1" x14ac:dyDescent="0.2">
      <c r="A712" s="108"/>
      <c r="B712" s="108"/>
      <c r="C712" s="108"/>
      <c r="D712" s="107"/>
      <c r="E712" s="108"/>
      <c r="F712" s="108"/>
      <c r="G712" s="108"/>
      <c r="H712" s="108"/>
      <c r="I712" s="108"/>
      <c r="J712" s="109"/>
      <c r="K712" s="109"/>
      <c r="L712" s="108"/>
      <c r="M712" s="108"/>
      <c r="N712" s="108"/>
      <c r="O712" s="112"/>
      <c r="P712" s="112"/>
      <c r="Q712" s="108"/>
      <c r="R712" s="108"/>
      <c r="S712" s="112"/>
    </row>
    <row r="713" spans="1:19" ht="15.75" customHeight="1" x14ac:dyDescent="0.2">
      <c r="A713" s="108"/>
      <c r="B713" s="108"/>
      <c r="C713" s="108"/>
      <c r="D713" s="107"/>
      <c r="E713" s="108"/>
      <c r="F713" s="108"/>
      <c r="G713" s="108"/>
      <c r="H713" s="108"/>
      <c r="I713" s="108"/>
      <c r="J713" s="109"/>
      <c r="K713" s="109"/>
      <c r="L713" s="108"/>
      <c r="M713" s="108"/>
      <c r="N713" s="108"/>
      <c r="O713" s="112"/>
      <c r="P713" s="112"/>
      <c r="Q713" s="108"/>
      <c r="R713" s="108"/>
      <c r="S713" s="112"/>
    </row>
    <row r="714" spans="1:19" ht="15.75" customHeight="1" x14ac:dyDescent="0.2">
      <c r="A714" s="108"/>
      <c r="B714" s="108"/>
      <c r="C714" s="108"/>
      <c r="D714" s="107"/>
      <c r="E714" s="108"/>
      <c r="F714" s="108"/>
      <c r="G714" s="108"/>
      <c r="H714" s="108"/>
      <c r="I714" s="108"/>
      <c r="J714" s="109"/>
      <c r="K714" s="109"/>
      <c r="L714" s="108"/>
      <c r="M714" s="108"/>
      <c r="N714" s="108"/>
      <c r="O714" s="112"/>
      <c r="P714" s="112"/>
      <c r="Q714" s="108"/>
      <c r="R714" s="108"/>
      <c r="S714" s="112"/>
    </row>
    <row r="715" spans="1:19" ht="15.75" customHeight="1" x14ac:dyDescent="0.2">
      <c r="A715" s="108"/>
      <c r="B715" s="108"/>
      <c r="C715" s="108"/>
      <c r="D715" s="107"/>
      <c r="E715" s="108"/>
      <c r="F715" s="108"/>
      <c r="G715" s="108"/>
      <c r="H715" s="108"/>
      <c r="I715" s="108"/>
      <c r="J715" s="109"/>
      <c r="K715" s="109"/>
      <c r="L715" s="108"/>
      <c r="M715" s="108"/>
      <c r="N715" s="108"/>
      <c r="O715" s="112"/>
      <c r="P715" s="112"/>
      <c r="Q715" s="108"/>
      <c r="R715" s="108"/>
      <c r="S715" s="112"/>
    </row>
    <row r="716" spans="1:19" ht="15.75" customHeight="1" x14ac:dyDescent="0.2">
      <c r="A716" s="108"/>
      <c r="B716" s="108"/>
      <c r="C716" s="108"/>
      <c r="D716" s="107"/>
      <c r="E716" s="108"/>
      <c r="F716" s="108"/>
      <c r="G716" s="108"/>
      <c r="H716" s="108"/>
      <c r="I716" s="108"/>
      <c r="J716" s="109"/>
      <c r="K716" s="109"/>
      <c r="L716" s="108"/>
      <c r="M716" s="108"/>
      <c r="N716" s="108"/>
      <c r="O716" s="112"/>
      <c r="P716" s="112"/>
      <c r="Q716" s="108"/>
      <c r="R716" s="108"/>
      <c r="S716" s="112"/>
    </row>
    <row r="717" spans="1:19" ht="15.75" customHeight="1" x14ac:dyDescent="0.2">
      <c r="A717" s="108"/>
      <c r="B717" s="108"/>
      <c r="C717" s="108"/>
      <c r="D717" s="107"/>
      <c r="E717" s="108"/>
      <c r="F717" s="108"/>
      <c r="G717" s="108"/>
      <c r="H717" s="108"/>
      <c r="I717" s="108"/>
      <c r="J717" s="109"/>
      <c r="K717" s="109"/>
      <c r="L717" s="108"/>
      <c r="M717" s="108"/>
      <c r="N717" s="108"/>
      <c r="O717" s="112"/>
      <c r="P717" s="112"/>
      <c r="Q717" s="108"/>
      <c r="R717" s="108"/>
      <c r="S717" s="112"/>
    </row>
    <row r="718" spans="1:19" ht="15.75" customHeight="1" x14ac:dyDescent="0.2">
      <c r="A718" s="108"/>
      <c r="B718" s="108"/>
      <c r="C718" s="108"/>
      <c r="D718" s="107"/>
      <c r="E718" s="108"/>
      <c r="F718" s="108"/>
      <c r="G718" s="108"/>
      <c r="H718" s="108"/>
      <c r="I718" s="108"/>
      <c r="J718" s="109"/>
      <c r="K718" s="109"/>
      <c r="L718" s="108"/>
      <c r="M718" s="108"/>
      <c r="N718" s="108"/>
      <c r="O718" s="112"/>
      <c r="P718" s="112"/>
      <c r="Q718" s="108"/>
      <c r="R718" s="108"/>
      <c r="S718" s="112"/>
    </row>
    <row r="719" spans="1:19" ht="15.75" customHeight="1" x14ac:dyDescent="0.2">
      <c r="A719" s="108"/>
      <c r="B719" s="108"/>
      <c r="C719" s="108"/>
      <c r="D719" s="107"/>
      <c r="E719" s="108"/>
      <c r="F719" s="108"/>
      <c r="G719" s="108"/>
      <c r="H719" s="108"/>
      <c r="I719" s="108"/>
      <c r="J719" s="109"/>
      <c r="K719" s="109"/>
      <c r="L719" s="108"/>
      <c r="M719" s="108"/>
      <c r="N719" s="108"/>
      <c r="O719" s="112"/>
      <c r="P719" s="112"/>
      <c r="Q719" s="108"/>
      <c r="R719" s="108"/>
      <c r="S719" s="112"/>
    </row>
    <row r="720" spans="1:19" ht="15.75" customHeight="1" x14ac:dyDescent="0.2">
      <c r="A720" s="108"/>
      <c r="B720" s="108"/>
      <c r="C720" s="108"/>
      <c r="D720" s="107"/>
      <c r="E720" s="108"/>
      <c r="F720" s="108"/>
      <c r="G720" s="108"/>
      <c r="H720" s="108"/>
      <c r="I720" s="108"/>
      <c r="J720" s="109"/>
      <c r="K720" s="109"/>
      <c r="L720" s="108"/>
      <c r="M720" s="108"/>
      <c r="N720" s="108"/>
      <c r="O720" s="112"/>
      <c r="P720" s="112"/>
      <c r="Q720" s="108"/>
      <c r="R720" s="108"/>
      <c r="S720" s="112"/>
    </row>
    <row r="721" spans="1:19" ht="15.75" customHeight="1" x14ac:dyDescent="0.2">
      <c r="A721" s="108"/>
      <c r="B721" s="108"/>
      <c r="C721" s="108"/>
      <c r="D721" s="107"/>
      <c r="E721" s="108"/>
      <c r="F721" s="108"/>
      <c r="G721" s="108"/>
      <c r="H721" s="108"/>
      <c r="I721" s="108"/>
      <c r="J721" s="109"/>
      <c r="K721" s="109"/>
      <c r="L721" s="108"/>
      <c r="M721" s="108"/>
      <c r="N721" s="108"/>
      <c r="O721" s="112"/>
      <c r="P721" s="112"/>
      <c r="Q721" s="108"/>
      <c r="R721" s="108"/>
      <c r="S721" s="112"/>
    </row>
    <row r="722" spans="1:19" ht="15.75" customHeight="1" x14ac:dyDescent="0.2">
      <c r="A722" s="108"/>
      <c r="B722" s="108"/>
      <c r="C722" s="108"/>
      <c r="D722" s="107"/>
      <c r="E722" s="108"/>
      <c r="F722" s="108"/>
      <c r="G722" s="108"/>
      <c r="H722" s="108"/>
      <c r="I722" s="108"/>
      <c r="J722" s="109"/>
      <c r="K722" s="109"/>
      <c r="L722" s="108"/>
      <c r="M722" s="108"/>
      <c r="N722" s="108"/>
      <c r="O722" s="112"/>
      <c r="P722" s="112"/>
      <c r="Q722" s="108"/>
      <c r="R722" s="108"/>
      <c r="S722" s="112"/>
    </row>
    <row r="723" spans="1:19" ht="15.75" customHeight="1" x14ac:dyDescent="0.2">
      <c r="A723" s="108"/>
      <c r="B723" s="108"/>
      <c r="C723" s="108"/>
      <c r="D723" s="107"/>
      <c r="E723" s="108"/>
      <c r="F723" s="108"/>
      <c r="G723" s="108"/>
      <c r="H723" s="108"/>
      <c r="I723" s="108"/>
      <c r="J723" s="109"/>
      <c r="K723" s="109"/>
      <c r="L723" s="108"/>
      <c r="M723" s="108"/>
      <c r="N723" s="108"/>
      <c r="O723" s="112"/>
      <c r="P723" s="112"/>
      <c r="Q723" s="108"/>
      <c r="R723" s="108"/>
      <c r="S723" s="112"/>
    </row>
    <row r="724" spans="1:19" ht="15.75" customHeight="1" x14ac:dyDescent="0.2">
      <c r="A724" s="108"/>
      <c r="B724" s="108"/>
      <c r="C724" s="108"/>
      <c r="D724" s="107"/>
      <c r="E724" s="108"/>
      <c r="F724" s="108"/>
      <c r="G724" s="108"/>
      <c r="H724" s="108"/>
      <c r="I724" s="108"/>
      <c r="J724" s="109"/>
      <c r="K724" s="109"/>
      <c r="L724" s="108"/>
      <c r="M724" s="108"/>
      <c r="N724" s="108"/>
      <c r="O724" s="112"/>
      <c r="P724" s="112"/>
      <c r="Q724" s="108"/>
      <c r="R724" s="108"/>
      <c r="S724" s="112"/>
    </row>
    <row r="725" spans="1:19" ht="15.75" customHeight="1" x14ac:dyDescent="0.2">
      <c r="A725" s="108"/>
      <c r="B725" s="108"/>
      <c r="C725" s="108"/>
      <c r="D725" s="107"/>
      <c r="E725" s="108"/>
      <c r="F725" s="108"/>
      <c r="G725" s="108"/>
      <c r="H725" s="108"/>
      <c r="I725" s="108"/>
      <c r="J725" s="109"/>
      <c r="K725" s="109"/>
      <c r="L725" s="108"/>
      <c r="M725" s="108"/>
      <c r="N725" s="108"/>
      <c r="O725" s="112"/>
      <c r="P725" s="112"/>
      <c r="Q725" s="108"/>
      <c r="R725" s="108"/>
      <c r="S725" s="112"/>
    </row>
    <row r="726" spans="1:19" ht="15.75" customHeight="1" x14ac:dyDescent="0.2">
      <c r="A726" s="108"/>
      <c r="B726" s="108"/>
      <c r="C726" s="108"/>
      <c r="D726" s="107"/>
      <c r="E726" s="108"/>
      <c r="F726" s="108"/>
      <c r="G726" s="108"/>
      <c r="H726" s="108"/>
      <c r="I726" s="108"/>
      <c r="J726" s="109"/>
      <c r="K726" s="109"/>
      <c r="L726" s="108"/>
      <c r="M726" s="108"/>
      <c r="N726" s="108"/>
      <c r="O726" s="112"/>
      <c r="P726" s="112"/>
      <c r="Q726" s="108"/>
      <c r="R726" s="108"/>
      <c r="S726" s="112"/>
    </row>
    <row r="727" spans="1:19" ht="15.75" customHeight="1" x14ac:dyDescent="0.2">
      <c r="A727" s="108"/>
      <c r="B727" s="108"/>
      <c r="C727" s="108"/>
      <c r="D727" s="107"/>
      <c r="E727" s="108"/>
      <c r="F727" s="108"/>
      <c r="G727" s="108"/>
      <c r="H727" s="108"/>
      <c r="I727" s="108"/>
      <c r="J727" s="109"/>
      <c r="K727" s="109"/>
      <c r="L727" s="108"/>
      <c r="M727" s="108"/>
      <c r="N727" s="108"/>
      <c r="O727" s="112"/>
      <c r="P727" s="112"/>
      <c r="Q727" s="108"/>
      <c r="R727" s="108"/>
      <c r="S727" s="112"/>
    </row>
    <row r="728" spans="1:19" ht="15.75" customHeight="1" x14ac:dyDescent="0.2">
      <c r="A728" s="108"/>
      <c r="B728" s="108"/>
      <c r="C728" s="108"/>
      <c r="D728" s="107"/>
      <c r="E728" s="108"/>
      <c r="F728" s="108"/>
      <c r="G728" s="108"/>
      <c r="H728" s="108"/>
      <c r="I728" s="108"/>
      <c r="J728" s="109"/>
      <c r="K728" s="109"/>
      <c r="L728" s="108"/>
      <c r="M728" s="108"/>
      <c r="N728" s="108"/>
      <c r="O728" s="112"/>
      <c r="P728" s="112"/>
      <c r="Q728" s="108"/>
      <c r="R728" s="108"/>
      <c r="S728" s="112"/>
    </row>
    <row r="729" spans="1:19" ht="15.75" customHeight="1" x14ac:dyDescent="0.2">
      <c r="A729" s="108"/>
      <c r="B729" s="108"/>
      <c r="C729" s="108"/>
      <c r="D729" s="107"/>
      <c r="E729" s="108"/>
      <c r="F729" s="108"/>
      <c r="G729" s="108"/>
      <c r="H729" s="108"/>
      <c r="I729" s="108"/>
      <c r="J729" s="109"/>
      <c r="K729" s="109"/>
      <c r="L729" s="108"/>
      <c r="M729" s="108"/>
      <c r="N729" s="108"/>
      <c r="O729" s="112"/>
      <c r="P729" s="112"/>
      <c r="Q729" s="108"/>
      <c r="R729" s="108"/>
      <c r="S729" s="112"/>
    </row>
    <row r="730" spans="1:19" ht="15.75" customHeight="1" x14ac:dyDescent="0.2">
      <c r="A730" s="108"/>
      <c r="B730" s="108"/>
      <c r="C730" s="108"/>
      <c r="D730" s="107"/>
      <c r="E730" s="108"/>
      <c r="F730" s="108"/>
      <c r="G730" s="108"/>
      <c r="H730" s="108"/>
      <c r="I730" s="108"/>
      <c r="J730" s="109"/>
      <c r="K730" s="109"/>
      <c r="L730" s="108"/>
      <c r="M730" s="108"/>
      <c r="N730" s="108"/>
      <c r="O730" s="112"/>
      <c r="P730" s="112"/>
      <c r="Q730" s="108"/>
      <c r="R730" s="108"/>
      <c r="S730" s="112"/>
    </row>
    <row r="731" spans="1:19" ht="15.75" customHeight="1" x14ac:dyDescent="0.2">
      <c r="A731" s="108"/>
      <c r="B731" s="108"/>
      <c r="C731" s="108"/>
      <c r="D731" s="107"/>
      <c r="E731" s="108"/>
      <c r="F731" s="108"/>
      <c r="G731" s="108"/>
      <c r="H731" s="108"/>
      <c r="I731" s="108"/>
      <c r="J731" s="109"/>
      <c r="K731" s="109"/>
      <c r="L731" s="108"/>
      <c r="M731" s="108"/>
      <c r="N731" s="108"/>
      <c r="O731" s="112"/>
      <c r="P731" s="112"/>
      <c r="Q731" s="108"/>
      <c r="R731" s="108"/>
      <c r="S731" s="112"/>
    </row>
    <row r="732" spans="1:19" ht="15.75" customHeight="1" x14ac:dyDescent="0.2">
      <c r="A732" s="108"/>
      <c r="B732" s="108"/>
      <c r="C732" s="108"/>
      <c r="D732" s="107"/>
      <c r="E732" s="108"/>
      <c r="F732" s="108"/>
      <c r="G732" s="108"/>
      <c r="H732" s="108"/>
      <c r="I732" s="108"/>
      <c r="J732" s="109"/>
      <c r="K732" s="109"/>
      <c r="L732" s="108"/>
      <c r="M732" s="108"/>
      <c r="N732" s="108"/>
      <c r="O732" s="112"/>
      <c r="P732" s="112"/>
      <c r="Q732" s="108"/>
      <c r="R732" s="108"/>
      <c r="S732" s="112"/>
    </row>
    <row r="733" spans="1:19" ht="15.75" customHeight="1" x14ac:dyDescent="0.2">
      <c r="A733" s="108"/>
      <c r="B733" s="108"/>
      <c r="C733" s="108"/>
      <c r="D733" s="107"/>
      <c r="E733" s="108"/>
      <c r="F733" s="108"/>
      <c r="G733" s="108"/>
      <c r="H733" s="108"/>
      <c r="I733" s="108"/>
      <c r="J733" s="109"/>
      <c r="K733" s="109"/>
      <c r="L733" s="108"/>
      <c r="M733" s="108"/>
      <c r="N733" s="108"/>
      <c r="O733" s="112"/>
      <c r="P733" s="112"/>
      <c r="Q733" s="108"/>
      <c r="R733" s="108"/>
      <c r="S733" s="112"/>
    </row>
    <row r="734" spans="1:19" ht="15.75" customHeight="1" x14ac:dyDescent="0.2">
      <c r="A734" s="108"/>
      <c r="B734" s="108"/>
      <c r="C734" s="108"/>
      <c r="D734" s="107"/>
      <c r="E734" s="108"/>
      <c r="F734" s="108"/>
      <c r="G734" s="108"/>
      <c r="H734" s="108"/>
      <c r="I734" s="108"/>
      <c r="J734" s="109"/>
      <c r="K734" s="109"/>
      <c r="L734" s="108"/>
      <c r="M734" s="108"/>
      <c r="N734" s="108"/>
      <c r="O734" s="112"/>
      <c r="P734" s="112"/>
      <c r="Q734" s="108"/>
      <c r="R734" s="108"/>
      <c r="S734" s="112"/>
    </row>
    <row r="735" spans="1:19" ht="15.75" customHeight="1" x14ac:dyDescent="0.2">
      <c r="A735" s="108"/>
      <c r="B735" s="108"/>
      <c r="C735" s="108"/>
      <c r="D735" s="107"/>
      <c r="E735" s="108"/>
      <c r="F735" s="108"/>
      <c r="G735" s="108"/>
      <c r="H735" s="108"/>
      <c r="I735" s="108"/>
      <c r="J735" s="109"/>
      <c r="K735" s="109"/>
      <c r="L735" s="108"/>
      <c r="M735" s="108"/>
      <c r="N735" s="108"/>
      <c r="O735" s="112"/>
      <c r="P735" s="112"/>
      <c r="Q735" s="108"/>
      <c r="R735" s="108"/>
      <c r="S735" s="112"/>
    </row>
    <row r="736" spans="1:19" ht="15.75" customHeight="1" x14ac:dyDescent="0.2">
      <c r="A736" s="108"/>
      <c r="B736" s="108"/>
      <c r="C736" s="108"/>
      <c r="D736" s="107"/>
      <c r="E736" s="108"/>
      <c r="F736" s="108"/>
      <c r="G736" s="108"/>
      <c r="H736" s="108"/>
      <c r="I736" s="108"/>
      <c r="J736" s="109"/>
      <c r="K736" s="109"/>
      <c r="L736" s="108"/>
      <c r="M736" s="108"/>
      <c r="N736" s="108"/>
      <c r="O736" s="112"/>
      <c r="P736" s="112"/>
      <c r="Q736" s="108"/>
      <c r="R736" s="108"/>
      <c r="S736" s="112"/>
    </row>
    <row r="737" spans="1:19" ht="15.75" customHeight="1" x14ac:dyDescent="0.2">
      <c r="A737" s="108"/>
      <c r="B737" s="108"/>
      <c r="C737" s="108"/>
      <c r="D737" s="107"/>
      <c r="E737" s="108"/>
      <c r="F737" s="108"/>
      <c r="G737" s="108"/>
      <c r="H737" s="108"/>
      <c r="I737" s="108"/>
      <c r="J737" s="109"/>
      <c r="K737" s="109"/>
      <c r="L737" s="108"/>
      <c r="M737" s="108"/>
      <c r="N737" s="108"/>
      <c r="O737" s="112"/>
      <c r="P737" s="112"/>
      <c r="Q737" s="108"/>
      <c r="R737" s="108"/>
      <c r="S737" s="112"/>
    </row>
    <row r="738" spans="1:19" ht="15.75" customHeight="1" x14ac:dyDescent="0.2">
      <c r="A738" s="108"/>
      <c r="B738" s="108"/>
      <c r="C738" s="108"/>
      <c r="D738" s="107"/>
      <c r="E738" s="108"/>
      <c r="F738" s="108"/>
      <c r="G738" s="108"/>
      <c r="H738" s="108"/>
      <c r="I738" s="108"/>
      <c r="J738" s="109"/>
      <c r="K738" s="109"/>
      <c r="L738" s="108"/>
      <c r="M738" s="108"/>
      <c r="N738" s="108"/>
      <c r="O738" s="112"/>
      <c r="P738" s="112"/>
      <c r="Q738" s="108"/>
      <c r="R738" s="108"/>
      <c r="S738" s="112"/>
    </row>
    <row r="739" spans="1:19" ht="15.75" customHeight="1" x14ac:dyDescent="0.2">
      <c r="A739" s="108"/>
      <c r="B739" s="108"/>
      <c r="C739" s="108"/>
      <c r="D739" s="107"/>
      <c r="E739" s="108"/>
      <c r="F739" s="108"/>
      <c r="G739" s="108"/>
      <c r="H739" s="108"/>
      <c r="I739" s="108"/>
      <c r="J739" s="109"/>
      <c r="K739" s="109"/>
      <c r="L739" s="108"/>
      <c r="M739" s="108"/>
      <c r="N739" s="108"/>
      <c r="O739" s="112"/>
      <c r="P739" s="112"/>
      <c r="Q739" s="108"/>
      <c r="R739" s="108"/>
      <c r="S739" s="112"/>
    </row>
    <row r="740" spans="1:19" ht="15.75" customHeight="1" x14ac:dyDescent="0.2">
      <c r="A740" s="108"/>
      <c r="B740" s="108"/>
      <c r="C740" s="108"/>
      <c r="D740" s="107"/>
      <c r="E740" s="108"/>
      <c r="F740" s="108"/>
      <c r="G740" s="108"/>
      <c r="H740" s="108"/>
      <c r="I740" s="108"/>
      <c r="J740" s="109"/>
      <c r="K740" s="109"/>
      <c r="L740" s="108"/>
      <c r="M740" s="108"/>
      <c r="N740" s="108"/>
      <c r="O740" s="112"/>
      <c r="P740" s="112"/>
      <c r="Q740" s="108"/>
      <c r="R740" s="108"/>
      <c r="S740" s="112"/>
    </row>
    <row r="741" spans="1:19" ht="15.75" customHeight="1" x14ac:dyDescent="0.2">
      <c r="A741" s="108"/>
      <c r="B741" s="108"/>
      <c r="C741" s="108"/>
      <c r="D741" s="107"/>
      <c r="E741" s="108"/>
      <c r="F741" s="108"/>
      <c r="G741" s="108"/>
      <c r="H741" s="108"/>
      <c r="I741" s="108"/>
      <c r="J741" s="109"/>
      <c r="K741" s="109"/>
      <c r="L741" s="108"/>
      <c r="M741" s="108"/>
      <c r="N741" s="108"/>
      <c r="O741" s="112"/>
      <c r="P741" s="112"/>
      <c r="Q741" s="108"/>
      <c r="R741" s="108"/>
      <c r="S741" s="112"/>
    </row>
    <row r="742" spans="1:19" ht="15.75" customHeight="1" x14ac:dyDescent="0.2">
      <c r="A742" s="108"/>
      <c r="B742" s="108"/>
      <c r="C742" s="108"/>
      <c r="D742" s="107"/>
      <c r="E742" s="108"/>
      <c r="F742" s="108"/>
      <c r="G742" s="108"/>
      <c r="H742" s="108"/>
      <c r="I742" s="108"/>
      <c r="J742" s="109"/>
      <c r="K742" s="109"/>
      <c r="L742" s="108"/>
      <c r="M742" s="108"/>
      <c r="N742" s="108"/>
      <c r="O742" s="112"/>
      <c r="P742" s="112"/>
      <c r="Q742" s="108"/>
      <c r="R742" s="108"/>
      <c r="S742" s="112"/>
    </row>
    <row r="743" spans="1:19" ht="15.75" customHeight="1" x14ac:dyDescent="0.2">
      <c r="A743" s="108"/>
      <c r="B743" s="108"/>
      <c r="C743" s="108"/>
      <c r="D743" s="107"/>
      <c r="E743" s="108"/>
      <c r="F743" s="108"/>
      <c r="G743" s="108"/>
      <c r="H743" s="108"/>
      <c r="I743" s="108"/>
      <c r="J743" s="109"/>
      <c r="K743" s="109"/>
      <c r="L743" s="108"/>
      <c r="M743" s="108"/>
      <c r="N743" s="108"/>
      <c r="O743" s="112"/>
      <c r="P743" s="112"/>
      <c r="Q743" s="108"/>
      <c r="R743" s="108"/>
      <c r="S743" s="112"/>
    </row>
    <row r="744" spans="1:19" ht="15.75" customHeight="1" x14ac:dyDescent="0.2">
      <c r="A744" s="108"/>
      <c r="B744" s="108"/>
      <c r="C744" s="108"/>
      <c r="D744" s="107"/>
      <c r="E744" s="108"/>
      <c r="F744" s="108"/>
      <c r="G744" s="108"/>
      <c r="H744" s="108"/>
      <c r="I744" s="108"/>
      <c r="J744" s="109"/>
      <c r="K744" s="109"/>
      <c r="L744" s="108"/>
      <c r="M744" s="108"/>
      <c r="N744" s="108"/>
      <c r="O744" s="112"/>
      <c r="P744" s="112"/>
      <c r="Q744" s="108"/>
      <c r="R744" s="108"/>
      <c r="S744" s="112"/>
    </row>
    <row r="745" spans="1:19" ht="15.75" customHeight="1" x14ac:dyDescent="0.2">
      <c r="A745" s="108"/>
      <c r="B745" s="108"/>
      <c r="C745" s="108"/>
      <c r="D745" s="107"/>
      <c r="E745" s="108"/>
      <c r="F745" s="108"/>
      <c r="G745" s="108"/>
      <c r="H745" s="108"/>
      <c r="I745" s="108"/>
      <c r="J745" s="109"/>
      <c r="K745" s="109"/>
      <c r="L745" s="108"/>
      <c r="M745" s="108"/>
      <c r="N745" s="108"/>
      <c r="O745" s="112"/>
      <c r="P745" s="112"/>
      <c r="Q745" s="108"/>
      <c r="R745" s="108"/>
      <c r="S745" s="112"/>
    </row>
    <row r="746" spans="1:19" ht="15.75" customHeight="1" x14ac:dyDescent="0.2">
      <c r="A746" s="108"/>
      <c r="B746" s="108"/>
      <c r="C746" s="108"/>
      <c r="D746" s="107"/>
      <c r="E746" s="108"/>
      <c r="F746" s="108"/>
      <c r="G746" s="108"/>
      <c r="H746" s="108"/>
      <c r="I746" s="108"/>
      <c r="J746" s="109"/>
      <c r="K746" s="109"/>
      <c r="L746" s="108"/>
      <c r="M746" s="108"/>
      <c r="N746" s="108"/>
      <c r="O746" s="112"/>
      <c r="P746" s="112"/>
      <c r="Q746" s="108"/>
      <c r="R746" s="108"/>
      <c r="S746" s="112"/>
    </row>
    <row r="747" spans="1:19" ht="15.75" customHeight="1" x14ac:dyDescent="0.2">
      <c r="A747" s="108"/>
      <c r="B747" s="108"/>
      <c r="C747" s="108"/>
      <c r="D747" s="107"/>
      <c r="E747" s="108"/>
      <c r="F747" s="108"/>
      <c r="G747" s="108"/>
      <c r="H747" s="108"/>
      <c r="I747" s="108"/>
      <c r="J747" s="109"/>
      <c r="K747" s="109"/>
      <c r="L747" s="108"/>
      <c r="M747" s="108"/>
      <c r="N747" s="108"/>
      <c r="O747" s="112"/>
      <c r="P747" s="112"/>
      <c r="Q747" s="108"/>
      <c r="R747" s="108"/>
      <c r="S747" s="112"/>
    </row>
    <row r="748" spans="1:19" ht="15.75" customHeight="1" x14ac:dyDescent="0.2">
      <c r="A748" s="108"/>
      <c r="B748" s="108"/>
      <c r="C748" s="108"/>
      <c r="D748" s="107"/>
      <c r="E748" s="108"/>
      <c r="F748" s="108"/>
      <c r="G748" s="108"/>
      <c r="H748" s="108"/>
      <c r="I748" s="108"/>
      <c r="J748" s="109"/>
      <c r="K748" s="109"/>
      <c r="L748" s="108"/>
      <c r="M748" s="108"/>
      <c r="N748" s="108"/>
      <c r="O748" s="112"/>
      <c r="P748" s="112"/>
      <c r="Q748" s="108"/>
      <c r="R748" s="108"/>
      <c r="S748" s="112"/>
    </row>
    <row r="749" spans="1:19" ht="15.75" customHeight="1" x14ac:dyDescent="0.2">
      <c r="A749" s="108"/>
      <c r="B749" s="108"/>
      <c r="C749" s="108"/>
      <c r="D749" s="107"/>
      <c r="E749" s="108"/>
      <c r="F749" s="108"/>
      <c r="G749" s="108"/>
      <c r="H749" s="108"/>
      <c r="I749" s="108"/>
      <c r="J749" s="109"/>
      <c r="K749" s="109"/>
      <c r="L749" s="108"/>
      <c r="M749" s="108"/>
      <c r="N749" s="108"/>
      <c r="O749" s="112"/>
      <c r="P749" s="112"/>
      <c r="Q749" s="108"/>
      <c r="R749" s="108"/>
      <c r="S749" s="112"/>
    </row>
    <row r="750" spans="1:19" ht="15.75" customHeight="1" x14ac:dyDescent="0.2">
      <c r="A750" s="108"/>
      <c r="B750" s="108"/>
      <c r="C750" s="108"/>
      <c r="D750" s="107"/>
      <c r="E750" s="108"/>
      <c r="F750" s="108"/>
      <c r="G750" s="108"/>
      <c r="H750" s="108"/>
      <c r="I750" s="108"/>
      <c r="J750" s="109"/>
      <c r="K750" s="109"/>
      <c r="L750" s="108"/>
      <c r="M750" s="108"/>
      <c r="N750" s="108"/>
      <c r="O750" s="112"/>
      <c r="P750" s="112"/>
      <c r="Q750" s="108"/>
      <c r="R750" s="108"/>
      <c r="S750" s="112"/>
    </row>
    <row r="751" spans="1:19" ht="15.75" customHeight="1" x14ac:dyDescent="0.2">
      <c r="A751" s="108"/>
      <c r="B751" s="108"/>
      <c r="C751" s="108"/>
      <c r="D751" s="107"/>
      <c r="E751" s="108"/>
      <c r="F751" s="108"/>
      <c r="G751" s="108"/>
      <c r="H751" s="108"/>
      <c r="I751" s="108"/>
      <c r="J751" s="109"/>
      <c r="K751" s="109"/>
      <c r="L751" s="108"/>
      <c r="M751" s="108"/>
      <c r="N751" s="108"/>
      <c r="O751" s="112"/>
      <c r="P751" s="112"/>
      <c r="Q751" s="108"/>
      <c r="R751" s="108"/>
      <c r="S751" s="112"/>
    </row>
    <row r="752" spans="1:19" ht="15.75" customHeight="1" x14ac:dyDescent="0.2">
      <c r="A752" s="108"/>
      <c r="B752" s="108"/>
      <c r="C752" s="108"/>
      <c r="D752" s="107"/>
      <c r="E752" s="108"/>
      <c r="F752" s="108"/>
      <c r="G752" s="108"/>
      <c r="H752" s="108"/>
      <c r="I752" s="108"/>
      <c r="J752" s="109"/>
      <c r="K752" s="109"/>
      <c r="L752" s="108"/>
      <c r="M752" s="108"/>
      <c r="N752" s="108"/>
      <c r="O752" s="112"/>
      <c r="P752" s="112"/>
      <c r="Q752" s="108"/>
      <c r="R752" s="108"/>
      <c r="S752" s="112"/>
    </row>
    <row r="753" spans="1:19" ht="15.75" customHeight="1" x14ac:dyDescent="0.2">
      <c r="A753" s="108"/>
      <c r="B753" s="108"/>
      <c r="C753" s="108"/>
      <c r="D753" s="107"/>
      <c r="E753" s="108"/>
      <c r="F753" s="108"/>
      <c r="G753" s="108"/>
      <c r="H753" s="108"/>
      <c r="I753" s="108"/>
      <c r="J753" s="109"/>
      <c r="K753" s="109"/>
      <c r="L753" s="108"/>
      <c r="M753" s="108"/>
      <c r="N753" s="108"/>
      <c r="O753" s="112"/>
      <c r="P753" s="112"/>
      <c r="Q753" s="108"/>
      <c r="R753" s="108"/>
      <c r="S753" s="112"/>
    </row>
    <row r="754" spans="1:19" ht="15.75" customHeight="1" x14ac:dyDescent="0.2">
      <c r="A754" s="108"/>
      <c r="B754" s="108"/>
      <c r="C754" s="108"/>
      <c r="D754" s="107"/>
      <c r="E754" s="108"/>
      <c r="F754" s="108"/>
      <c r="G754" s="108"/>
      <c r="H754" s="108"/>
      <c r="I754" s="108"/>
      <c r="J754" s="109"/>
      <c r="K754" s="109"/>
      <c r="L754" s="108"/>
      <c r="M754" s="108"/>
      <c r="N754" s="108"/>
      <c r="O754" s="112"/>
      <c r="P754" s="112"/>
      <c r="Q754" s="108"/>
      <c r="R754" s="108"/>
      <c r="S754" s="112"/>
    </row>
    <row r="755" spans="1:19" ht="15.75" customHeight="1" x14ac:dyDescent="0.2">
      <c r="A755" s="108"/>
      <c r="B755" s="108"/>
      <c r="C755" s="108"/>
      <c r="D755" s="107"/>
      <c r="E755" s="108"/>
      <c r="F755" s="108"/>
      <c r="G755" s="108"/>
      <c r="H755" s="108"/>
      <c r="I755" s="108"/>
      <c r="J755" s="109"/>
      <c r="K755" s="109"/>
      <c r="L755" s="108"/>
      <c r="M755" s="108"/>
      <c r="N755" s="108"/>
      <c r="O755" s="112"/>
      <c r="P755" s="112"/>
      <c r="Q755" s="108"/>
      <c r="R755" s="108"/>
      <c r="S755" s="112"/>
    </row>
    <row r="756" spans="1:19" ht="15.75" customHeight="1" x14ac:dyDescent="0.2">
      <c r="A756" s="108"/>
      <c r="B756" s="108"/>
      <c r="C756" s="108"/>
      <c r="D756" s="107"/>
      <c r="E756" s="108"/>
      <c r="F756" s="108"/>
      <c r="G756" s="108"/>
      <c r="H756" s="108"/>
      <c r="I756" s="108"/>
      <c r="J756" s="109"/>
      <c r="K756" s="109"/>
      <c r="L756" s="108"/>
      <c r="M756" s="108"/>
      <c r="N756" s="108"/>
      <c r="O756" s="112"/>
      <c r="P756" s="112"/>
      <c r="Q756" s="108"/>
      <c r="R756" s="108"/>
      <c r="S756" s="112"/>
    </row>
    <row r="757" spans="1:19" ht="15.75" customHeight="1" x14ac:dyDescent="0.2">
      <c r="A757" s="108"/>
      <c r="B757" s="108"/>
      <c r="C757" s="108"/>
      <c r="D757" s="107"/>
      <c r="E757" s="108"/>
      <c r="F757" s="108"/>
      <c r="G757" s="108"/>
      <c r="H757" s="108"/>
      <c r="I757" s="108"/>
      <c r="J757" s="109"/>
      <c r="K757" s="109"/>
      <c r="L757" s="108"/>
      <c r="M757" s="108"/>
      <c r="N757" s="108"/>
      <c r="O757" s="112"/>
      <c r="P757" s="112"/>
      <c r="Q757" s="108"/>
      <c r="R757" s="108"/>
      <c r="S757" s="112"/>
    </row>
    <row r="758" spans="1:19" ht="15.75" customHeight="1" x14ac:dyDescent="0.2">
      <c r="A758" s="108"/>
      <c r="B758" s="108"/>
      <c r="C758" s="108"/>
      <c r="D758" s="107"/>
      <c r="E758" s="108"/>
      <c r="F758" s="108"/>
      <c r="G758" s="108"/>
      <c r="H758" s="108"/>
      <c r="I758" s="108"/>
      <c r="J758" s="109"/>
      <c r="K758" s="109"/>
      <c r="L758" s="108"/>
      <c r="M758" s="108"/>
      <c r="N758" s="108"/>
      <c r="O758" s="112"/>
      <c r="P758" s="112"/>
      <c r="Q758" s="108"/>
      <c r="R758" s="108"/>
      <c r="S758" s="112"/>
    </row>
    <row r="759" spans="1:19" ht="15.75" customHeight="1" x14ac:dyDescent="0.2">
      <c r="A759" s="108"/>
      <c r="B759" s="108"/>
      <c r="C759" s="108"/>
      <c r="D759" s="107"/>
      <c r="E759" s="108"/>
      <c r="F759" s="108"/>
      <c r="G759" s="108"/>
      <c r="H759" s="108"/>
      <c r="I759" s="108"/>
      <c r="J759" s="109"/>
      <c r="K759" s="109"/>
      <c r="L759" s="108"/>
      <c r="M759" s="108"/>
      <c r="N759" s="108"/>
      <c r="O759" s="112"/>
      <c r="P759" s="112"/>
      <c r="Q759" s="108"/>
      <c r="R759" s="108"/>
      <c r="S759" s="112"/>
    </row>
    <row r="760" spans="1:19" ht="15.75" customHeight="1" x14ac:dyDescent="0.2">
      <c r="A760" s="108"/>
      <c r="B760" s="108"/>
      <c r="C760" s="108"/>
      <c r="D760" s="107"/>
      <c r="E760" s="108"/>
      <c r="F760" s="108"/>
      <c r="G760" s="108"/>
      <c r="H760" s="108"/>
      <c r="I760" s="108"/>
      <c r="J760" s="109"/>
      <c r="K760" s="109"/>
      <c r="L760" s="108"/>
      <c r="M760" s="108"/>
      <c r="N760" s="108"/>
      <c r="O760" s="112"/>
      <c r="P760" s="112"/>
      <c r="Q760" s="108"/>
      <c r="R760" s="108"/>
      <c r="S760" s="112"/>
    </row>
    <row r="761" spans="1:19" ht="15.75" customHeight="1" x14ac:dyDescent="0.2">
      <c r="A761" s="108"/>
      <c r="B761" s="108"/>
      <c r="C761" s="108"/>
      <c r="D761" s="107"/>
      <c r="E761" s="108"/>
      <c r="F761" s="108"/>
      <c r="G761" s="108"/>
      <c r="H761" s="108"/>
      <c r="I761" s="108"/>
      <c r="J761" s="109"/>
      <c r="K761" s="109"/>
      <c r="L761" s="108"/>
      <c r="M761" s="108"/>
      <c r="N761" s="108"/>
      <c r="O761" s="112"/>
      <c r="P761" s="112"/>
      <c r="Q761" s="108"/>
      <c r="R761" s="108"/>
      <c r="S761" s="112"/>
    </row>
    <row r="762" spans="1:19" ht="15.75" customHeight="1" x14ac:dyDescent="0.2">
      <c r="A762" s="108"/>
      <c r="B762" s="108"/>
      <c r="C762" s="108"/>
      <c r="D762" s="107"/>
      <c r="E762" s="108"/>
      <c r="F762" s="108"/>
      <c r="G762" s="108"/>
      <c r="H762" s="108"/>
      <c r="I762" s="108"/>
      <c r="J762" s="109"/>
      <c r="K762" s="109"/>
      <c r="L762" s="108"/>
      <c r="M762" s="108"/>
      <c r="N762" s="108"/>
      <c r="O762" s="112"/>
      <c r="P762" s="112"/>
      <c r="Q762" s="108"/>
      <c r="R762" s="108"/>
      <c r="S762" s="112"/>
    </row>
    <row r="763" spans="1:19" ht="15.75" customHeight="1" x14ac:dyDescent="0.2">
      <c r="A763" s="108"/>
      <c r="B763" s="108"/>
      <c r="C763" s="108"/>
      <c r="D763" s="107"/>
      <c r="E763" s="108"/>
      <c r="F763" s="108"/>
      <c r="G763" s="108"/>
      <c r="H763" s="108"/>
      <c r="I763" s="108"/>
      <c r="J763" s="109"/>
      <c r="K763" s="109"/>
      <c r="L763" s="108"/>
      <c r="M763" s="108"/>
      <c r="N763" s="108"/>
      <c r="O763" s="112"/>
      <c r="P763" s="112"/>
      <c r="Q763" s="108"/>
      <c r="R763" s="108"/>
      <c r="S763" s="112"/>
    </row>
    <row r="764" spans="1:19" ht="15.75" customHeight="1" x14ac:dyDescent="0.2">
      <c r="A764" s="108"/>
      <c r="B764" s="108"/>
      <c r="C764" s="108"/>
      <c r="D764" s="107"/>
      <c r="E764" s="108"/>
      <c r="F764" s="108"/>
      <c r="G764" s="108"/>
      <c r="H764" s="108"/>
      <c r="I764" s="108"/>
      <c r="J764" s="109"/>
      <c r="K764" s="109"/>
      <c r="L764" s="108"/>
      <c r="M764" s="108"/>
      <c r="N764" s="108"/>
      <c r="O764" s="112"/>
      <c r="P764" s="112"/>
      <c r="Q764" s="108"/>
      <c r="R764" s="108"/>
      <c r="S764" s="112"/>
    </row>
    <row r="765" spans="1:19" ht="15.75" customHeight="1" x14ac:dyDescent="0.2">
      <c r="A765" s="108"/>
      <c r="B765" s="108"/>
      <c r="C765" s="108"/>
      <c r="D765" s="107"/>
      <c r="E765" s="108"/>
      <c r="F765" s="108"/>
      <c r="G765" s="108"/>
      <c r="H765" s="108"/>
      <c r="I765" s="108"/>
      <c r="J765" s="109"/>
      <c r="K765" s="109"/>
      <c r="L765" s="108"/>
      <c r="M765" s="108"/>
      <c r="N765" s="108"/>
      <c r="O765" s="112"/>
      <c r="P765" s="112"/>
      <c r="Q765" s="108"/>
      <c r="R765" s="108"/>
      <c r="S765" s="112"/>
    </row>
    <row r="766" spans="1:19" ht="15.75" customHeight="1" x14ac:dyDescent="0.2">
      <c r="A766" s="108"/>
      <c r="B766" s="108"/>
      <c r="C766" s="108"/>
      <c r="D766" s="107"/>
      <c r="E766" s="108"/>
      <c r="F766" s="108"/>
      <c r="G766" s="108"/>
      <c r="H766" s="108"/>
      <c r="I766" s="108"/>
      <c r="J766" s="109"/>
      <c r="K766" s="109"/>
      <c r="L766" s="108"/>
      <c r="M766" s="108"/>
      <c r="N766" s="108"/>
      <c r="O766" s="112"/>
      <c r="P766" s="112"/>
      <c r="Q766" s="108"/>
      <c r="R766" s="108"/>
      <c r="S766" s="112"/>
    </row>
    <row r="767" spans="1:19" ht="15.75" customHeight="1" x14ac:dyDescent="0.2">
      <c r="A767" s="108"/>
      <c r="B767" s="108"/>
      <c r="C767" s="108"/>
      <c r="D767" s="107"/>
      <c r="E767" s="108"/>
      <c r="F767" s="108"/>
      <c r="G767" s="108"/>
      <c r="H767" s="108"/>
      <c r="I767" s="108"/>
      <c r="J767" s="109"/>
      <c r="K767" s="109"/>
      <c r="L767" s="108"/>
      <c r="M767" s="108"/>
      <c r="N767" s="108"/>
      <c r="O767" s="112"/>
      <c r="P767" s="112"/>
      <c r="Q767" s="108"/>
      <c r="R767" s="108"/>
      <c r="S767" s="112"/>
    </row>
    <row r="768" spans="1:19" ht="15.75" customHeight="1" x14ac:dyDescent="0.2">
      <c r="A768" s="108"/>
      <c r="B768" s="108"/>
      <c r="C768" s="108"/>
      <c r="D768" s="107"/>
      <c r="E768" s="108"/>
      <c r="F768" s="108"/>
      <c r="G768" s="108"/>
      <c r="H768" s="108"/>
      <c r="I768" s="108"/>
      <c r="J768" s="109"/>
      <c r="K768" s="109"/>
      <c r="L768" s="108"/>
      <c r="M768" s="108"/>
      <c r="N768" s="108"/>
      <c r="O768" s="112"/>
      <c r="P768" s="112"/>
      <c r="Q768" s="108"/>
      <c r="R768" s="108"/>
      <c r="S768" s="112"/>
    </row>
    <row r="769" spans="1:19" ht="15.75" customHeight="1" x14ac:dyDescent="0.2">
      <c r="A769" s="108"/>
      <c r="B769" s="108"/>
      <c r="C769" s="108"/>
      <c r="D769" s="107"/>
      <c r="E769" s="108"/>
      <c r="F769" s="108"/>
      <c r="G769" s="108"/>
      <c r="H769" s="108"/>
      <c r="I769" s="108"/>
      <c r="J769" s="109"/>
      <c r="K769" s="109"/>
      <c r="L769" s="108"/>
      <c r="M769" s="108"/>
      <c r="N769" s="108"/>
      <c r="O769" s="112"/>
      <c r="P769" s="112"/>
      <c r="Q769" s="108"/>
      <c r="R769" s="108"/>
      <c r="S769" s="112"/>
    </row>
    <row r="770" spans="1:19" ht="15.75" customHeight="1" x14ac:dyDescent="0.2">
      <c r="A770" s="108"/>
      <c r="B770" s="108"/>
      <c r="C770" s="108"/>
      <c r="D770" s="107"/>
      <c r="E770" s="108"/>
      <c r="F770" s="108"/>
      <c r="G770" s="108"/>
      <c r="H770" s="108"/>
      <c r="I770" s="108"/>
      <c r="J770" s="109"/>
      <c r="K770" s="109"/>
      <c r="L770" s="108"/>
      <c r="M770" s="108"/>
      <c r="N770" s="108"/>
      <c r="O770" s="112"/>
      <c r="P770" s="112"/>
      <c r="Q770" s="108"/>
      <c r="R770" s="108"/>
      <c r="S770" s="112"/>
    </row>
    <row r="771" spans="1:19" ht="15.75" customHeight="1" x14ac:dyDescent="0.2">
      <c r="A771" s="108"/>
      <c r="B771" s="108"/>
      <c r="C771" s="108"/>
      <c r="D771" s="107"/>
      <c r="E771" s="108"/>
      <c r="F771" s="108"/>
      <c r="G771" s="108"/>
      <c r="H771" s="108"/>
      <c r="I771" s="108"/>
      <c r="J771" s="109"/>
      <c r="K771" s="109"/>
      <c r="L771" s="108"/>
      <c r="M771" s="108"/>
      <c r="N771" s="108"/>
      <c r="O771" s="112"/>
      <c r="P771" s="112"/>
      <c r="Q771" s="108"/>
      <c r="R771" s="108"/>
      <c r="S771" s="112"/>
    </row>
    <row r="772" spans="1:19" ht="15.75" customHeight="1" x14ac:dyDescent="0.2">
      <c r="A772" s="108"/>
      <c r="B772" s="108"/>
      <c r="C772" s="108"/>
      <c r="D772" s="107"/>
      <c r="E772" s="108"/>
      <c r="F772" s="108"/>
      <c r="G772" s="108"/>
      <c r="H772" s="108"/>
      <c r="I772" s="108"/>
      <c r="J772" s="109"/>
      <c r="K772" s="109"/>
      <c r="L772" s="108"/>
      <c r="M772" s="108"/>
      <c r="N772" s="108"/>
      <c r="O772" s="112"/>
      <c r="P772" s="112"/>
      <c r="Q772" s="108"/>
      <c r="R772" s="108"/>
      <c r="S772" s="112"/>
    </row>
    <row r="773" spans="1:19" ht="15.75" customHeight="1" x14ac:dyDescent="0.2">
      <c r="A773" s="108"/>
      <c r="B773" s="108"/>
      <c r="C773" s="108"/>
      <c r="D773" s="107"/>
      <c r="E773" s="108"/>
      <c r="F773" s="108"/>
      <c r="G773" s="108"/>
      <c r="H773" s="108"/>
      <c r="I773" s="108"/>
      <c r="J773" s="109"/>
      <c r="K773" s="109"/>
      <c r="L773" s="108"/>
      <c r="M773" s="108"/>
      <c r="N773" s="108"/>
      <c r="O773" s="112"/>
      <c r="P773" s="112"/>
      <c r="Q773" s="108"/>
      <c r="R773" s="108"/>
      <c r="S773" s="112"/>
    </row>
    <row r="774" spans="1:19" ht="15.75" customHeight="1" x14ac:dyDescent="0.2">
      <c r="A774" s="108"/>
      <c r="B774" s="108"/>
      <c r="C774" s="108"/>
      <c r="D774" s="107"/>
      <c r="E774" s="108"/>
      <c r="F774" s="108"/>
      <c r="G774" s="108"/>
      <c r="H774" s="108"/>
      <c r="I774" s="108"/>
      <c r="J774" s="109"/>
      <c r="K774" s="109"/>
      <c r="L774" s="108"/>
      <c r="M774" s="108"/>
      <c r="N774" s="108"/>
      <c r="O774" s="112"/>
      <c r="P774" s="112"/>
      <c r="Q774" s="108"/>
      <c r="R774" s="108"/>
      <c r="S774" s="112"/>
    </row>
    <row r="775" spans="1:19" ht="15.75" customHeight="1" x14ac:dyDescent="0.2">
      <c r="A775" s="108"/>
      <c r="B775" s="108"/>
      <c r="C775" s="108"/>
      <c r="D775" s="107"/>
      <c r="E775" s="108"/>
      <c r="F775" s="108"/>
      <c r="G775" s="108"/>
      <c r="H775" s="108"/>
      <c r="I775" s="108"/>
      <c r="J775" s="109"/>
      <c r="K775" s="109"/>
      <c r="L775" s="108"/>
      <c r="M775" s="108"/>
      <c r="N775" s="108"/>
      <c r="O775" s="112"/>
      <c r="P775" s="112"/>
      <c r="Q775" s="108"/>
      <c r="R775" s="108"/>
      <c r="S775" s="112"/>
    </row>
    <row r="776" spans="1:19" ht="15.75" customHeight="1" x14ac:dyDescent="0.2">
      <c r="A776" s="108"/>
      <c r="B776" s="108"/>
      <c r="C776" s="108"/>
      <c r="D776" s="107"/>
      <c r="E776" s="108"/>
      <c r="F776" s="108"/>
      <c r="G776" s="108"/>
      <c r="H776" s="108"/>
      <c r="I776" s="108"/>
      <c r="J776" s="109"/>
      <c r="K776" s="109"/>
      <c r="L776" s="108"/>
      <c r="M776" s="108"/>
      <c r="N776" s="108"/>
      <c r="O776" s="112"/>
      <c r="P776" s="112"/>
      <c r="Q776" s="108"/>
      <c r="R776" s="108"/>
      <c r="S776" s="112"/>
    </row>
    <row r="777" spans="1:19" ht="15.75" customHeight="1" x14ac:dyDescent="0.2">
      <c r="A777" s="108"/>
      <c r="B777" s="108"/>
      <c r="C777" s="108"/>
      <c r="D777" s="107"/>
      <c r="E777" s="108"/>
      <c r="F777" s="108"/>
      <c r="G777" s="108"/>
      <c r="H777" s="108"/>
      <c r="I777" s="108"/>
      <c r="J777" s="109"/>
      <c r="K777" s="109"/>
      <c r="L777" s="108"/>
      <c r="M777" s="108"/>
      <c r="N777" s="108"/>
      <c r="O777" s="112"/>
      <c r="P777" s="112"/>
      <c r="Q777" s="108"/>
      <c r="R777" s="108"/>
      <c r="S777" s="112"/>
    </row>
    <row r="778" spans="1:19" ht="15.75" customHeight="1" x14ac:dyDescent="0.2">
      <c r="A778" s="108"/>
      <c r="B778" s="108"/>
      <c r="C778" s="108"/>
      <c r="D778" s="107"/>
      <c r="E778" s="108"/>
      <c r="F778" s="108"/>
      <c r="G778" s="108"/>
      <c r="H778" s="108"/>
      <c r="I778" s="108"/>
      <c r="J778" s="109"/>
      <c r="K778" s="109"/>
      <c r="L778" s="108"/>
      <c r="M778" s="108"/>
      <c r="N778" s="108"/>
      <c r="O778" s="112"/>
      <c r="P778" s="112"/>
      <c r="Q778" s="108"/>
      <c r="R778" s="108"/>
      <c r="S778" s="112"/>
    </row>
    <row r="779" spans="1:19" ht="15.75" customHeight="1" x14ac:dyDescent="0.2">
      <c r="A779" s="108"/>
      <c r="B779" s="108"/>
      <c r="C779" s="108"/>
      <c r="D779" s="107"/>
      <c r="E779" s="108"/>
      <c r="F779" s="108"/>
      <c r="G779" s="108"/>
      <c r="H779" s="108"/>
      <c r="I779" s="108"/>
      <c r="J779" s="109"/>
      <c r="K779" s="109"/>
      <c r="L779" s="108"/>
      <c r="M779" s="108"/>
      <c r="N779" s="108"/>
      <c r="O779" s="112"/>
      <c r="P779" s="112"/>
      <c r="Q779" s="108"/>
      <c r="R779" s="108"/>
      <c r="S779" s="112"/>
    </row>
    <row r="780" spans="1:19" ht="15.75" customHeight="1" x14ac:dyDescent="0.2">
      <c r="A780" s="108"/>
      <c r="B780" s="108"/>
      <c r="C780" s="108"/>
      <c r="D780" s="107"/>
      <c r="E780" s="108"/>
      <c r="F780" s="108"/>
      <c r="G780" s="108"/>
      <c r="H780" s="108"/>
      <c r="I780" s="108"/>
      <c r="J780" s="109"/>
      <c r="K780" s="109"/>
      <c r="L780" s="108"/>
      <c r="M780" s="108"/>
      <c r="N780" s="108"/>
      <c r="O780" s="112"/>
      <c r="P780" s="112"/>
      <c r="Q780" s="108"/>
      <c r="R780" s="108"/>
      <c r="S780" s="112"/>
    </row>
    <row r="781" spans="1:19" ht="15.75" customHeight="1" x14ac:dyDescent="0.2">
      <c r="A781" s="108"/>
      <c r="B781" s="108"/>
      <c r="C781" s="108"/>
      <c r="D781" s="107"/>
      <c r="E781" s="108"/>
      <c r="F781" s="108"/>
      <c r="G781" s="108"/>
      <c r="H781" s="108"/>
      <c r="I781" s="108"/>
      <c r="J781" s="109"/>
      <c r="K781" s="109"/>
      <c r="L781" s="108"/>
      <c r="M781" s="108"/>
      <c r="N781" s="108"/>
      <c r="O781" s="112"/>
      <c r="P781" s="112"/>
      <c r="Q781" s="108"/>
      <c r="R781" s="108"/>
      <c r="S781" s="112"/>
    </row>
    <row r="782" spans="1:19" ht="15.75" customHeight="1" x14ac:dyDescent="0.2">
      <c r="A782" s="108"/>
      <c r="B782" s="108"/>
      <c r="C782" s="108"/>
      <c r="D782" s="107"/>
      <c r="E782" s="108"/>
      <c r="F782" s="108"/>
      <c r="G782" s="108"/>
      <c r="H782" s="108"/>
      <c r="I782" s="108"/>
      <c r="J782" s="109"/>
      <c r="K782" s="109"/>
      <c r="L782" s="108"/>
      <c r="M782" s="108"/>
      <c r="N782" s="108"/>
      <c r="O782" s="112"/>
      <c r="P782" s="112"/>
      <c r="Q782" s="108"/>
      <c r="R782" s="108"/>
      <c r="S782" s="112"/>
    </row>
    <row r="783" spans="1:19" ht="15.75" customHeight="1" x14ac:dyDescent="0.2">
      <c r="A783" s="108"/>
      <c r="B783" s="108"/>
      <c r="C783" s="108"/>
      <c r="D783" s="107"/>
      <c r="E783" s="108"/>
      <c r="F783" s="108"/>
      <c r="G783" s="108"/>
      <c r="H783" s="108"/>
      <c r="I783" s="108"/>
      <c r="J783" s="109"/>
      <c r="K783" s="109"/>
      <c r="L783" s="108"/>
      <c r="M783" s="108"/>
      <c r="N783" s="108"/>
      <c r="O783" s="112"/>
      <c r="P783" s="112"/>
      <c r="Q783" s="108"/>
      <c r="R783" s="108"/>
      <c r="S783" s="112"/>
    </row>
    <row r="784" spans="1:19" ht="15.75" customHeight="1" x14ac:dyDescent="0.2">
      <c r="A784" s="108"/>
      <c r="B784" s="108"/>
      <c r="C784" s="108"/>
      <c r="D784" s="107"/>
      <c r="E784" s="108"/>
      <c r="F784" s="108"/>
      <c r="G784" s="108"/>
      <c r="H784" s="108"/>
      <c r="I784" s="108"/>
      <c r="J784" s="109"/>
      <c r="K784" s="109"/>
      <c r="L784" s="108"/>
      <c r="M784" s="108"/>
      <c r="N784" s="108"/>
      <c r="O784" s="112"/>
      <c r="P784" s="112"/>
      <c r="Q784" s="108"/>
      <c r="R784" s="108"/>
      <c r="S784" s="112"/>
    </row>
    <row r="785" spans="1:19" ht="15.75" customHeight="1" x14ac:dyDescent="0.2">
      <c r="A785" s="108"/>
      <c r="B785" s="108"/>
      <c r="C785" s="108"/>
      <c r="D785" s="107"/>
      <c r="E785" s="108"/>
      <c r="F785" s="108"/>
      <c r="G785" s="108"/>
      <c r="H785" s="108"/>
      <c r="I785" s="108"/>
      <c r="J785" s="109"/>
      <c r="K785" s="109"/>
      <c r="L785" s="108"/>
      <c r="M785" s="108"/>
      <c r="N785" s="108"/>
      <c r="O785" s="112"/>
      <c r="P785" s="112"/>
      <c r="Q785" s="108"/>
      <c r="R785" s="108"/>
      <c r="S785" s="112"/>
    </row>
    <row r="786" spans="1:19" ht="15.75" customHeight="1" x14ac:dyDescent="0.2">
      <c r="A786" s="108"/>
      <c r="B786" s="108"/>
      <c r="C786" s="108"/>
      <c r="D786" s="107"/>
      <c r="E786" s="108"/>
      <c r="F786" s="108"/>
      <c r="G786" s="108"/>
      <c r="H786" s="108"/>
      <c r="I786" s="108"/>
      <c r="J786" s="109"/>
      <c r="K786" s="109"/>
      <c r="L786" s="108"/>
      <c r="M786" s="108"/>
      <c r="N786" s="108"/>
      <c r="O786" s="112"/>
      <c r="P786" s="112"/>
      <c r="Q786" s="108"/>
      <c r="R786" s="108"/>
      <c r="S786" s="112"/>
    </row>
    <row r="787" spans="1:19" ht="15.75" customHeight="1" x14ac:dyDescent="0.2">
      <c r="A787" s="108"/>
      <c r="B787" s="108"/>
      <c r="C787" s="108"/>
      <c r="D787" s="107"/>
      <c r="E787" s="108"/>
      <c r="F787" s="108"/>
      <c r="G787" s="108"/>
      <c r="H787" s="108"/>
      <c r="I787" s="108"/>
      <c r="J787" s="109"/>
      <c r="K787" s="109"/>
      <c r="L787" s="108"/>
      <c r="M787" s="108"/>
      <c r="N787" s="108"/>
      <c r="O787" s="112"/>
      <c r="P787" s="112"/>
      <c r="Q787" s="108"/>
      <c r="R787" s="108"/>
      <c r="S787" s="112"/>
    </row>
    <row r="788" spans="1:19" ht="15.75" customHeight="1" x14ac:dyDescent="0.2">
      <c r="A788" s="108"/>
      <c r="B788" s="108"/>
      <c r="C788" s="108"/>
      <c r="D788" s="107"/>
      <c r="E788" s="108"/>
      <c r="F788" s="108"/>
      <c r="G788" s="108"/>
      <c r="H788" s="108"/>
      <c r="I788" s="108"/>
      <c r="J788" s="109"/>
      <c r="K788" s="109"/>
      <c r="L788" s="108"/>
      <c r="M788" s="108"/>
      <c r="N788" s="108"/>
      <c r="O788" s="112"/>
      <c r="P788" s="112"/>
      <c r="Q788" s="108"/>
      <c r="R788" s="108"/>
      <c r="S788" s="112"/>
    </row>
    <row r="789" spans="1:19" ht="15.75" customHeight="1" x14ac:dyDescent="0.2">
      <c r="A789" s="108"/>
      <c r="B789" s="108"/>
      <c r="C789" s="108"/>
      <c r="D789" s="107"/>
      <c r="E789" s="108"/>
      <c r="F789" s="108"/>
      <c r="G789" s="108"/>
      <c r="H789" s="108"/>
      <c r="I789" s="108"/>
      <c r="J789" s="109"/>
      <c r="K789" s="109"/>
      <c r="L789" s="108"/>
      <c r="M789" s="108"/>
      <c r="N789" s="108"/>
      <c r="O789" s="112"/>
      <c r="P789" s="112"/>
      <c r="Q789" s="108"/>
      <c r="R789" s="108"/>
      <c r="S789" s="112"/>
    </row>
    <row r="790" spans="1:19" ht="15.75" customHeight="1" x14ac:dyDescent="0.2">
      <c r="A790" s="108"/>
      <c r="B790" s="108"/>
      <c r="C790" s="108"/>
      <c r="D790" s="107"/>
      <c r="E790" s="108"/>
      <c r="F790" s="108"/>
      <c r="G790" s="108"/>
      <c r="H790" s="108"/>
      <c r="I790" s="108"/>
      <c r="J790" s="109"/>
      <c r="K790" s="109"/>
      <c r="L790" s="108"/>
      <c r="M790" s="108"/>
      <c r="N790" s="108"/>
      <c r="O790" s="112"/>
      <c r="P790" s="112"/>
      <c r="Q790" s="108"/>
      <c r="R790" s="108"/>
      <c r="S790" s="112"/>
    </row>
    <row r="791" spans="1:19" ht="15.75" customHeight="1" x14ac:dyDescent="0.2">
      <c r="A791" s="108"/>
      <c r="B791" s="108"/>
      <c r="C791" s="108"/>
      <c r="D791" s="107"/>
      <c r="E791" s="108"/>
      <c r="F791" s="108"/>
      <c r="G791" s="108"/>
      <c r="H791" s="108"/>
      <c r="I791" s="108"/>
      <c r="J791" s="109"/>
      <c r="K791" s="109"/>
      <c r="L791" s="108"/>
      <c r="M791" s="108"/>
      <c r="N791" s="108"/>
      <c r="O791" s="112"/>
      <c r="P791" s="112"/>
      <c r="Q791" s="108"/>
      <c r="R791" s="108"/>
      <c r="S791" s="112"/>
    </row>
    <row r="792" spans="1:19" ht="15.75" customHeight="1" x14ac:dyDescent="0.2">
      <c r="A792" s="108"/>
      <c r="B792" s="108"/>
      <c r="C792" s="108"/>
      <c r="D792" s="107"/>
      <c r="E792" s="108"/>
      <c r="F792" s="108"/>
      <c r="G792" s="108"/>
      <c r="H792" s="108"/>
      <c r="I792" s="108"/>
      <c r="J792" s="109"/>
      <c r="K792" s="109"/>
      <c r="L792" s="108"/>
      <c r="M792" s="108"/>
      <c r="N792" s="108"/>
      <c r="O792" s="112"/>
      <c r="P792" s="112"/>
      <c r="Q792" s="108"/>
      <c r="R792" s="108"/>
      <c r="S792" s="112"/>
    </row>
    <row r="793" spans="1:19" ht="15.75" customHeight="1" x14ac:dyDescent="0.2">
      <c r="A793" s="108"/>
      <c r="B793" s="108"/>
      <c r="C793" s="108"/>
      <c r="D793" s="107"/>
      <c r="E793" s="108"/>
      <c r="F793" s="108"/>
      <c r="G793" s="108"/>
      <c r="H793" s="108"/>
      <c r="I793" s="108"/>
      <c r="J793" s="109"/>
      <c r="K793" s="109"/>
      <c r="L793" s="108"/>
      <c r="M793" s="108"/>
      <c r="N793" s="108"/>
      <c r="O793" s="112"/>
      <c r="P793" s="112"/>
      <c r="Q793" s="108"/>
      <c r="R793" s="108"/>
      <c r="S793" s="112"/>
    </row>
    <row r="794" spans="1:19" ht="15.75" customHeight="1" x14ac:dyDescent="0.2">
      <c r="A794" s="108"/>
      <c r="B794" s="108"/>
      <c r="C794" s="108"/>
      <c r="D794" s="107"/>
      <c r="E794" s="108"/>
      <c r="F794" s="108"/>
      <c r="G794" s="108"/>
      <c r="H794" s="108"/>
      <c r="I794" s="108"/>
      <c r="J794" s="109"/>
      <c r="K794" s="109"/>
      <c r="L794" s="108"/>
      <c r="M794" s="108"/>
      <c r="N794" s="108"/>
      <c r="O794" s="112"/>
      <c r="P794" s="112"/>
      <c r="Q794" s="108"/>
      <c r="R794" s="108"/>
      <c r="S794" s="112"/>
    </row>
    <row r="795" spans="1:19" ht="15.75" customHeight="1" x14ac:dyDescent="0.2">
      <c r="A795" s="108"/>
      <c r="B795" s="108"/>
      <c r="C795" s="108"/>
      <c r="D795" s="107"/>
      <c r="E795" s="108"/>
      <c r="F795" s="108"/>
      <c r="G795" s="108"/>
      <c r="H795" s="108"/>
      <c r="I795" s="108"/>
      <c r="J795" s="109"/>
      <c r="K795" s="109"/>
      <c r="L795" s="108"/>
      <c r="M795" s="108"/>
      <c r="N795" s="108"/>
      <c r="O795" s="112"/>
      <c r="P795" s="112"/>
      <c r="Q795" s="108"/>
      <c r="R795" s="108"/>
      <c r="S795" s="112"/>
    </row>
    <row r="796" spans="1:19" ht="15.75" customHeight="1" x14ac:dyDescent="0.2">
      <c r="A796" s="108"/>
      <c r="B796" s="108"/>
      <c r="C796" s="108"/>
      <c r="D796" s="107"/>
      <c r="E796" s="108"/>
      <c r="F796" s="108"/>
      <c r="G796" s="108"/>
      <c r="H796" s="108"/>
      <c r="I796" s="108"/>
      <c r="J796" s="109"/>
      <c r="K796" s="109"/>
      <c r="L796" s="108"/>
      <c r="M796" s="108"/>
      <c r="N796" s="108"/>
      <c r="O796" s="112"/>
      <c r="P796" s="112"/>
      <c r="Q796" s="108"/>
      <c r="R796" s="108"/>
      <c r="S796" s="112"/>
    </row>
    <row r="797" spans="1:19" ht="15.75" customHeight="1" x14ac:dyDescent="0.2">
      <c r="A797" s="108"/>
      <c r="B797" s="108"/>
      <c r="C797" s="108"/>
      <c r="D797" s="107"/>
      <c r="E797" s="108"/>
      <c r="F797" s="108"/>
      <c r="G797" s="108"/>
      <c r="H797" s="108"/>
      <c r="I797" s="108"/>
      <c r="J797" s="109"/>
      <c r="K797" s="109"/>
      <c r="L797" s="108"/>
      <c r="M797" s="108"/>
      <c r="N797" s="108"/>
      <c r="O797" s="112"/>
      <c r="P797" s="112"/>
      <c r="Q797" s="108"/>
      <c r="R797" s="108"/>
      <c r="S797" s="112"/>
    </row>
    <row r="798" spans="1:19" ht="15.75" customHeight="1" x14ac:dyDescent="0.2">
      <c r="A798" s="108"/>
      <c r="B798" s="108"/>
      <c r="C798" s="108"/>
      <c r="D798" s="107"/>
      <c r="E798" s="108"/>
      <c r="F798" s="108"/>
      <c r="G798" s="108"/>
      <c r="H798" s="108"/>
      <c r="I798" s="108"/>
      <c r="J798" s="109"/>
      <c r="K798" s="109"/>
      <c r="L798" s="108"/>
      <c r="M798" s="108"/>
      <c r="N798" s="108"/>
      <c r="O798" s="112"/>
      <c r="P798" s="112"/>
      <c r="Q798" s="108"/>
      <c r="R798" s="108"/>
      <c r="S798" s="112"/>
    </row>
    <row r="799" spans="1:19" ht="15.75" customHeight="1" x14ac:dyDescent="0.2">
      <c r="A799" s="108"/>
      <c r="B799" s="108"/>
      <c r="C799" s="108"/>
      <c r="D799" s="107"/>
      <c r="E799" s="108"/>
      <c r="F799" s="108"/>
      <c r="G799" s="108"/>
      <c r="H799" s="108"/>
      <c r="I799" s="108"/>
      <c r="J799" s="109"/>
      <c r="K799" s="109"/>
      <c r="L799" s="108"/>
      <c r="M799" s="108"/>
      <c r="N799" s="108"/>
      <c r="O799" s="112"/>
      <c r="P799" s="112"/>
      <c r="Q799" s="108"/>
      <c r="R799" s="108"/>
      <c r="S799" s="112"/>
    </row>
    <row r="800" spans="1:19" ht="15.75" customHeight="1" x14ac:dyDescent="0.2">
      <c r="A800" s="108"/>
      <c r="B800" s="108"/>
      <c r="C800" s="108"/>
      <c r="D800" s="107"/>
      <c r="E800" s="108"/>
      <c r="F800" s="108"/>
      <c r="G800" s="108"/>
      <c r="H800" s="108"/>
      <c r="I800" s="108"/>
      <c r="J800" s="109"/>
      <c r="K800" s="109"/>
      <c r="L800" s="108"/>
      <c r="M800" s="108"/>
      <c r="N800" s="108"/>
      <c r="O800" s="112"/>
      <c r="P800" s="112"/>
      <c r="Q800" s="108"/>
      <c r="R800" s="108"/>
      <c r="S800" s="112"/>
    </row>
    <row r="801" spans="1:19" ht="15.75" customHeight="1" x14ac:dyDescent="0.2">
      <c r="A801" s="108"/>
      <c r="B801" s="108"/>
      <c r="C801" s="108"/>
      <c r="D801" s="107"/>
      <c r="E801" s="108"/>
      <c r="F801" s="108"/>
      <c r="G801" s="108"/>
      <c r="H801" s="108"/>
      <c r="I801" s="108"/>
      <c r="J801" s="109"/>
      <c r="K801" s="109"/>
      <c r="L801" s="108"/>
      <c r="M801" s="108"/>
      <c r="N801" s="108"/>
      <c r="O801" s="112"/>
      <c r="P801" s="112"/>
      <c r="Q801" s="108"/>
      <c r="R801" s="108"/>
      <c r="S801" s="112"/>
    </row>
    <row r="802" spans="1:19" ht="15.75" customHeight="1" x14ac:dyDescent="0.2">
      <c r="A802" s="108"/>
      <c r="B802" s="108"/>
      <c r="C802" s="108"/>
      <c r="D802" s="107"/>
      <c r="E802" s="108"/>
      <c r="F802" s="108"/>
      <c r="G802" s="108"/>
      <c r="H802" s="108"/>
      <c r="I802" s="108"/>
      <c r="J802" s="109"/>
      <c r="K802" s="109"/>
      <c r="L802" s="108"/>
      <c r="M802" s="108"/>
      <c r="N802" s="108"/>
      <c r="O802" s="112"/>
      <c r="P802" s="112"/>
      <c r="Q802" s="108"/>
      <c r="R802" s="108"/>
      <c r="S802" s="112"/>
    </row>
    <row r="803" spans="1:19" ht="15.75" customHeight="1" x14ac:dyDescent="0.2">
      <c r="A803" s="108"/>
      <c r="B803" s="108"/>
      <c r="C803" s="108"/>
      <c r="D803" s="107"/>
      <c r="E803" s="108"/>
      <c r="F803" s="108"/>
      <c r="G803" s="108"/>
      <c r="H803" s="108"/>
      <c r="I803" s="108"/>
      <c r="J803" s="109"/>
      <c r="K803" s="109"/>
      <c r="L803" s="108"/>
      <c r="M803" s="108"/>
      <c r="N803" s="108"/>
      <c r="O803" s="112"/>
      <c r="P803" s="112"/>
      <c r="Q803" s="108"/>
      <c r="R803" s="108"/>
      <c r="S803" s="112"/>
    </row>
    <row r="804" spans="1:19" ht="15.75" customHeight="1" x14ac:dyDescent="0.2">
      <c r="A804" s="108"/>
      <c r="B804" s="108"/>
      <c r="C804" s="108"/>
      <c r="D804" s="107"/>
      <c r="E804" s="108"/>
      <c r="F804" s="108"/>
      <c r="G804" s="108"/>
      <c r="H804" s="108"/>
      <c r="I804" s="108"/>
      <c r="J804" s="109"/>
      <c r="K804" s="109"/>
      <c r="L804" s="108"/>
      <c r="M804" s="108"/>
      <c r="N804" s="108"/>
      <c r="O804" s="112"/>
      <c r="P804" s="112"/>
      <c r="Q804" s="108"/>
      <c r="R804" s="108"/>
      <c r="S804" s="112"/>
    </row>
    <row r="805" spans="1:19" ht="15.75" customHeight="1" x14ac:dyDescent="0.2">
      <c r="A805" s="108"/>
      <c r="B805" s="108"/>
      <c r="C805" s="108"/>
      <c r="D805" s="107"/>
      <c r="E805" s="108"/>
      <c r="F805" s="108"/>
      <c r="G805" s="108"/>
      <c r="H805" s="108"/>
      <c r="I805" s="108"/>
      <c r="J805" s="109"/>
      <c r="K805" s="109"/>
      <c r="L805" s="108"/>
      <c r="M805" s="108"/>
      <c r="N805" s="108"/>
      <c r="O805" s="112"/>
      <c r="P805" s="112"/>
      <c r="Q805" s="108"/>
      <c r="R805" s="108"/>
      <c r="S805" s="112"/>
    </row>
    <row r="806" spans="1:19" ht="15.75" customHeight="1" x14ac:dyDescent="0.2">
      <c r="A806" s="108"/>
      <c r="B806" s="108"/>
      <c r="C806" s="108"/>
      <c r="D806" s="107"/>
      <c r="E806" s="108"/>
      <c r="F806" s="108"/>
      <c r="G806" s="108"/>
      <c r="H806" s="108"/>
      <c r="I806" s="108"/>
      <c r="J806" s="109"/>
      <c r="K806" s="109"/>
      <c r="L806" s="108"/>
      <c r="M806" s="108"/>
      <c r="N806" s="108"/>
      <c r="O806" s="112"/>
      <c r="P806" s="112"/>
      <c r="Q806" s="108"/>
      <c r="R806" s="108"/>
      <c r="S806" s="112"/>
    </row>
    <row r="807" spans="1:19" ht="15.75" customHeight="1" x14ac:dyDescent="0.2">
      <c r="A807" s="108"/>
      <c r="B807" s="108"/>
      <c r="C807" s="108"/>
      <c r="D807" s="107"/>
      <c r="E807" s="108"/>
      <c r="F807" s="108"/>
      <c r="G807" s="108"/>
      <c r="H807" s="108"/>
      <c r="I807" s="108"/>
      <c r="J807" s="109"/>
      <c r="K807" s="109"/>
      <c r="L807" s="108"/>
      <c r="M807" s="108"/>
      <c r="N807" s="108"/>
      <c r="O807" s="112"/>
      <c r="P807" s="112"/>
      <c r="Q807" s="108"/>
      <c r="R807" s="108"/>
      <c r="S807" s="112"/>
    </row>
    <row r="808" spans="1:19" ht="15.75" customHeight="1" x14ac:dyDescent="0.2">
      <c r="A808" s="108"/>
      <c r="B808" s="108"/>
      <c r="C808" s="108"/>
      <c r="D808" s="107"/>
      <c r="E808" s="108"/>
      <c r="F808" s="108"/>
      <c r="G808" s="108"/>
      <c r="H808" s="108"/>
      <c r="I808" s="108"/>
      <c r="J808" s="109"/>
      <c r="K808" s="109"/>
      <c r="L808" s="108"/>
      <c r="M808" s="108"/>
      <c r="N808" s="108"/>
      <c r="O808" s="112"/>
      <c r="P808" s="112"/>
      <c r="Q808" s="108"/>
      <c r="R808" s="108"/>
      <c r="S808" s="112"/>
    </row>
    <row r="809" spans="1:19" ht="15.75" customHeight="1" x14ac:dyDescent="0.2">
      <c r="A809" s="108"/>
      <c r="B809" s="108"/>
      <c r="C809" s="108"/>
      <c r="D809" s="107"/>
      <c r="E809" s="108"/>
      <c r="F809" s="108"/>
      <c r="G809" s="108"/>
      <c r="H809" s="108"/>
      <c r="I809" s="108"/>
      <c r="J809" s="109"/>
      <c r="K809" s="109"/>
      <c r="L809" s="108"/>
      <c r="M809" s="108"/>
      <c r="N809" s="108"/>
      <c r="O809" s="112"/>
      <c r="P809" s="112"/>
      <c r="Q809" s="108"/>
      <c r="R809" s="108"/>
      <c r="S809" s="112"/>
    </row>
    <row r="810" spans="1:19" ht="15.75" customHeight="1" x14ac:dyDescent="0.2">
      <c r="A810" s="108"/>
      <c r="B810" s="108"/>
      <c r="C810" s="108"/>
      <c r="D810" s="107"/>
      <c r="E810" s="108"/>
      <c r="F810" s="108"/>
      <c r="G810" s="108"/>
      <c r="H810" s="108"/>
      <c r="I810" s="108"/>
      <c r="J810" s="109"/>
      <c r="K810" s="109"/>
      <c r="L810" s="108"/>
      <c r="M810" s="108"/>
      <c r="N810" s="108"/>
      <c r="O810" s="112"/>
      <c r="P810" s="112"/>
      <c r="Q810" s="108"/>
      <c r="R810" s="108"/>
      <c r="S810" s="112"/>
    </row>
    <row r="811" spans="1:19" ht="15.75" customHeight="1" x14ac:dyDescent="0.2">
      <c r="A811" s="108"/>
      <c r="B811" s="108"/>
      <c r="C811" s="108"/>
      <c r="D811" s="107"/>
      <c r="E811" s="108"/>
      <c r="F811" s="108"/>
      <c r="G811" s="108"/>
      <c r="H811" s="108"/>
      <c r="I811" s="108"/>
      <c r="J811" s="109"/>
      <c r="K811" s="109"/>
      <c r="L811" s="108"/>
      <c r="M811" s="108"/>
      <c r="N811" s="108"/>
      <c r="O811" s="112"/>
      <c r="P811" s="112"/>
      <c r="Q811" s="108"/>
      <c r="R811" s="108"/>
      <c r="S811" s="112"/>
    </row>
    <row r="812" spans="1:19" ht="15.75" customHeight="1" x14ac:dyDescent="0.2">
      <c r="A812" s="108"/>
      <c r="B812" s="108"/>
      <c r="C812" s="108"/>
      <c r="D812" s="107"/>
      <c r="E812" s="108"/>
      <c r="F812" s="108"/>
      <c r="G812" s="108"/>
      <c r="H812" s="108"/>
      <c r="I812" s="108"/>
      <c r="J812" s="109"/>
      <c r="K812" s="109"/>
      <c r="L812" s="108"/>
      <c r="M812" s="108"/>
      <c r="N812" s="108"/>
      <c r="O812" s="112"/>
      <c r="P812" s="112"/>
      <c r="Q812" s="108"/>
      <c r="R812" s="108"/>
      <c r="S812" s="112"/>
    </row>
    <row r="813" spans="1:19" ht="15.75" customHeight="1" x14ac:dyDescent="0.2">
      <c r="A813" s="108"/>
      <c r="B813" s="108"/>
      <c r="C813" s="108"/>
      <c r="D813" s="107"/>
      <c r="E813" s="108"/>
      <c r="F813" s="108"/>
      <c r="G813" s="108"/>
      <c r="H813" s="108"/>
      <c r="I813" s="108"/>
      <c r="J813" s="109"/>
      <c r="K813" s="109"/>
      <c r="L813" s="108"/>
      <c r="M813" s="108"/>
      <c r="N813" s="108"/>
      <c r="O813" s="112"/>
      <c r="P813" s="112"/>
      <c r="Q813" s="108"/>
      <c r="R813" s="108"/>
      <c r="S813" s="112"/>
    </row>
    <row r="814" spans="1:19" ht="15.75" customHeight="1" x14ac:dyDescent="0.2">
      <c r="A814" s="108"/>
      <c r="B814" s="108"/>
      <c r="C814" s="108"/>
      <c r="D814" s="107"/>
      <c r="E814" s="108"/>
      <c r="F814" s="108"/>
      <c r="G814" s="108"/>
      <c r="H814" s="108"/>
      <c r="I814" s="108"/>
      <c r="J814" s="109"/>
      <c r="K814" s="109"/>
      <c r="L814" s="108"/>
      <c r="M814" s="108"/>
      <c r="N814" s="108"/>
      <c r="O814" s="112"/>
      <c r="P814" s="112"/>
      <c r="Q814" s="108"/>
      <c r="R814" s="108"/>
      <c r="S814" s="112"/>
    </row>
    <row r="815" spans="1:19" ht="15.75" customHeight="1" x14ac:dyDescent="0.2">
      <c r="A815" s="108"/>
      <c r="B815" s="108"/>
      <c r="C815" s="108"/>
      <c r="D815" s="107"/>
      <c r="E815" s="108"/>
      <c r="F815" s="108"/>
      <c r="G815" s="108"/>
      <c r="H815" s="108"/>
      <c r="I815" s="108"/>
      <c r="J815" s="109"/>
      <c r="K815" s="109"/>
      <c r="L815" s="108"/>
      <c r="M815" s="108"/>
      <c r="N815" s="108"/>
      <c r="O815" s="112"/>
      <c r="P815" s="112"/>
      <c r="Q815" s="108"/>
      <c r="R815" s="108"/>
      <c r="S815" s="112"/>
    </row>
    <row r="816" spans="1:19" ht="15.75" customHeight="1" x14ac:dyDescent="0.2">
      <c r="A816" s="108"/>
      <c r="B816" s="108"/>
      <c r="C816" s="108"/>
      <c r="D816" s="107"/>
      <c r="E816" s="108"/>
      <c r="F816" s="108"/>
      <c r="G816" s="108"/>
      <c r="H816" s="108"/>
      <c r="I816" s="108"/>
      <c r="J816" s="109"/>
      <c r="K816" s="109"/>
      <c r="L816" s="108"/>
      <c r="M816" s="108"/>
      <c r="N816" s="108"/>
      <c r="O816" s="112"/>
      <c r="P816" s="112"/>
      <c r="Q816" s="108"/>
      <c r="R816" s="108"/>
      <c r="S816" s="112"/>
    </row>
    <row r="817" spans="1:19" ht="15.75" customHeight="1" x14ac:dyDescent="0.2">
      <c r="A817" s="108"/>
      <c r="B817" s="108"/>
      <c r="C817" s="108"/>
      <c r="D817" s="107"/>
      <c r="E817" s="108"/>
      <c r="F817" s="108"/>
      <c r="G817" s="108"/>
      <c r="H817" s="108"/>
      <c r="I817" s="108"/>
      <c r="J817" s="109"/>
      <c r="K817" s="109"/>
      <c r="L817" s="108"/>
      <c r="M817" s="108"/>
      <c r="N817" s="108"/>
      <c r="O817" s="112"/>
      <c r="P817" s="112"/>
      <c r="Q817" s="108"/>
      <c r="R817" s="108"/>
      <c r="S817" s="112"/>
    </row>
    <row r="818" spans="1:19" ht="15.75" customHeight="1" x14ac:dyDescent="0.2">
      <c r="A818" s="108"/>
      <c r="B818" s="108"/>
      <c r="C818" s="108"/>
      <c r="D818" s="107"/>
      <c r="E818" s="108"/>
      <c r="F818" s="108"/>
      <c r="G818" s="108"/>
      <c r="H818" s="108"/>
      <c r="I818" s="108"/>
      <c r="J818" s="109"/>
      <c r="K818" s="109"/>
      <c r="L818" s="108"/>
      <c r="M818" s="108"/>
      <c r="N818" s="108"/>
      <c r="O818" s="112"/>
      <c r="P818" s="112"/>
      <c r="Q818" s="108"/>
      <c r="R818" s="108"/>
      <c r="S818" s="112"/>
    </row>
    <row r="819" spans="1:19" ht="15.75" customHeight="1" x14ac:dyDescent="0.2">
      <c r="A819" s="108"/>
      <c r="B819" s="108"/>
      <c r="C819" s="108"/>
      <c r="D819" s="107"/>
      <c r="E819" s="108"/>
      <c r="F819" s="108"/>
      <c r="G819" s="108"/>
      <c r="H819" s="108"/>
      <c r="I819" s="108"/>
      <c r="J819" s="109"/>
      <c r="K819" s="109"/>
      <c r="L819" s="108"/>
      <c r="M819" s="108"/>
      <c r="N819" s="108"/>
      <c r="O819" s="112"/>
      <c r="P819" s="112"/>
      <c r="Q819" s="108"/>
      <c r="R819" s="108"/>
      <c r="S819" s="112"/>
    </row>
    <row r="820" spans="1:19" ht="15.75" customHeight="1" x14ac:dyDescent="0.2">
      <c r="A820" s="108"/>
      <c r="B820" s="108"/>
      <c r="C820" s="108"/>
      <c r="D820" s="107"/>
      <c r="E820" s="108"/>
      <c r="F820" s="108"/>
      <c r="G820" s="108"/>
      <c r="H820" s="108"/>
      <c r="I820" s="108"/>
      <c r="J820" s="109"/>
      <c r="K820" s="109"/>
      <c r="L820" s="108"/>
      <c r="M820" s="108"/>
      <c r="N820" s="108"/>
      <c r="O820" s="112"/>
      <c r="P820" s="112"/>
      <c r="Q820" s="108"/>
      <c r="R820" s="108"/>
      <c r="S820" s="112"/>
    </row>
    <row r="821" spans="1:19" ht="15.75" customHeight="1" x14ac:dyDescent="0.2">
      <c r="A821" s="108"/>
      <c r="B821" s="108"/>
      <c r="C821" s="108"/>
      <c r="D821" s="107"/>
      <c r="E821" s="108"/>
      <c r="F821" s="108"/>
      <c r="G821" s="108"/>
      <c r="H821" s="108"/>
      <c r="I821" s="108"/>
      <c r="J821" s="109"/>
      <c r="K821" s="109"/>
      <c r="L821" s="108"/>
      <c r="M821" s="108"/>
      <c r="N821" s="108"/>
      <c r="O821" s="112"/>
      <c r="P821" s="112"/>
      <c r="Q821" s="108"/>
      <c r="R821" s="108"/>
      <c r="S821" s="112"/>
    </row>
    <row r="822" spans="1:19" ht="15.75" customHeight="1" x14ac:dyDescent="0.2">
      <c r="A822" s="108"/>
      <c r="B822" s="108"/>
      <c r="C822" s="108"/>
      <c r="D822" s="107"/>
      <c r="E822" s="108"/>
      <c r="F822" s="108"/>
      <c r="G822" s="108"/>
      <c r="H822" s="108"/>
      <c r="I822" s="108"/>
      <c r="J822" s="109"/>
      <c r="K822" s="109"/>
      <c r="L822" s="108"/>
      <c r="M822" s="108"/>
      <c r="N822" s="108"/>
      <c r="O822" s="112"/>
      <c r="P822" s="112"/>
      <c r="Q822" s="108"/>
      <c r="R822" s="108"/>
      <c r="S822" s="112"/>
    </row>
    <row r="823" spans="1:19" ht="15.75" customHeight="1" x14ac:dyDescent="0.2">
      <c r="A823" s="108"/>
      <c r="B823" s="108"/>
      <c r="C823" s="108"/>
      <c r="D823" s="107"/>
      <c r="E823" s="108"/>
      <c r="F823" s="108"/>
      <c r="G823" s="108"/>
      <c r="H823" s="108"/>
      <c r="I823" s="108"/>
      <c r="J823" s="109"/>
      <c r="K823" s="109"/>
      <c r="L823" s="108"/>
      <c r="M823" s="108"/>
      <c r="N823" s="108"/>
      <c r="O823" s="112"/>
      <c r="P823" s="112"/>
      <c r="Q823" s="108"/>
      <c r="R823" s="108"/>
      <c r="S823" s="112"/>
    </row>
    <row r="824" spans="1:19" ht="15.75" customHeight="1" x14ac:dyDescent="0.2">
      <c r="A824" s="108"/>
      <c r="B824" s="108"/>
      <c r="C824" s="108"/>
      <c r="D824" s="107"/>
      <c r="E824" s="108"/>
      <c r="F824" s="108"/>
      <c r="G824" s="108"/>
      <c r="H824" s="108"/>
      <c r="I824" s="108"/>
      <c r="J824" s="109"/>
      <c r="K824" s="109"/>
      <c r="L824" s="108"/>
      <c r="M824" s="108"/>
      <c r="N824" s="108"/>
      <c r="O824" s="112"/>
      <c r="P824" s="112"/>
      <c r="Q824" s="108"/>
      <c r="R824" s="108"/>
      <c r="S824" s="112"/>
    </row>
    <row r="825" spans="1:19" ht="15.75" customHeight="1" x14ac:dyDescent="0.2">
      <c r="A825" s="108"/>
      <c r="B825" s="108"/>
      <c r="C825" s="108"/>
      <c r="D825" s="107"/>
      <c r="E825" s="108"/>
      <c r="F825" s="108"/>
      <c r="G825" s="108"/>
      <c r="H825" s="108"/>
      <c r="I825" s="108"/>
      <c r="J825" s="109"/>
      <c r="K825" s="109"/>
      <c r="L825" s="108"/>
      <c r="M825" s="108"/>
      <c r="N825" s="108"/>
      <c r="O825" s="112"/>
      <c r="P825" s="112"/>
      <c r="Q825" s="108"/>
      <c r="R825" s="108"/>
      <c r="S825" s="112"/>
    </row>
    <row r="826" spans="1:19" ht="15.75" customHeight="1" x14ac:dyDescent="0.2">
      <c r="A826" s="108"/>
      <c r="B826" s="108"/>
      <c r="C826" s="108"/>
      <c r="D826" s="107"/>
      <c r="E826" s="108"/>
      <c r="F826" s="108"/>
      <c r="G826" s="108"/>
      <c r="H826" s="108"/>
      <c r="I826" s="108"/>
      <c r="J826" s="109"/>
      <c r="K826" s="109"/>
      <c r="L826" s="108"/>
      <c r="M826" s="108"/>
      <c r="N826" s="108"/>
      <c r="O826" s="112"/>
      <c r="P826" s="112"/>
      <c r="Q826" s="108"/>
      <c r="R826" s="108"/>
      <c r="S826" s="112"/>
    </row>
    <row r="827" spans="1:19" ht="15.75" customHeight="1" x14ac:dyDescent="0.2">
      <c r="A827" s="108"/>
      <c r="B827" s="108"/>
      <c r="C827" s="108"/>
      <c r="D827" s="107"/>
      <c r="E827" s="108"/>
      <c r="F827" s="108"/>
      <c r="G827" s="108"/>
      <c r="H827" s="108"/>
      <c r="I827" s="108"/>
      <c r="J827" s="109"/>
      <c r="K827" s="109"/>
      <c r="L827" s="108"/>
      <c r="M827" s="108"/>
      <c r="N827" s="108"/>
      <c r="O827" s="112"/>
      <c r="P827" s="112"/>
      <c r="Q827" s="108"/>
      <c r="R827" s="108"/>
      <c r="S827" s="112"/>
    </row>
    <row r="828" spans="1:19" ht="15.75" customHeight="1" x14ac:dyDescent="0.2">
      <c r="A828" s="108"/>
      <c r="B828" s="108"/>
      <c r="C828" s="108"/>
      <c r="D828" s="107"/>
      <c r="E828" s="108"/>
      <c r="F828" s="108"/>
      <c r="G828" s="108"/>
      <c r="H828" s="108"/>
      <c r="I828" s="108"/>
      <c r="J828" s="109"/>
      <c r="K828" s="109"/>
      <c r="L828" s="108"/>
      <c r="M828" s="108"/>
      <c r="N828" s="108"/>
      <c r="O828" s="112"/>
      <c r="P828" s="112"/>
      <c r="Q828" s="108"/>
      <c r="R828" s="108"/>
      <c r="S828" s="112"/>
    </row>
    <row r="829" spans="1:19" ht="15.75" customHeight="1" x14ac:dyDescent="0.2">
      <c r="A829" s="108"/>
      <c r="B829" s="108"/>
      <c r="C829" s="108"/>
      <c r="D829" s="107"/>
      <c r="E829" s="108"/>
      <c r="F829" s="108"/>
      <c r="G829" s="108"/>
      <c r="H829" s="108"/>
      <c r="I829" s="108"/>
      <c r="J829" s="109"/>
      <c r="K829" s="109"/>
      <c r="L829" s="108"/>
      <c r="M829" s="108"/>
      <c r="N829" s="108"/>
      <c r="O829" s="112"/>
      <c r="P829" s="112"/>
      <c r="Q829" s="108"/>
      <c r="R829" s="108"/>
      <c r="S829" s="112"/>
    </row>
    <row r="830" spans="1:19" ht="15.75" customHeight="1" x14ac:dyDescent="0.2">
      <c r="A830" s="108"/>
      <c r="B830" s="108"/>
      <c r="C830" s="108"/>
      <c r="D830" s="107"/>
      <c r="E830" s="108"/>
      <c r="F830" s="108"/>
      <c r="G830" s="108"/>
      <c r="H830" s="108"/>
      <c r="I830" s="108"/>
      <c r="J830" s="109"/>
      <c r="K830" s="109"/>
      <c r="L830" s="108"/>
      <c r="M830" s="108"/>
      <c r="N830" s="108"/>
      <c r="O830" s="112"/>
      <c r="P830" s="112"/>
      <c r="Q830" s="108"/>
      <c r="R830" s="108"/>
      <c r="S830" s="112"/>
    </row>
    <row r="831" spans="1:19" ht="15.75" customHeight="1" x14ac:dyDescent="0.2">
      <c r="A831" s="108"/>
      <c r="B831" s="108"/>
      <c r="C831" s="108"/>
      <c r="D831" s="107"/>
      <c r="E831" s="108"/>
      <c r="F831" s="108"/>
      <c r="G831" s="108"/>
      <c r="H831" s="108"/>
      <c r="I831" s="108"/>
      <c r="J831" s="109"/>
      <c r="K831" s="109"/>
      <c r="L831" s="108"/>
      <c r="M831" s="108"/>
      <c r="N831" s="108"/>
      <c r="O831" s="112"/>
      <c r="P831" s="112"/>
      <c r="Q831" s="108"/>
      <c r="R831" s="108"/>
      <c r="S831" s="112"/>
    </row>
    <row r="832" spans="1:19" ht="15.75" customHeight="1" x14ac:dyDescent="0.2">
      <c r="A832" s="108"/>
      <c r="B832" s="108"/>
      <c r="C832" s="108"/>
      <c r="D832" s="107"/>
      <c r="E832" s="108"/>
      <c r="F832" s="108"/>
      <c r="G832" s="108"/>
      <c r="H832" s="108"/>
      <c r="I832" s="108"/>
      <c r="J832" s="109"/>
      <c r="K832" s="109"/>
      <c r="L832" s="108"/>
      <c r="M832" s="108"/>
      <c r="N832" s="108"/>
      <c r="O832" s="112"/>
      <c r="P832" s="112"/>
      <c r="Q832" s="108"/>
      <c r="R832" s="108"/>
      <c r="S832" s="112"/>
    </row>
    <row r="833" spans="1:19" ht="15.75" customHeight="1" x14ac:dyDescent="0.2">
      <c r="A833" s="108"/>
      <c r="B833" s="108"/>
      <c r="C833" s="108"/>
      <c r="D833" s="107"/>
      <c r="E833" s="108"/>
      <c r="F833" s="108"/>
      <c r="G833" s="108"/>
      <c r="H833" s="108"/>
      <c r="I833" s="108"/>
      <c r="J833" s="109"/>
      <c r="K833" s="109"/>
      <c r="L833" s="108"/>
      <c r="M833" s="108"/>
      <c r="N833" s="108"/>
      <c r="O833" s="112"/>
      <c r="P833" s="112"/>
      <c r="Q833" s="108"/>
      <c r="R833" s="108"/>
      <c r="S833" s="112"/>
    </row>
    <row r="834" spans="1:19" ht="15.75" customHeight="1" x14ac:dyDescent="0.2">
      <c r="A834" s="108"/>
      <c r="B834" s="108"/>
      <c r="C834" s="108"/>
      <c r="D834" s="107"/>
      <c r="E834" s="108"/>
      <c r="F834" s="108"/>
      <c r="G834" s="108"/>
      <c r="H834" s="108"/>
      <c r="I834" s="108"/>
      <c r="J834" s="109"/>
      <c r="K834" s="109"/>
      <c r="L834" s="108"/>
      <c r="M834" s="108"/>
      <c r="N834" s="108"/>
      <c r="O834" s="112"/>
      <c r="P834" s="112"/>
      <c r="Q834" s="108"/>
      <c r="R834" s="108"/>
      <c r="S834" s="112"/>
    </row>
    <row r="835" spans="1:19" ht="15.75" customHeight="1" x14ac:dyDescent="0.2">
      <c r="A835" s="108"/>
      <c r="B835" s="108"/>
      <c r="C835" s="108"/>
      <c r="D835" s="107"/>
      <c r="E835" s="108"/>
      <c r="F835" s="108"/>
      <c r="G835" s="108"/>
      <c r="H835" s="108"/>
      <c r="I835" s="108"/>
      <c r="J835" s="109"/>
      <c r="K835" s="109"/>
      <c r="L835" s="108"/>
      <c r="M835" s="108"/>
      <c r="N835" s="108"/>
      <c r="O835" s="112"/>
      <c r="P835" s="112"/>
      <c r="Q835" s="108"/>
      <c r="R835" s="108"/>
      <c r="S835" s="112"/>
    </row>
    <row r="836" spans="1:19" ht="15.75" customHeight="1" x14ac:dyDescent="0.2">
      <c r="A836" s="108"/>
      <c r="B836" s="108"/>
      <c r="C836" s="108"/>
      <c r="D836" s="107"/>
      <c r="E836" s="108"/>
      <c r="F836" s="108"/>
      <c r="G836" s="108"/>
      <c r="H836" s="108"/>
      <c r="I836" s="108"/>
      <c r="J836" s="109"/>
      <c r="K836" s="109"/>
      <c r="L836" s="108"/>
      <c r="M836" s="108"/>
      <c r="N836" s="108"/>
      <c r="O836" s="112"/>
      <c r="P836" s="112"/>
      <c r="Q836" s="108"/>
      <c r="R836" s="108"/>
      <c r="S836" s="112"/>
    </row>
    <row r="837" spans="1:19" ht="15.75" customHeight="1" x14ac:dyDescent="0.2">
      <c r="A837" s="108"/>
      <c r="B837" s="108"/>
      <c r="C837" s="108"/>
      <c r="D837" s="107"/>
      <c r="E837" s="108"/>
      <c r="F837" s="108"/>
      <c r="G837" s="108"/>
      <c r="H837" s="108"/>
      <c r="I837" s="108"/>
      <c r="J837" s="109"/>
      <c r="K837" s="109"/>
      <c r="L837" s="108"/>
      <c r="M837" s="108"/>
      <c r="N837" s="108"/>
      <c r="O837" s="112"/>
      <c r="P837" s="112"/>
      <c r="Q837" s="108"/>
      <c r="R837" s="108"/>
      <c r="S837" s="112"/>
    </row>
    <row r="838" spans="1:19" ht="15.75" customHeight="1" x14ac:dyDescent="0.2">
      <c r="A838" s="108"/>
      <c r="B838" s="108"/>
      <c r="C838" s="108"/>
      <c r="D838" s="107"/>
      <c r="E838" s="108"/>
      <c r="F838" s="108"/>
      <c r="G838" s="108"/>
      <c r="H838" s="108"/>
      <c r="I838" s="108"/>
      <c r="J838" s="109"/>
      <c r="K838" s="109"/>
      <c r="L838" s="108"/>
      <c r="M838" s="108"/>
      <c r="N838" s="108"/>
      <c r="O838" s="112"/>
      <c r="P838" s="112"/>
      <c r="Q838" s="108"/>
      <c r="R838" s="108"/>
      <c r="S838" s="112"/>
    </row>
    <row r="839" spans="1:19" ht="15.75" customHeight="1" x14ac:dyDescent="0.2">
      <c r="A839" s="108"/>
      <c r="B839" s="108"/>
      <c r="C839" s="108"/>
      <c r="D839" s="107"/>
      <c r="E839" s="108"/>
      <c r="F839" s="108"/>
      <c r="G839" s="108"/>
      <c r="H839" s="108"/>
      <c r="I839" s="108"/>
      <c r="J839" s="109"/>
      <c r="K839" s="109"/>
      <c r="L839" s="108"/>
      <c r="M839" s="108"/>
      <c r="N839" s="108"/>
      <c r="O839" s="112"/>
      <c r="P839" s="112"/>
      <c r="Q839" s="108"/>
      <c r="R839" s="108"/>
      <c r="S839" s="112"/>
    </row>
    <row r="840" spans="1:19" ht="15.75" customHeight="1" x14ac:dyDescent="0.2">
      <c r="A840" s="108"/>
      <c r="B840" s="108"/>
      <c r="C840" s="108"/>
      <c r="D840" s="107"/>
      <c r="E840" s="108"/>
      <c r="F840" s="108"/>
      <c r="G840" s="108"/>
      <c r="H840" s="108"/>
      <c r="I840" s="108"/>
      <c r="J840" s="109"/>
      <c r="K840" s="109"/>
      <c r="L840" s="108"/>
      <c r="M840" s="108"/>
      <c r="N840" s="108"/>
      <c r="O840" s="112"/>
      <c r="P840" s="112"/>
      <c r="Q840" s="108"/>
      <c r="R840" s="108"/>
      <c r="S840" s="112"/>
    </row>
    <row r="841" spans="1:19" ht="15.75" customHeight="1" x14ac:dyDescent="0.2">
      <c r="A841" s="108"/>
      <c r="B841" s="108"/>
      <c r="C841" s="108"/>
      <c r="D841" s="107"/>
      <c r="E841" s="108"/>
      <c r="F841" s="108"/>
      <c r="G841" s="108"/>
      <c r="H841" s="108"/>
      <c r="I841" s="108"/>
      <c r="J841" s="109"/>
      <c r="K841" s="109"/>
      <c r="L841" s="108"/>
      <c r="M841" s="108"/>
      <c r="N841" s="108"/>
      <c r="O841" s="112"/>
      <c r="P841" s="112"/>
      <c r="Q841" s="108"/>
      <c r="R841" s="108"/>
      <c r="S841" s="112"/>
    </row>
    <row r="842" spans="1:19" ht="15.75" customHeight="1" x14ac:dyDescent="0.2">
      <c r="A842" s="108"/>
      <c r="B842" s="108"/>
      <c r="C842" s="108"/>
      <c r="D842" s="107"/>
      <c r="E842" s="108"/>
      <c r="F842" s="108"/>
      <c r="G842" s="108"/>
      <c r="H842" s="108"/>
      <c r="I842" s="108"/>
      <c r="J842" s="109"/>
      <c r="K842" s="109"/>
      <c r="L842" s="108"/>
      <c r="M842" s="108"/>
      <c r="N842" s="108"/>
      <c r="O842" s="112"/>
      <c r="P842" s="112"/>
      <c r="Q842" s="108"/>
      <c r="R842" s="108"/>
      <c r="S842" s="112"/>
    </row>
    <row r="843" spans="1:19" ht="15.75" customHeight="1" x14ac:dyDescent="0.2">
      <c r="A843" s="108"/>
      <c r="B843" s="108"/>
      <c r="C843" s="108"/>
      <c r="D843" s="107"/>
      <c r="E843" s="108"/>
      <c r="F843" s="108"/>
      <c r="G843" s="108"/>
      <c r="H843" s="108"/>
      <c r="I843" s="108"/>
      <c r="J843" s="109"/>
      <c r="K843" s="109"/>
      <c r="L843" s="108"/>
      <c r="M843" s="108"/>
      <c r="N843" s="108"/>
      <c r="O843" s="112"/>
      <c r="P843" s="112"/>
      <c r="Q843" s="108"/>
      <c r="R843" s="108"/>
      <c r="S843" s="112"/>
    </row>
    <row r="844" spans="1:19" ht="15.75" customHeight="1" x14ac:dyDescent="0.2">
      <c r="A844" s="108"/>
      <c r="B844" s="108"/>
      <c r="C844" s="108"/>
      <c r="D844" s="107"/>
      <c r="E844" s="108"/>
      <c r="F844" s="108"/>
      <c r="G844" s="108"/>
      <c r="H844" s="108"/>
      <c r="I844" s="108"/>
      <c r="J844" s="109"/>
      <c r="K844" s="109"/>
      <c r="L844" s="108"/>
      <c r="M844" s="108"/>
      <c r="N844" s="108"/>
      <c r="O844" s="112"/>
      <c r="P844" s="112"/>
      <c r="Q844" s="108"/>
      <c r="R844" s="108"/>
      <c r="S844" s="112"/>
    </row>
    <row r="845" spans="1:19" ht="15.75" customHeight="1" x14ac:dyDescent="0.2">
      <c r="A845" s="108"/>
      <c r="B845" s="108"/>
      <c r="C845" s="108"/>
      <c r="D845" s="107"/>
      <c r="E845" s="108"/>
      <c r="F845" s="108"/>
      <c r="G845" s="108"/>
      <c r="H845" s="108"/>
      <c r="I845" s="108"/>
      <c r="J845" s="109"/>
      <c r="K845" s="109"/>
      <c r="L845" s="108"/>
      <c r="M845" s="108"/>
      <c r="N845" s="108"/>
      <c r="O845" s="112"/>
      <c r="P845" s="112"/>
      <c r="Q845" s="108"/>
      <c r="R845" s="108"/>
      <c r="S845" s="112"/>
    </row>
    <row r="846" spans="1:19" ht="15.75" customHeight="1" x14ac:dyDescent="0.2">
      <c r="A846" s="108"/>
      <c r="B846" s="108"/>
      <c r="C846" s="108"/>
      <c r="D846" s="107"/>
      <c r="E846" s="108"/>
      <c r="F846" s="108"/>
      <c r="G846" s="108"/>
      <c r="H846" s="108"/>
      <c r="I846" s="108"/>
      <c r="J846" s="109"/>
      <c r="K846" s="109"/>
      <c r="L846" s="108"/>
      <c r="M846" s="108"/>
      <c r="N846" s="108"/>
      <c r="O846" s="112"/>
      <c r="P846" s="112"/>
      <c r="Q846" s="108"/>
      <c r="R846" s="108"/>
      <c r="S846" s="112"/>
    </row>
    <row r="847" spans="1:19" ht="15.75" customHeight="1" x14ac:dyDescent="0.2">
      <c r="A847" s="108"/>
      <c r="B847" s="108"/>
      <c r="C847" s="108"/>
      <c r="D847" s="107"/>
      <c r="E847" s="108"/>
      <c r="F847" s="108"/>
      <c r="G847" s="108"/>
      <c r="H847" s="108"/>
      <c r="I847" s="108"/>
      <c r="J847" s="109"/>
      <c r="K847" s="109"/>
      <c r="L847" s="108"/>
      <c r="M847" s="108"/>
      <c r="N847" s="108"/>
      <c r="O847" s="112"/>
      <c r="P847" s="112"/>
      <c r="Q847" s="108"/>
      <c r="R847" s="108"/>
      <c r="S847" s="112"/>
    </row>
    <row r="848" spans="1:19" ht="15.75" customHeight="1" x14ac:dyDescent="0.2">
      <c r="A848" s="108"/>
      <c r="B848" s="108"/>
      <c r="C848" s="108"/>
      <c r="D848" s="107"/>
      <c r="E848" s="108"/>
      <c r="F848" s="108"/>
      <c r="G848" s="108"/>
      <c r="H848" s="108"/>
      <c r="I848" s="108"/>
      <c r="J848" s="109"/>
      <c r="K848" s="109"/>
      <c r="L848" s="108"/>
      <c r="M848" s="108"/>
      <c r="N848" s="108"/>
      <c r="O848" s="112"/>
      <c r="P848" s="112"/>
      <c r="Q848" s="108"/>
      <c r="R848" s="108"/>
      <c r="S848" s="112"/>
    </row>
    <row r="849" spans="1:19" ht="15.75" customHeight="1" x14ac:dyDescent="0.2">
      <c r="A849" s="108"/>
      <c r="B849" s="108"/>
      <c r="C849" s="108"/>
      <c r="D849" s="107"/>
      <c r="E849" s="108"/>
      <c r="F849" s="108"/>
      <c r="G849" s="108"/>
      <c r="H849" s="108"/>
      <c r="I849" s="108"/>
      <c r="J849" s="109"/>
      <c r="K849" s="109"/>
      <c r="L849" s="108"/>
      <c r="M849" s="108"/>
      <c r="N849" s="108"/>
      <c r="O849" s="112"/>
      <c r="P849" s="112"/>
      <c r="Q849" s="108"/>
      <c r="R849" s="108"/>
      <c r="S849" s="112"/>
    </row>
    <row r="850" spans="1:19" ht="15.75" customHeight="1" x14ac:dyDescent="0.2">
      <c r="A850" s="108"/>
      <c r="B850" s="108"/>
      <c r="C850" s="108"/>
      <c r="D850" s="107"/>
      <c r="E850" s="108"/>
      <c r="F850" s="108"/>
      <c r="G850" s="108"/>
      <c r="H850" s="108"/>
      <c r="I850" s="108"/>
      <c r="J850" s="109"/>
      <c r="K850" s="109"/>
      <c r="L850" s="108"/>
      <c r="M850" s="108"/>
      <c r="N850" s="108"/>
      <c r="O850" s="112"/>
      <c r="P850" s="112"/>
      <c r="Q850" s="108"/>
      <c r="R850" s="108"/>
      <c r="S850" s="112"/>
    </row>
    <row r="851" spans="1:19" ht="15.75" customHeight="1" x14ac:dyDescent="0.2">
      <c r="A851" s="108"/>
      <c r="B851" s="108"/>
      <c r="C851" s="108"/>
      <c r="D851" s="107"/>
      <c r="E851" s="108"/>
      <c r="F851" s="108"/>
      <c r="G851" s="108"/>
      <c r="H851" s="108"/>
      <c r="I851" s="108"/>
      <c r="J851" s="109"/>
      <c r="K851" s="109"/>
      <c r="L851" s="108"/>
      <c r="M851" s="108"/>
      <c r="N851" s="108"/>
      <c r="O851" s="112"/>
      <c r="P851" s="112"/>
      <c r="Q851" s="108"/>
      <c r="R851" s="108"/>
      <c r="S851" s="112"/>
    </row>
    <row r="852" spans="1:19" ht="15.75" customHeight="1" x14ac:dyDescent="0.2">
      <c r="A852" s="108"/>
      <c r="B852" s="108"/>
      <c r="C852" s="108"/>
      <c r="D852" s="107"/>
      <c r="E852" s="108"/>
      <c r="F852" s="108"/>
      <c r="G852" s="108"/>
      <c r="H852" s="108"/>
      <c r="I852" s="108"/>
      <c r="J852" s="109"/>
      <c r="K852" s="109"/>
      <c r="L852" s="108"/>
      <c r="M852" s="108"/>
      <c r="N852" s="108"/>
      <c r="O852" s="112"/>
      <c r="P852" s="112"/>
      <c r="Q852" s="108"/>
      <c r="R852" s="108"/>
      <c r="S852" s="112"/>
    </row>
    <row r="853" spans="1:19" ht="15.75" customHeight="1" x14ac:dyDescent="0.2">
      <c r="A853" s="108"/>
      <c r="B853" s="108"/>
      <c r="C853" s="108"/>
      <c r="D853" s="107"/>
      <c r="E853" s="108"/>
      <c r="F853" s="108"/>
      <c r="G853" s="108"/>
      <c r="H853" s="108"/>
      <c r="I853" s="108"/>
      <c r="J853" s="109"/>
      <c r="K853" s="109"/>
      <c r="L853" s="108"/>
      <c r="M853" s="108"/>
      <c r="N853" s="108"/>
      <c r="O853" s="112"/>
      <c r="P853" s="112"/>
      <c r="Q853" s="108"/>
      <c r="R853" s="108"/>
      <c r="S853" s="112"/>
    </row>
    <row r="854" spans="1:19" ht="15.75" customHeight="1" x14ac:dyDescent="0.2">
      <c r="A854" s="108"/>
      <c r="B854" s="108"/>
      <c r="C854" s="108"/>
      <c r="D854" s="107"/>
      <c r="E854" s="108"/>
      <c r="F854" s="108"/>
      <c r="G854" s="108"/>
      <c r="H854" s="108"/>
      <c r="I854" s="108"/>
      <c r="J854" s="109"/>
      <c r="K854" s="109"/>
      <c r="L854" s="108"/>
      <c r="M854" s="108"/>
      <c r="N854" s="108"/>
      <c r="O854" s="112"/>
      <c r="P854" s="112"/>
      <c r="Q854" s="108"/>
      <c r="R854" s="108"/>
      <c r="S854" s="112"/>
    </row>
    <row r="855" spans="1:19" ht="15.75" customHeight="1" x14ac:dyDescent="0.2">
      <c r="A855" s="108"/>
      <c r="B855" s="108"/>
      <c r="C855" s="108"/>
      <c r="D855" s="107"/>
      <c r="E855" s="108"/>
      <c r="F855" s="108"/>
      <c r="G855" s="108"/>
      <c r="H855" s="108"/>
      <c r="I855" s="108"/>
      <c r="J855" s="109"/>
      <c r="K855" s="109"/>
      <c r="L855" s="108"/>
      <c r="M855" s="108"/>
      <c r="N855" s="108"/>
      <c r="O855" s="112"/>
      <c r="P855" s="112"/>
      <c r="Q855" s="108"/>
      <c r="R855" s="108"/>
      <c r="S855" s="112"/>
    </row>
    <row r="856" spans="1:19" ht="15.75" customHeight="1" x14ac:dyDescent="0.2">
      <c r="A856" s="108"/>
      <c r="B856" s="108"/>
      <c r="C856" s="108"/>
      <c r="D856" s="107"/>
      <c r="E856" s="108"/>
      <c r="F856" s="108"/>
      <c r="G856" s="108"/>
      <c r="H856" s="108"/>
      <c r="I856" s="108"/>
      <c r="J856" s="109"/>
      <c r="K856" s="109"/>
      <c r="L856" s="108"/>
      <c r="M856" s="108"/>
      <c r="N856" s="108"/>
      <c r="O856" s="112"/>
      <c r="P856" s="112"/>
      <c r="Q856" s="108"/>
      <c r="R856" s="108"/>
      <c r="S856" s="112"/>
    </row>
    <row r="857" spans="1:19" ht="15.75" customHeight="1" x14ac:dyDescent="0.2">
      <c r="A857" s="108"/>
      <c r="B857" s="108"/>
      <c r="C857" s="108"/>
      <c r="D857" s="107"/>
      <c r="E857" s="108"/>
      <c r="F857" s="108"/>
      <c r="G857" s="108"/>
      <c r="H857" s="108"/>
      <c r="I857" s="108"/>
      <c r="J857" s="109"/>
      <c r="K857" s="109"/>
      <c r="L857" s="108"/>
      <c r="M857" s="108"/>
      <c r="N857" s="108"/>
      <c r="O857" s="112"/>
      <c r="P857" s="112"/>
      <c r="Q857" s="108"/>
      <c r="R857" s="108"/>
      <c r="S857" s="112"/>
    </row>
    <row r="858" spans="1:19" ht="15.75" customHeight="1" x14ac:dyDescent="0.2">
      <c r="A858" s="108"/>
      <c r="B858" s="108"/>
      <c r="C858" s="108"/>
      <c r="D858" s="107"/>
      <c r="E858" s="108"/>
      <c r="F858" s="108"/>
      <c r="G858" s="108"/>
      <c r="H858" s="108"/>
      <c r="I858" s="108"/>
      <c r="J858" s="109"/>
      <c r="K858" s="109"/>
      <c r="L858" s="108"/>
      <c r="M858" s="108"/>
      <c r="N858" s="108"/>
      <c r="O858" s="112"/>
      <c r="P858" s="112"/>
      <c r="Q858" s="108"/>
      <c r="R858" s="108"/>
      <c r="S858" s="112"/>
    </row>
    <row r="859" spans="1:19" ht="15.75" customHeight="1" x14ac:dyDescent="0.2">
      <c r="A859" s="108"/>
      <c r="B859" s="108"/>
      <c r="C859" s="108"/>
      <c r="D859" s="107"/>
      <c r="E859" s="108"/>
      <c r="F859" s="108"/>
      <c r="G859" s="108"/>
      <c r="H859" s="108"/>
      <c r="I859" s="108"/>
      <c r="J859" s="109"/>
      <c r="K859" s="109"/>
      <c r="L859" s="108"/>
      <c r="M859" s="108"/>
      <c r="N859" s="108"/>
      <c r="O859" s="112"/>
      <c r="P859" s="112"/>
      <c r="Q859" s="108"/>
      <c r="R859" s="108"/>
      <c r="S859" s="112"/>
    </row>
    <row r="860" spans="1:19" ht="15.75" customHeight="1" x14ac:dyDescent="0.2">
      <c r="A860" s="108"/>
      <c r="B860" s="108"/>
      <c r="C860" s="108"/>
      <c r="D860" s="107"/>
      <c r="E860" s="108"/>
      <c r="F860" s="108"/>
      <c r="G860" s="108"/>
      <c r="H860" s="108"/>
      <c r="I860" s="108"/>
      <c r="J860" s="109"/>
      <c r="K860" s="109"/>
      <c r="L860" s="108"/>
      <c r="M860" s="108"/>
      <c r="N860" s="108"/>
      <c r="O860" s="112"/>
      <c r="P860" s="112"/>
      <c r="Q860" s="108"/>
      <c r="R860" s="108"/>
      <c r="S860" s="112"/>
    </row>
    <row r="861" spans="1:19" ht="15.75" customHeight="1" x14ac:dyDescent="0.2">
      <c r="A861" s="108"/>
      <c r="B861" s="108"/>
      <c r="C861" s="108"/>
      <c r="D861" s="107"/>
      <c r="E861" s="108"/>
      <c r="F861" s="108"/>
      <c r="G861" s="108"/>
      <c r="H861" s="108"/>
      <c r="I861" s="108"/>
      <c r="J861" s="109"/>
      <c r="K861" s="109"/>
      <c r="L861" s="108"/>
      <c r="M861" s="108"/>
      <c r="N861" s="108"/>
      <c r="O861" s="112"/>
      <c r="P861" s="112"/>
      <c r="Q861" s="108"/>
      <c r="R861" s="108"/>
      <c r="S861" s="112"/>
    </row>
    <row r="862" spans="1:19" ht="15.75" customHeight="1" x14ac:dyDescent="0.2">
      <c r="A862" s="108"/>
      <c r="B862" s="108"/>
      <c r="C862" s="108"/>
      <c r="D862" s="107"/>
      <c r="E862" s="108"/>
      <c r="F862" s="108"/>
      <c r="G862" s="108"/>
      <c r="H862" s="108"/>
      <c r="I862" s="108"/>
      <c r="J862" s="109"/>
      <c r="K862" s="109"/>
      <c r="L862" s="108"/>
      <c r="M862" s="108"/>
      <c r="N862" s="108"/>
      <c r="O862" s="112"/>
      <c r="P862" s="112"/>
      <c r="Q862" s="108"/>
      <c r="R862" s="108"/>
      <c r="S862" s="112"/>
    </row>
    <row r="863" spans="1:19" ht="15.75" customHeight="1" x14ac:dyDescent="0.2">
      <c r="A863" s="108"/>
      <c r="B863" s="108"/>
      <c r="C863" s="108"/>
      <c r="D863" s="107"/>
      <c r="E863" s="108"/>
      <c r="F863" s="108"/>
      <c r="G863" s="108"/>
      <c r="H863" s="108"/>
      <c r="I863" s="108"/>
      <c r="J863" s="109"/>
      <c r="K863" s="109"/>
      <c r="L863" s="108"/>
      <c r="M863" s="108"/>
      <c r="N863" s="108"/>
      <c r="O863" s="112"/>
      <c r="P863" s="112"/>
      <c r="Q863" s="108"/>
      <c r="R863" s="108"/>
      <c r="S863" s="112"/>
    </row>
    <row r="864" spans="1:19" ht="15.75" customHeight="1" x14ac:dyDescent="0.2">
      <c r="A864" s="108"/>
      <c r="B864" s="108"/>
      <c r="C864" s="108"/>
      <c r="D864" s="107"/>
      <c r="E864" s="108"/>
      <c r="F864" s="108"/>
      <c r="G864" s="108"/>
      <c r="H864" s="108"/>
      <c r="I864" s="108"/>
      <c r="J864" s="109"/>
      <c r="K864" s="109"/>
      <c r="L864" s="108"/>
      <c r="M864" s="108"/>
      <c r="N864" s="108"/>
      <c r="O864" s="112"/>
      <c r="P864" s="112"/>
      <c r="Q864" s="108"/>
      <c r="R864" s="108"/>
      <c r="S864" s="112"/>
    </row>
    <row r="865" spans="1:19" ht="15.75" customHeight="1" x14ac:dyDescent="0.2">
      <c r="A865" s="108"/>
      <c r="B865" s="108"/>
      <c r="C865" s="108"/>
      <c r="D865" s="107"/>
      <c r="E865" s="108"/>
      <c r="F865" s="108"/>
      <c r="G865" s="108"/>
      <c r="H865" s="108"/>
      <c r="I865" s="108"/>
      <c r="J865" s="109"/>
      <c r="K865" s="109"/>
      <c r="L865" s="108"/>
      <c r="M865" s="108"/>
      <c r="N865" s="108"/>
      <c r="O865" s="112"/>
      <c r="P865" s="112"/>
      <c r="Q865" s="108"/>
      <c r="R865" s="108"/>
      <c r="S865" s="112"/>
    </row>
    <row r="866" spans="1:19" ht="15.75" customHeight="1" x14ac:dyDescent="0.2">
      <c r="A866" s="108"/>
      <c r="B866" s="108"/>
      <c r="C866" s="108"/>
      <c r="D866" s="107"/>
      <c r="E866" s="108"/>
      <c r="F866" s="108"/>
      <c r="G866" s="108"/>
      <c r="H866" s="108"/>
      <c r="I866" s="108"/>
      <c r="J866" s="109"/>
      <c r="K866" s="109"/>
      <c r="L866" s="108"/>
      <c r="M866" s="108"/>
      <c r="N866" s="108"/>
      <c r="O866" s="112"/>
      <c r="P866" s="112"/>
      <c r="Q866" s="108"/>
      <c r="R866" s="108"/>
      <c r="S866" s="112"/>
    </row>
    <row r="867" spans="1:19" ht="15.75" customHeight="1" x14ac:dyDescent="0.2">
      <c r="A867" s="108"/>
      <c r="B867" s="108"/>
      <c r="C867" s="108"/>
      <c r="D867" s="107"/>
      <c r="E867" s="108"/>
      <c r="F867" s="108"/>
      <c r="G867" s="108"/>
      <c r="H867" s="108"/>
      <c r="I867" s="108"/>
      <c r="J867" s="109"/>
      <c r="K867" s="109"/>
      <c r="L867" s="108"/>
      <c r="M867" s="108"/>
      <c r="N867" s="108"/>
      <c r="O867" s="112"/>
      <c r="P867" s="112"/>
      <c r="Q867" s="108"/>
      <c r="R867" s="108"/>
      <c r="S867" s="112"/>
    </row>
    <row r="868" spans="1:19" ht="15.75" customHeight="1" x14ac:dyDescent="0.2">
      <c r="A868" s="108"/>
      <c r="B868" s="108"/>
      <c r="C868" s="108"/>
      <c r="D868" s="107"/>
      <c r="E868" s="108"/>
      <c r="F868" s="108"/>
      <c r="G868" s="108"/>
      <c r="H868" s="108"/>
      <c r="I868" s="108"/>
      <c r="J868" s="109"/>
      <c r="K868" s="109"/>
      <c r="L868" s="108"/>
      <c r="M868" s="108"/>
      <c r="N868" s="108"/>
      <c r="O868" s="112"/>
      <c r="P868" s="112"/>
      <c r="Q868" s="108"/>
      <c r="R868" s="108"/>
      <c r="S868" s="112"/>
    </row>
    <row r="869" spans="1:19" ht="15.75" customHeight="1" x14ac:dyDescent="0.2">
      <c r="A869" s="108"/>
      <c r="B869" s="108"/>
      <c r="C869" s="108"/>
      <c r="D869" s="107"/>
      <c r="E869" s="108"/>
      <c r="F869" s="108"/>
      <c r="G869" s="108"/>
      <c r="H869" s="108"/>
      <c r="I869" s="108"/>
      <c r="J869" s="109"/>
      <c r="K869" s="109"/>
      <c r="L869" s="108"/>
      <c r="M869" s="108"/>
      <c r="N869" s="108"/>
      <c r="O869" s="112"/>
      <c r="P869" s="112"/>
      <c r="Q869" s="108"/>
      <c r="R869" s="108"/>
      <c r="S869" s="112"/>
    </row>
    <row r="870" spans="1:19" ht="15.75" customHeight="1" x14ac:dyDescent="0.2">
      <c r="A870" s="108"/>
      <c r="B870" s="108"/>
      <c r="C870" s="108"/>
      <c r="D870" s="107"/>
      <c r="E870" s="108"/>
      <c r="F870" s="108"/>
      <c r="G870" s="108"/>
      <c r="H870" s="108"/>
      <c r="I870" s="108"/>
      <c r="J870" s="109"/>
      <c r="K870" s="109"/>
      <c r="L870" s="108"/>
      <c r="M870" s="108"/>
      <c r="N870" s="108"/>
      <c r="O870" s="112"/>
      <c r="P870" s="112"/>
      <c r="Q870" s="108"/>
      <c r="R870" s="108"/>
      <c r="S870" s="112"/>
    </row>
    <row r="871" spans="1:19" ht="15.75" customHeight="1" x14ac:dyDescent="0.2">
      <c r="A871" s="108"/>
      <c r="B871" s="108"/>
      <c r="C871" s="108"/>
      <c r="D871" s="107"/>
      <c r="E871" s="108"/>
      <c r="F871" s="108"/>
      <c r="G871" s="108"/>
      <c r="H871" s="108"/>
      <c r="I871" s="108"/>
      <c r="J871" s="109"/>
      <c r="K871" s="109"/>
      <c r="L871" s="108"/>
      <c r="M871" s="108"/>
      <c r="N871" s="108"/>
      <c r="O871" s="112"/>
      <c r="P871" s="112"/>
      <c r="Q871" s="108"/>
      <c r="R871" s="108"/>
      <c r="S871" s="112"/>
    </row>
    <row r="872" spans="1:19" ht="15.75" customHeight="1" x14ac:dyDescent="0.2">
      <c r="A872" s="108"/>
      <c r="B872" s="108"/>
      <c r="C872" s="108"/>
      <c r="D872" s="107"/>
      <c r="E872" s="108"/>
      <c r="F872" s="108"/>
      <c r="G872" s="108"/>
      <c r="H872" s="108"/>
      <c r="I872" s="108"/>
      <c r="J872" s="109"/>
      <c r="K872" s="109"/>
      <c r="L872" s="108"/>
      <c r="M872" s="108"/>
      <c r="N872" s="108"/>
      <c r="O872" s="112"/>
      <c r="P872" s="112"/>
      <c r="Q872" s="108"/>
      <c r="R872" s="108"/>
      <c r="S872" s="112"/>
    </row>
    <row r="873" spans="1:19" ht="15.75" customHeight="1" x14ac:dyDescent="0.2">
      <c r="A873" s="108"/>
      <c r="B873" s="108"/>
      <c r="C873" s="108"/>
      <c r="D873" s="107"/>
      <c r="E873" s="108"/>
      <c r="F873" s="108"/>
      <c r="G873" s="108"/>
      <c r="H873" s="108"/>
      <c r="I873" s="108"/>
      <c r="J873" s="109"/>
      <c r="K873" s="109"/>
      <c r="L873" s="108"/>
      <c r="M873" s="108"/>
      <c r="N873" s="108"/>
      <c r="O873" s="112"/>
      <c r="P873" s="112"/>
      <c r="Q873" s="108"/>
      <c r="R873" s="108"/>
      <c r="S873" s="112"/>
    </row>
    <row r="874" spans="1:19" ht="15.75" customHeight="1" x14ac:dyDescent="0.2">
      <c r="A874" s="108"/>
      <c r="B874" s="108"/>
      <c r="C874" s="108"/>
      <c r="D874" s="107"/>
      <c r="E874" s="108"/>
      <c r="F874" s="108"/>
      <c r="G874" s="108"/>
      <c r="H874" s="108"/>
      <c r="I874" s="108"/>
      <c r="J874" s="109"/>
      <c r="K874" s="109"/>
      <c r="L874" s="108"/>
      <c r="M874" s="108"/>
      <c r="N874" s="108"/>
      <c r="O874" s="112"/>
      <c r="P874" s="112"/>
      <c r="Q874" s="108"/>
      <c r="R874" s="108"/>
      <c r="S874" s="112"/>
    </row>
    <row r="875" spans="1:19" ht="15.75" customHeight="1" x14ac:dyDescent="0.2">
      <c r="A875" s="108"/>
      <c r="B875" s="108"/>
      <c r="C875" s="108"/>
      <c r="D875" s="107"/>
      <c r="E875" s="108"/>
      <c r="F875" s="108"/>
      <c r="G875" s="108"/>
      <c r="H875" s="108"/>
      <c r="I875" s="108"/>
      <c r="J875" s="109"/>
      <c r="K875" s="109"/>
      <c r="L875" s="108"/>
      <c r="M875" s="108"/>
      <c r="N875" s="108"/>
      <c r="O875" s="112"/>
      <c r="P875" s="112"/>
      <c r="Q875" s="108"/>
      <c r="R875" s="108"/>
      <c r="S875" s="112"/>
    </row>
    <row r="876" spans="1:19" ht="15.75" customHeight="1" x14ac:dyDescent="0.2">
      <c r="A876" s="108"/>
      <c r="B876" s="108"/>
      <c r="C876" s="108"/>
      <c r="D876" s="107"/>
      <c r="E876" s="108"/>
      <c r="F876" s="108"/>
      <c r="G876" s="108"/>
      <c r="H876" s="108"/>
      <c r="I876" s="108"/>
      <c r="J876" s="109"/>
      <c r="K876" s="109"/>
      <c r="L876" s="108"/>
      <c r="M876" s="108"/>
      <c r="N876" s="108"/>
      <c r="O876" s="112"/>
      <c r="P876" s="112"/>
      <c r="Q876" s="108"/>
      <c r="R876" s="108"/>
      <c r="S876" s="112"/>
    </row>
    <row r="877" spans="1:19" ht="15.75" customHeight="1" x14ac:dyDescent="0.2">
      <c r="A877" s="108"/>
      <c r="B877" s="108"/>
      <c r="C877" s="108"/>
      <c r="D877" s="107"/>
      <c r="E877" s="108"/>
      <c r="F877" s="108"/>
      <c r="G877" s="108"/>
      <c r="H877" s="108"/>
      <c r="I877" s="108"/>
      <c r="J877" s="109"/>
      <c r="K877" s="109"/>
      <c r="L877" s="108"/>
      <c r="M877" s="108"/>
      <c r="N877" s="108"/>
      <c r="O877" s="112"/>
      <c r="P877" s="112"/>
      <c r="Q877" s="108"/>
      <c r="R877" s="108"/>
      <c r="S877" s="112"/>
    </row>
    <row r="878" spans="1:19" ht="15.75" customHeight="1" x14ac:dyDescent="0.2">
      <c r="A878" s="108"/>
      <c r="B878" s="108"/>
      <c r="C878" s="108"/>
      <c r="D878" s="107"/>
      <c r="E878" s="108"/>
      <c r="F878" s="108"/>
      <c r="G878" s="108"/>
      <c r="H878" s="108"/>
      <c r="I878" s="108"/>
      <c r="J878" s="109"/>
      <c r="K878" s="109"/>
      <c r="L878" s="108"/>
      <c r="M878" s="108"/>
      <c r="N878" s="108"/>
      <c r="O878" s="112"/>
      <c r="P878" s="112"/>
      <c r="Q878" s="108"/>
      <c r="R878" s="108"/>
      <c r="S878" s="112"/>
    </row>
    <row r="879" spans="1:19" ht="15.75" customHeight="1" x14ac:dyDescent="0.2">
      <c r="A879" s="108"/>
      <c r="B879" s="108"/>
      <c r="C879" s="108"/>
      <c r="D879" s="107"/>
      <c r="E879" s="108"/>
      <c r="F879" s="108"/>
      <c r="G879" s="108"/>
      <c r="H879" s="108"/>
      <c r="I879" s="108"/>
      <c r="J879" s="109"/>
      <c r="K879" s="109"/>
      <c r="L879" s="108"/>
      <c r="M879" s="108"/>
      <c r="N879" s="108"/>
      <c r="O879" s="112"/>
      <c r="P879" s="112"/>
      <c r="Q879" s="108"/>
      <c r="R879" s="108"/>
      <c r="S879" s="112"/>
    </row>
    <row r="880" spans="1:19" ht="15.75" customHeight="1" x14ac:dyDescent="0.2">
      <c r="A880" s="108"/>
      <c r="B880" s="108"/>
      <c r="C880" s="108"/>
      <c r="D880" s="107"/>
      <c r="E880" s="108"/>
      <c r="F880" s="108"/>
      <c r="G880" s="108"/>
      <c r="H880" s="108"/>
      <c r="I880" s="108"/>
      <c r="J880" s="109"/>
      <c r="K880" s="109"/>
      <c r="L880" s="108"/>
      <c r="M880" s="108"/>
      <c r="N880" s="108"/>
      <c r="O880" s="112"/>
      <c r="P880" s="112"/>
      <c r="Q880" s="108"/>
      <c r="R880" s="108"/>
      <c r="S880" s="112"/>
    </row>
    <row r="881" spans="1:19" ht="15.75" customHeight="1" x14ac:dyDescent="0.2">
      <c r="A881" s="108"/>
      <c r="B881" s="108"/>
      <c r="C881" s="108"/>
      <c r="D881" s="107"/>
      <c r="E881" s="108"/>
      <c r="F881" s="108"/>
      <c r="G881" s="108"/>
      <c r="H881" s="108"/>
      <c r="I881" s="108"/>
      <c r="J881" s="109"/>
      <c r="K881" s="109"/>
      <c r="L881" s="108"/>
      <c r="M881" s="108"/>
      <c r="N881" s="108"/>
      <c r="O881" s="112"/>
      <c r="P881" s="112"/>
      <c r="Q881" s="108"/>
      <c r="R881" s="108"/>
      <c r="S881" s="112"/>
    </row>
    <row r="882" spans="1:19" ht="15.75" customHeight="1" x14ac:dyDescent="0.2">
      <c r="A882" s="108"/>
      <c r="B882" s="108"/>
      <c r="C882" s="108"/>
      <c r="D882" s="107"/>
      <c r="E882" s="108"/>
      <c r="F882" s="108"/>
      <c r="G882" s="108"/>
      <c r="H882" s="108"/>
      <c r="I882" s="108"/>
      <c r="J882" s="109"/>
      <c r="K882" s="109"/>
      <c r="L882" s="108"/>
      <c r="M882" s="108"/>
      <c r="N882" s="108"/>
      <c r="O882" s="112"/>
      <c r="P882" s="112"/>
      <c r="Q882" s="108"/>
      <c r="R882" s="108"/>
      <c r="S882" s="112"/>
    </row>
    <row r="883" spans="1:19" ht="15.75" customHeight="1" x14ac:dyDescent="0.2">
      <c r="A883" s="108"/>
      <c r="B883" s="108"/>
      <c r="C883" s="108"/>
      <c r="D883" s="107"/>
      <c r="E883" s="108"/>
      <c r="F883" s="108"/>
      <c r="G883" s="108"/>
      <c r="H883" s="108"/>
      <c r="I883" s="108"/>
      <c r="J883" s="109"/>
      <c r="K883" s="109"/>
      <c r="L883" s="108"/>
      <c r="M883" s="108"/>
      <c r="N883" s="108"/>
      <c r="O883" s="112"/>
      <c r="P883" s="112"/>
      <c r="Q883" s="108"/>
      <c r="R883" s="108"/>
      <c r="S883" s="112"/>
    </row>
    <row r="884" spans="1:19" ht="15.75" customHeight="1" x14ac:dyDescent="0.2">
      <c r="A884" s="108"/>
      <c r="B884" s="108"/>
      <c r="C884" s="108"/>
      <c r="D884" s="107"/>
      <c r="E884" s="108"/>
      <c r="F884" s="108"/>
      <c r="G884" s="108"/>
      <c r="H884" s="108"/>
      <c r="I884" s="108"/>
      <c r="J884" s="109"/>
      <c r="K884" s="109"/>
      <c r="L884" s="108"/>
      <c r="M884" s="108"/>
      <c r="N884" s="108"/>
      <c r="O884" s="112"/>
      <c r="P884" s="112"/>
      <c r="Q884" s="108"/>
      <c r="R884" s="108"/>
      <c r="S884" s="112"/>
    </row>
    <row r="885" spans="1:19" ht="15.75" customHeight="1" x14ac:dyDescent="0.2">
      <c r="A885" s="108"/>
      <c r="B885" s="108"/>
      <c r="C885" s="108"/>
      <c r="D885" s="107"/>
      <c r="E885" s="108"/>
      <c r="F885" s="108"/>
      <c r="G885" s="108"/>
      <c r="H885" s="108"/>
      <c r="I885" s="108"/>
      <c r="J885" s="109"/>
      <c r="K885" s="109"/>
      <c r="L885" s="108"/>
      <c r="M885" s="108"/>
      <c r="N885" s="108"/>
      <c r="O885" s="112"/>
      <c r="P885" s="112"/>
      <c r="Q885" s="108"/>
      <c r="R885" s="108"/>
      <c r="S885" s="112"/>
    </row>
    <row r="886" spans="1:19" ht="15.75" customHeight="1" x14ac:dyDescent="0.2">
      <c r="A886" s="108"/>
      <c r="B886" s="108"/>
      <c r="C886" s="108"/>
      <c r="D886" s="107"/>
      <c r="E886" s="108"/>
      <c r="F886" s="108"/>
      <c r="G886" s="108"/>
      <c r="H886" s="108"/>
      <c r="I886" s="108"/>
      <c r="J886" s="109"/>
      <c r="K886" s="109"/>
      <c r="L886" s="108"/>
      <c r="M886" s="108"/>
      <c r="N886" s="108"/>
      <c r="O886" s="112"/>
      <c r="P886" s="112"/>
      <c r="Q886" s="108"/>
      <c r="R886" s="108"/>
      <c r="S886" s="112"/>
    </row>
    <row r="887" spans="1:19" ht="15.75" customHeight="1" x14ac:dyDescent="0.2">
      <c r="A887" s="108"/>
      <c r="B887" s="108"/>
      <c r="C887" s="108"/>
      <c r="D887" s="107"/>
      <c r="E887" s="108"/>
      <c r="F887" s="108"/>
      <c r="G887" s="108"/>
      <c r="H887" s="108"/>
      <c r="I887" s="108"/>
      <c r="J887" s="109"/>
      <c r="K887" s="109"/>
      <c r="L887" s="108"/>
      <c r="M887" s="108"/>
      <c r="N887" s="108"/>
      <c r="O887" s="112"/>
      <c r="P887" s="112"/>
      <c r="Q887" s="108"/>
      <c r="R887" s="108"/>
      <c r="S887" s="112"/>
    </row>
    <row r="888" spans="1:19" ht="15.75" customHeight="1" x14ac:dyDescent="0.2">
      <c r="A888" s="108"/>
      <c r="B888" s="108"/>
      <c r="C888" s="108"/>
      <c r="D888" s="107"/>
      <c r="E888" s="108"/>
      <c r="F888" s="108"/>
      <c r="G888" s="108"/>
      <c r="H888" s="108"/>
      <c r="I888" s="108"/>
      <c r="J888" s="109"/>
      <c r="K888" s="109"/>
      <c r="L888" s="108"/>
      <c r="M888" s="108"/>
      <c r="N888" s="108"/>
      <c r="O888" s="112"/>
      <c r="P888" s="112"/>
      <c r="Q888" s="108"/>
      <c r="R888" s="108"/>
      <c r="S888" s="112"/>
    </row>
    <row r="889" spans="1:19" ht="15.75" customHeight="1" x14ac:dyDescent="0.2">
      <c r="A889" s="108"/>
      <c r="B889" s="108"/>
      <c r="C889" s="108"/>
      <c r="D889" s="107"/>
      <c r="E889" s="108"/>
      <c r="F889" s="108"/>
      <c r="G889" s="108"/>
      <c r="H889" s="108"/>
      <c r="I889" s="108"/>
      <c r="J889" s="109"/>
      <c r="K889" s="109"/>
      <c r="L889" s="108"/>
      <c r="M889" s="108"/>
      <c r="N889" s="108"/>
      <c r="O889" s="112"/>
      <c r="P889" s="112"/>
      <c r="Q889" s="108"/>
      <c r="R889" s="108"/>
      <c r="S889" s="112"/>
    </row>
    <row r="890" spans="1:19" ht="15.75" customHeight="1" x14ac:dyDescent="0.2">
      <c r="A890" s="108"/>
      <c r="B890" s="108"/>
      <c r="C890" s="108"/>
      <c r="D890" s="107"/>
      <c r="E890" s="108"/>
      <c r="F890" s="108"/>
      <c r="G890" s="108"/>
      <c r="H890" s="108"/>
      <c r="I890" s="108"/>
      <c r="J890" s="109"/>
      <c r="K890" s="109"/>
      <c r="L890" s="108"/>
      <c r="M890" s="108"/>
      <c r="N890" s="108"/>
      <c r="O890" s="112"/>
      <c r="P890" s="112"/>
      <c r="Q890" s="108"/>
      <c r="R890" s="108"/>
      <c r="S890" s="112"/>
    </row>
    <row r="891" spans="1:19" ht="15.75" customHeight="1" x14ac:dyDescent="0.2">
      <c r="A891" s="108"/>
      <c r="B891" s="108"/>
      <c r="C891" s="108"/>
      <c r="D891" s="107"/>
      <c r="E891" s="108"/>
      <c r="F891" s="108"/>
      <c r="G891" s="108"/>
      <c r="H891" s="108"/>
      <c r="I891" s="108"/>
      <c r="J891" s="109"/>
      <c r="K891" s="109"/>
      <c r="L891" s="108"/>
      <c r="M891" s="108"/>
      <c r="N891" s="108"/>
      <c r="O891" s="112"/>
      <c r="P891" s="112"/>
      <c r="Q891" s="108"/>
      <c r="R891" s="108"/>
      <c r="S891" s="112"/>
    </row>
    <row r="892" spans="1:19" ht="15.75" customHeight="1" x14ac:dyDescent="0.2">
      <c r="A892" s="108"/>
      <c r="B892" s="108"/>
      <c r="C892" s="108"/>
      <c r="D892" s="107"/>
      <c r="E892" s="108"/>
      <c r="F892" s="108"/>
      <c r="G892" s="108"/>
      <c r="H892" s="108"/>
      <c r="I892" s="108"/>
      <c r="J892" s="109"/>
      <c r="K892" s="109"/>
      <c r="L892" s="108"/>
      <c r="M892" s="108"/>
      <c r="N892" s="108"/>
      <c r="O892" s="112"/>
      <c r="P892" s="112"/>
      <c r="Q892" s="108"/>
      <c r="R892" s="108"/>
      <c r="S892" s="112"/>
    </row>
    <row r="893" spans="1:19" ht="15.75" customHeight="1" x14ac:dyDescent="0.2">
      <c r="A893" s="108"/>
      <c r="B893" s="108"/>
      <c r="C893" s="108"/>
      <c r="D893" s="107"/>
      <c r="E893" s="108"/>
      <c r="F893" s="108"/>
      <c r="G893" s="108"/>
      <c r="H893" s="108"/>
      <c r="I893" s="108"/>
      <c r="J893" s="109"/>
      <c r="K893" s="109"/>
      <c r="L893" s="108"/>
      <c r="M893" s="108"/>
      <c r="N893" s="108"/>
      <c r="O893" s="112"/>
      <c r="P893" s="112"/>
      <c r="Q893" s="108"/>
      <c r="R893" s="108"/>
      <c r="S893" s="112"/>
    </row>
    <row r="894" spans="1:19" ht="15.75" customHeight="1" x14ac:dyDescent="0.2">
      <c r="A894" s="108"/>
      <c r="B894" s="108"/>
      <c r="C894" s="108"/>
      <c r="D894" s="107"/>
      <c r="E894" s="108"/>
      <c r="F894" s="108"/>
      <c r="G894" s="108"/>
      <c r="H894" s="108"/>
      <c r="I894" s="108"/>
      <c r="J894" s="109"/>
      <c r="K894" s="109"/>
      <c r="L894" s="108"/>
      <c r="M894" s="108"/>
      <c r="N894" s="108"/>
      <c r="O894" s="112"/>
      <c r="P894" s="112"/>
      <c r="Q894" s="108"/>
      <c r="R894" s="108"/>
      <c r="S894" s="112"/>
    </row>
    <row r="895" spans="1:19" ht="15.75" customHeight="1" x14ac:dyDescent="0.2">
      <c r="A895" s="108"/>
      <c r="B895" s="108"/>
      <c r="C895" s="108"/>
      <c r="D895" s="107"/>
      <c r="E895" s="108"/>
      <c r="F895" s="108"/>
      <c r="G895" s="108"/>
      <c r="H895" s="108"/>
      <c r="I895" s="108"/>
      <c r="J895" s="109"/>
      <c r="K895" s="109"/>
      <c r="L895" s="108"/>
      <c r="M895" s="108"/>
      <c r="N895" s="108"/>
      <c r="O895" s="112"/>
      <c r="P895" s="112"/>
      <c r="Q895" s="108"/>
      <c r="R895" s="108"/>
      <c r="S895" s="112"/>
    </row>
    <row r="896" spans="1:19" ht="15.75" customHeight="1" x14ac:dyDescent="0.2">
      <c r="A896" s="108"/>
      <c r="B896" s="108"/>
      <c r="C896" s="108"/>
      <c r="D896" s="107"/>
      <c r="E896" s="108"/>
      <c r="F896" s="108"/>
      <c r="G896" s="108"/>
      <c r="H896" s="108"/>
      <c r="I896" s="108"/>
      <c r="J896" s="109"/>
      <c r="K896" s="109"/>
      <c r="L896" s="108"/>
      <c r="M896" s="108"/>
      <c r="N896" s="108"/>
      <c r="O896" s="112"/>
      <c r="P896" s="112"/>
      <c r="Q896" s="108"/>
      <c r="R896" s="108"/>
      <c r="S896" s="112"/>
    </row>
    <row r="897" spans="1:19" ht="15.75" customHeight="1" x14ac:dyDescent="0.2">
      <c r="A897" s="108"/>
      <c r="B897" s="108"/>
      <c r="C897" s="108"/>
      <c r="D897" s="107"/>
      <c r="E897" s="108"/>
      <c r="F897" s="108"/>
      <c r="G897" s="108"/>
      <c r="H897" s="108"/>
      <c r="I897" s="108"/>
      <c r="J897" s="109"/>
      <c r="K897" s="109"/>
      <c r="L897" s="108"/>
      <c r="M897" s="108"/>
      <c r="N897" s="108"/>
      <c r="O897" s="112"/>
      <c r="P897" s="112"/>
      <c r="Q897" s="108"/>
      <c r="R897" s="108"/>
      <c r="S897" s="112"/>
    </row>
    <row r="898" spans="1:19" ht="15.75" customHeight="1" x14ac:dyDescent="0.2">
      <c r="A898" s="108"/>
      <c r="B898" s="108"/>
      <c r="C898" s="108"/>
      <c r="D898" s="107"/>
      <c r="E898" s="108"/>
      <c r="F898" s="108"/>
      <c r="G898" s="108"/>
      <c r="H898" s="108"/>
      <c r="I898" s="108"/>
      <c r="J898" s="109"/>
      <c r="K898" s="109"/>
      <c r="L898" s="108"/>
      <c r="M898" s="108"/>
      <c r="N898" s="108"/>
      <c r="O898" s="112"/>
      <c r="P898" s="112"/>
      <c r="Q898" s="108"/>
      <c r="R898" s="108"/>
      <c r="S898" s="112"/>
    </row>
    <row r="899" spans="1:19" ht="15.75" customHeight="1" x14ac:dyDescent="0.2">
      <c r="A899" s="108"/>
      <c r="B899" s="108"/>
      <c r="C899" s="108"/>
      <c r="D899" s="107"/>
      <c r="E899" s="108"/>
      <c r="F899" s="108"/>
      <c r="G899" s="108"/>
      <c r="H899" s="108"/>
      <c r="I899" s="108"/>
      <c r="J899" s="109"/>
      <c r="K899" s="109"/>
      <c r="L899" s="108"/>
      <c r="M899" s="108"/>
      <c r="N899" s="108"/>
      <c r="O899" s="112"/>
      <c r="P899" s="112"/>
      <c r="Q899" s="108"/>
      <c r="R899" s="108"/>
      <c r="S899" s="112"/>
    </row>
    <row r="900" spans="1:19" ht="15.75" customHeight="1" x14ac:dyDescent="0.2">
      <c r="A900" s="108"/>
      <c r="B900" s="108"/>
      <c r="C900" s="108"/>
      <c r="D900" s="107"/>
      <c r="E900" s="108"/>
      <c r="F900" s="108"/>
      <c r="G900" s="108"/>
      <c r="H900" s="108"/>
      <c r="I900" s="108"/>
      <c r="J900" s="109"/>
      <c r="K900" s="109"/>
      <c r="L900" s="108"/>
      <c r="M900" s="108"/>
      <c r="N900" s="108"/>
      <c r="O900" s="112"/>
      <c r="P900" s="112"/>
      <c r="Q900" s="108"/>
      <c r="R900" s="108"/>
      <c r="S900" s="112"/>
    </row>
    <row r="901" spans="1:19" ht="15.75" customHeight="1" x14ac:dyDescent="0.2">
      <c r="A901" s="108"/>
      <c r="B901" s="108"/>
      <c r="C901" s="108"/>
      <c r="D901" s="107"/>
      <c r="E901" s="108"/>
      <c r="F901" s="108"/>
      <c r="G901" s="108"/>
      <c r="H901" s="108"/>
      <c r="I901" s="108"/>
      <c r="J901" s="109"/>
      <c r="K901" s="109"/>
      <c r="L901" s="108"/>
      <c r="M901" s="108"/>
      <c r="N901" s="108"/>
      <c r="O901" s="112"/>
      <c r="P901" s="112"/>
      <c r="Q901" s="108"/>
      <c r="R901" s="108"/>
      <c r="S901" s="112"/>
    </row>
    <row r="902" spans="1:19" ht="15.75" customHeight="1" x14ac:dyDescent="0.2">
      <c r="A902" s="108"/>
      <c r="B902" s="108"/>
      <c r="C902" s="108"/>
      <c r="D902" s="107"/>
      <c r="E902" s="108"/>
      <c r="F902" s="108"/>
      <c r="G902" s="108"/>
      <c r="H902" s="108"/>
      <c r="I902" s="108"/>
      <c r="J902" s="109"/>
      <c r="K902" s="109"/>
      <c r="L902" s="108"/>
      <c r="M902" s="108"/>
      <c r="N902" s="108"/>
      <c r="O902" s="112"/>
      <c r="P902" s="112"/>
      <c r="Q902" s="108"/>
      <c r="R902" s="108"/>
      <c r="S902" s="112"/>
    </row>
    <row r="903" spans="1:19" ht="15.75" customHeight="1" x14ac:dyDescent="0.2">
      <c r="A903" s="108"/>
      <c r="B903" s="108"/>
      <c r="C903" s="108"/>
      <c r="D903" s="107"/>
      <c r="E903" s="108"/>
      <c r="F903" s="108"/>
      <c r="G903" s="108"/>
      <c r="H903" s="108"/>
      <c r="I903" s="108"/>
      <c r="J903" s="109"/>
      <c r="K903" s="109"/>
      <c r="L903" s="108"/>
      <c r="M903" s="108"/>
      <c r="N903" s="108"/>
      <c r="O903" s="112"/>
      <c r="P903" s="112"/>
      <c r="Q903" s="108"/>
      <c r="R903" s="108"/>
      <c r="S903" s="112"/>
    </row>
    <row r="904" spans="1:19" ht="15.75" customHeight="1" x14ac:dyDescent="0.2">
      <c r="A904" s="108"/>
      <c r="B904" s="108"/>
      <c r="C904" s="108"/>
      <c r="D904" s="107"/>
      <c r="E904" s="108"/>
      <c r="F904" s="108"/>
      <c r="G904" s="108"/>
      <c r="H904" s="108"/>
      <c r="I904" s="108"/>
      <c r="J904" s="109"/>
      <c r="K904" s="109"/>
      <c r="L904" s="108"/>
      <c r="M904" s="108"/>
      <c r="N904" s="108"/>
      <c r="O904" s="112"/>
      <c r="P904" s="112"/>
      <c r="Q904" s="108"/>
      <c r="R904" s="108"/>
      <c r="S904" s="112"/>
    </row>
    <row r="905" spans="1:19" ht="15.75" customHeight="1" x14ac:dyDescent="0.2">
      <c r="A905" s="108"/>
      <c r="B905" s="108"/>
      <c r="C905" s="108"/>
      <c r="D905" s="107"/>
      <c r="E905" s="108"/>
      <c r="F905" s="108"/>
      <c r="G905" s="108"/>
      <c r="H905" s="108"/>
      <c r="I905" s="108"/>
      <c r="J905" s="109"/>
      <c r="K905" s="109"/>
      <c r="L905" s="108"/>
      <c r="M905" s="108"/>
      <c r="N905" s="108"/>
      <c r="O905" s="112"/>
      <c r="P905" s="112"/>
      <c r="Q905" s="108"/>
      <c r="R905" s="108"/>
      <c r="S905" s="112"/>
    </row>
    <row r="906" spans="1:19" ht="15.75" customHeight="1" x14ac:dyDescent="0.2">
      <c r="A906" s="108"/>
      <c r="B906" s="108"/>
      <c r="C906" s="108"/>
      <c r="D906" s="107"/>
      <c r="E906" s="108"/>
      <c r="F906" s="108"/>
      <c r="G906" s="108"/>
      <c r="H906" s="108"/>
      <c r="I906" s="108"/>
      <c r="J906" s="109"/>
      <c r="K906" s="109"/>
      <c r="L906" s="108"/>
      <c r="M906" s="108"/>
      <c r="N906" s="108"/>
      <c r="O906" s="112"/>
      <c r="P906" s="112"/>
      <c r="Q906" s="108"/>
      <c r="R906" s="108"/>
      <c r="S906" s="112"/>
    </row>
    <row r="907" spans="1:19" ht="15.75" customHeight="1" x14ac:dyDescent="0.2">
      <c r="A907" s="108"/>
      <c r="B907" s="108"/>
      <c r="C907" s="108"/>
      <c r="D907" s="107"/>
      <c r="E907" s="108"/>
      <c r="F907" s="108"/>
      <c r="G907" s="108"/>
      <c r="H907" s="108"/>
      <c r="I907" s="108"/>
      <c r="J907" s="109"/>
      <c r="K907" s="109"/>
      <c r="L907" s="108"/>
      <c r="M907" s="108"/>
      <c r="N907" s="108"/>
      <c r="O907" s="112"/>
      <c r="P907" s="112"/>
      <c r="Q907" s="108"/>
      <c r="R907" s="108"/>
      <c r="S907" s="112"/>
    </row>
    <row r="908" spans="1:19" ht="15.75" customHeight="1" x14ac:dyDescent="0.2">
      <c r="A908" s="108"/>
      <c r="B908" s="108"/>
      <c r="C908" s="108"/>
      <c r="D908" s="107"/>
      <c r="E908" s="108"/>
      <c r="F908" s="108"/>
      <c r="G908" s="108"/>
      <c r="H908" s="108"/>
      <c r="I908" s="108"/>
      <c r="J908" s="109"/>
      <c r="K908" s="109"/>
      <c r="L908" s="108"/>
      <c r="M908" s="108"/>
      <c r="N908" s="108"/>
      <c r="O908" s="112"/>
      <c r="P908" s="112"/>
      <c r="Q908" s="108"/>
      <c r="R908" s="108"/>
      <c r="S908" s="112"/>
    </row>
    <row r="909" spans="1:19" ht="15.75" customHeight="1" x14ac:dyDescent="0.2">
      <c r="A909" s="108"/>
      <c r="B909" s="108"/>
      <c r="C909" s="108"/>
      <c r="D909" s="107"/>
      <c r="E909" s="108"/>
      <c r="F909" s="108"/>
      <c r="G909" s="108"/>
      <c r="H909" s="108"/>
      <c r="I909" s="108"/>
      <c r="J909" s="109"/>
      <c r="K909" s="109"/>
      <c r="L909" s="108"/>
      <c r="M909" s="108"/>
      <c r="N909" s="108"/>
      <c r="O909" s="112"/>
      <c r="P909" s="112"/>
      <c r="Q909" s="108"/>
      <c r="R909" s="108"/>
      <c r="S909" s="112"/>
    </row>
    <row r="910" spans="1:19" ht="15.75" customHeight="1" x14ac:dyDescent="0.2">
      <c r="A910" s="108"/>
      <c r="B910" s="108"/>
      <c r="C910" s="108"/>
      <c r="D910" s="107"/>
      <c r="E910" s="108"/>
      <c r="F910" s="108"/>
      <c r="G910" s="108"/>
      <c r="H910" s="108"/>
      <c r="I910" s="108"/>
      <c r="J910" s="109"/>
      <c r="K910" s="109"/>
      <c r="L910" s="108"/>
      <c r="M910" s="108"/>
      <c r="N910" s="108"/>
      <c r="O910" s="112"/>
      <c r="P910" s="112"/>
      <c r="Q910" s="108"/>
      <c r="R910" s="108"/>
      <c r="S910" s="112"/>
    </row>
    <row r="911" spans="1:19" ht="15.75" customHeight="1" x14ac:dyDescent="0.2">
      <c r="A911" s="108"/>
      <c r="B911" s="108"/>
      <c r="C911" s="108"/>
      <c r="D911" s="107"/>
      <c r="E911" s="108"/>
      <c r="F911" s="108"/>
      <c r="G911" s="108"/>
      <c r="H911" s="108"/>
      <c r="I911" s="108"/>
      <c r="J911" s="109"/>
      <c r="K911" s="109"/>
      <c r="L911" s="108"/>
      <c r="M911" s="108"/>
      <c r="N911" s="108"/>
      <c r="O911" s="112"/>
      <c r="P911" s="112"/>
      <c r="Q911" s="108"/>
      <c r="R911" s="108"/>
      <c r="S911" s="112"/>
    </row>
    <row r="912" spans="1:19" ht="15.75" customHeight="1" x14ac:dyDescent="0.2">
      <c r="A912" s="108"/>
      <c r="B912" s="108"/>
      <c r="C912" s="108"/>
      <c r="D912" s="107"/>
      <c r="E912" s="108"/>
      <c r="F912" s="108"/>
      <c r="G912" s="108"/>
      <c r="H912" s="108"/>
      <c r="I912" s="108"/>
      <c r="J912" s="109"/>
      <c r="K912" s="109"/>
      <c r="L912" s="108"/>
      <c r="M912" s="108"/>
      <c r="N912" s="108"/>
      <c r="O912" s="112"/>
      <c r="P912" s="112"/>
      <c r="Q912" s="108"/>
      <c r="R912" s="108"/>
      <c r="S912" s="112"/>
    </row>
    <row r="913" spans="1:19" ht="15.75" customHeight="1" x14ac:dyDescent="0.2">
      <c r="A913" s="108"/>
      <c r="B913" s="108"/>
      <c r="C913" s="108"/>
      <c r="D913" s="107"/>
      <c r="E913" s="108"/>
      <c r="F913" s="108"/>
      <c r="G913" s="108"/>
      <c r="H913" s="108"/>
      <c r="I913" s="108"/>
      <c r="J913" s="109"/>
      <c r="K913" s="109"/>
      <c r="L913" s="108"/>
      <c r="M913" s="108"/>
      <c r="N913" s="108"/>
      <c r="O913" s="112"/>
      <c r="P913" s="112"/>
      <c r="Q913" s="108"/>
      <c r="R913" s="108"/>
      <c r="S913" s="112"/>
    </row>
    <row r="914" spans="1:19" ht="15.75" customHeight="1" x14ac:dyDescent="0.2">
      <c r="A914" s="108"/>
      <c r="B914" s="108"/>
      <c r="C914" s="108"/>
      <c r="D914" s="107"/>
      <c r="E914" s="108"/>
      <c r="F914" s="108"/>
      <c r="G914" s="108"/>
      <c r="H914" s="108"/>
      <c r="I914" s="108"/>
      <c r="J914" s="109"/>
      <c r="K914" s="109"/>
      <c r="L914" s="108"/>
      <c r="M914" s="108"/>
      <c r="N914" s="108"/>
      <c r="O914" s="112"/>
      <c r="P914" s="112"/>
      <c r="Q914" s="108"/>
      <c r="R914" s="108"/>
      <c r="S914" s="112"/>
    </row>
    <row r="915" spans="1:19" ht="15.75" customHeight="1" x14ac:dyDescent="0.2">
      <c r="A915" s="108"/>
      <c r="B915" s="108"/>
      <c r="C915" s="108"/>
      <c r="D915" s="107"/>
      <c r="E915" s="108"/>
      <c r="F915" s="108"/>
      <c r="G915" s="108"/>
      <c r="H915" s="108"/>
      <c r="I915" s="108"/>
      <c r="J915" s="109"/>
      <c r="K915" s="109"/>
      <c r="L915" s="108"/>
      <c r="M915" s="108"/>
      <c r="N915" s="108"/>
      <c r="O915" s="112"/>
      <c r="P915" s="112"/>
      <c r="Q915" s="108"/>
      <c r="R915" s="108"/>
      <c r="S915" s="112"/>
    </row>
    <row r="916" spans="1:19" ht="15.75" customHeight="1" x14ac:dyDescent="0.2">
      <c r="A916" s="108"/>
      <c r="B916" s="108"/>
      <c r="C916" s="108"/>
      <c r="D916" s="107"/>
      <c r="E916" s="108"/>
      <c r="F916" s="108"/>
      <c r="G916" s="108"/>
      <c r="H916" s="108"/>
      <c r="I916" s="108"/>
      <c r="J916" s="109"/>
      <c r="K916" s="109"/>
      <c r="L916" s="108"/>
      <c r="M916" s="108"/>
      <c r="N916" s="108"/>
      <c r="O916" s="112"/>
      <c r="P916" s="112"/>
      <c r="Q916" s="108"/>
      <c r="R916" s="108"/>
      <c r="S916" s="112"/>
    </row>
    <row r="917" spans="1:19" ht="15.75" customHeight="1" x14ac:dyDescent="0.2">
      <c r="A917" s="108"/>
      <c r="B917" s="108"/>
      <c r="C917" s="108"/>
      <c r="D917" s="107"/>
      <c r="E917" s="108"/>
      <c r="F917" s="108"/>
      <c r="G917" s="108"/>
      <c r="H917" s="108"/>
      <c r="I917" s="108"/>
      <c r="J917" s="109"/>
      <c r="K917" s="109"/>
      <c r="L917" s="108"/>
      <c r="M917" s="108"/>
      <c r="N917" s="108"/>
      <c r="O917" s="112"/>
      <c r="P917" s="112"/>
      <c r="Q917" s="108"/>
      <c r="R917" s="108"/>
      <c r="S917" s="112"/>
    </row>
    <row r="918" spans="1:19" ht="15.75" customHeight="1" x14ac:dyDescent="0.2">
      <c r="A918" s="108"/>
      <c r="B918" s="108"/>
      <c r="C918" s="108"/>
      <c r="D918" s="107"/>
      <c r="E918" s="108"/>
      <c r="F918" s="108"/>
      <c r="G918" s="108"/>
      <c r="H918" s="108"/>
      <c r="I918" s="108"/>
      <c r="J918" s="109"/>
      <c r="K918" s="109"/>
      <c r="L918" s="108"/>
      <c r="M918" s="108"/>
      <c r="N918" s="108"/>
      <c r="O918" s="112"/>
      <c r="P918" s="112"/>
      <c r="Q918" s="108"/>
      <c r="R918" s="108"/>
      <c r="S918" s="112"/>
    </row>
    <row r="919" spans="1:19" ht="15.75" customHeight="1" x14ac:dyDescent="0.2">
      <c r="A919" s="108"/>
      <c r="B919" s="108"/>
      <c r="C919" s="108"/>
      <c r="D919" s="107"/>
      <c r="E919" s="108"/>
      <c r="F919" s="108"/>
      <c r="G919" s="108"/>
      <c r="H919" s="108"/>
      <c r="I919" s="108"/>
      <c r="J919" s="109"/>
      <c r="K919" s="109"/>
      <c r="L919" s="108"/>
      <c r="M919" s="108"/>
      <c r="N919" s="108"/>
      <c r="O919" s="112"/>
      <c r="P919" s="112"/>
      <c r="Q919" s="108"/>
      <c r="R919" s="108"/>
      <c r="S919" s="112"/>
    </row>
    <row r="920" spans="1:19" ht="15.75" customHeight="1" x14ac:dyDescent="0.2">
      <c r="A920" s="108"/>
      <c r="B920" s="108"/>
      <c r="C920" s="108"/>
      <c r="D920" s="107"/>
      <c r="E920" s="108"/>
      <c r="F920" s="108"/>
      <c r="G920" s="108"/>
      <c r="H920" s="108"/>
      <c r="I920" s="108"/>
      <c r="J920" s="109"/>
      <c r="K920" s="109"/>
      <c r="L920" s="108"/>
      <c r="M920" s="108"/>
      <c r="N920" s="108"/>
      <c r="O920" s="112"/>
      <c r="P920" s="112"/>
      <c r="Q920" s="108"/>
      <c r="R920" s="108"/>
      <c r="S920" s="112"/>
    </row>
    <row r="921" spans="1:19" ht="15.75" customHeight="1" x14ac:dyDescent="0.2">
      <c r="A921" s="108"/>
      <c r="B921" s="108"/>
      <c r="C921" s="108"/>
      <c r="D921" s="107"/>
      <c r="E921" s="108"/>
      <c r="F921" s="108"/>
      <c r="G921" s="108"/>
      <c r="H921" s="108"/>
      <c r="I921" s="108"/>
      <c r="J921" s="109"/>
      <c r="K921" s="109"/>
      <c r="L921" s="108"/>
      <c r="M921" s="108"/>
      <c r="N921" s="108"/>
      <c r="O921" s="112"/>
      <c r="P921" s="112"/>
      <c r="Q921" s="108"/>
      <c r="R921" s="108"/>
      <c r="S921" s="112"/>
    </row>
    <row r="922" spans="1:19" ht="15.75" customHeight="1" x14ac:dyDescent="0.2">
      <c r="A922" s="108"/>
      <c r="B922" s="108"/>
      <c r="C922" s="108"/>
      <c r="D922" s="107"/>
      <c r="E922" s="108"/>
      <c r="F922" s="108"/>
      <c r="G922" s="108"/>
      <c r="H922" s="108"/>
      <c r="I922" s="108"/>
      <c r="J922" s="109"/>
      <c r="K922" s="109"/>
      <c r="L922" s="108"/>
      <c r="M922" s="108"/>
      <c r="N922" s="108"/>
      <c r="O922" s="112"/>
      <c r="P922" s="112"/>
      <c r="Q922" s="108"/>
      <c r="R922" s="108"/>
      <c r="S922" s="112"/>
    </row>
    <row r="923" spans="1:19" ht="15.75" customHeight="1" x14ac:dyDescent="0.2">
      <c r="A923" s="108"/>
      <c r="B923" s="108"/>
      <c r="C923" s="108"/>
      <c r="D923" s="107"/>
      <c r="E923" s="108"/>
      <c r="F923" s="108"/>
      <c r="G923" s="108"/>
      <c r="H923" s="108"/>
      <c r="I923" s="108"/>
      <c r="J923" s="109"/>
      <c r="K923" s="109"/>
      <c r="L923" s="108"/>
      <c r="M923" s="108"/>
      <c r="N923" s="108"/>
      <c r="O923" s="112"/>
      <c r="P923" s="112"/>
      <c r="Q923" s="108"/>
      <c r="R923" s="108"/>
      <c r="S923" s="112"/>
    </row>
    <row r="924" spans="1:19" ht="15.75" customHeight="1" x14ac:dyDescent="0.2">
      <c r="A924" s="108"/>
      <c r="B924" s="108"/>
      <c r="C924" s="108"/>
      <c r="D924" s="107"/>
      <c r="E924" s="108"/>
      <c r="F924" s="108"/>
      <c r="G924" s="108"/>
      <c r="H924" s="108"/>
      <c r="I924" s="108"/>
      <c r="J924" s="109"/>
      <c r="K924" s="109"/>
      <c r="L924" s="108"/>
      <c r="M924" s="108"/>
      <c r="N924" s="108"/>
      <c r="O924" s="112"/>
      <c r="P924" s="112"/>
      <c r="Q924" s="108"/>
      <c r="R924" s="108"/>
      <c r="S924" s="112"/>
    </row>
    <row r="925" spans="1:19" ht="15.75" customHeight="1" x14ac:dyDescent="0.2">
      <c r="A925" s="108"/>
      <c r="B925" s="108"/>
      <c r="C925" s="108"/>
      <c r="D925" s="107"/>
      <c r="E925" s="108"/>
      <c r="F925" s="108"/>
      <c r="G925" s="108"/>
      <c r="H925" s="108"/>
      <c r="I925" s="108"/>
      <c r="J925" s="109"/>
      <c r="K925" s="109"/>
      <c r="L925" s="108"/>
      <c r="M925" s="108"/>
      <c r="N925" s="108"/>
      <c r="O925" s="112"/>
      <c r="P925" s="112"/>
      <c r="Q925" s="108"/>
      <c r="R925" s="108"/>
      <c r="S925" s="112"/>
    </row>
    <row r="926" spans="1:19" ht="15.75" customHeight="1" x14ac:dyDescent="0.2">
      <c r="A926" s="108"/>
      <c r="B926" s="108"/>
      <c r="C926" s="108"/>
      <c r="D926" s="107"/>
      <c r="E926" s="108"/>
      <c r="F926" s="108"/>
      <c r="G926" s="108"/>
      <c r="H926" s="108"/>
      <c r="I926" s="108"/>
      <c r="J926" s="109"/>
      <c r="K926" s="109"/>
      <c r="L926" s="108"/>
      <c r="M926" s="108"/>
      <c r="N926" s="108"/>
      <c r="O926" s="112"/>
      <c r="P926" s="112"/>
      <c r="Q926" s="108"/>
      <c r="R926" s="108"/>
      <c r="S926" s="112"/>
    </row>
    <row r="927" spans="1:19" ht="15.75" customHeight="1" x14ac:dyDescent="0.2">
      <c r="A927" s="108"/>
      <c r="B927" s="108"/>
      <c r="C927" s="108"/>
      <c r="D927" s="107"/>
      <c r="E927" s="108"/>
      <c r="F927" s="108"/>
      <c r="G927" s="108"/>
      <c r="H927" s="108"/>
      <c r="I927" s="108"/>
      <c r="J927" s="109"/>
      <c r="K927" s="109"/>
      <c r="L927" s="108"/>
      <c r="M927" s="108"/>
      <c r="N927" s="108"/>
      <c r="O927" s="112"/>
      <c r="P927" s="112"/>
      <c r="Q927" s="108"/>
      <c r="R927" s="108"/>
      <c r="S927" s="112"/>
    </row>
    <row r="928" spans="1:19" ht="15.75" customHeight="1" x14ac:dyDescent="0.2">
      <c r="A928" s="108"/>
      <c r="B928" s="108"/>
      <c r="C928" s="108"/>
      <c r="D928" s="107"/>
      <c r="E928" s="108"/>
      <c r="F928" s="108"/>
      <c r="G928" s="108"/>
      <c r="H928" s="108"/>
      <c r="I928" s="108"/>
      <c r="J928" s="109"/>
      <c r="K928" s="109"/>
      <c r="L928" s="108"/>
      <c r="M928" s="108"/>
      <c r="N928" s="108"/>
      <c r="O928" s="112"/>
      <c r="P928" s="112"/>
      <c r="Q928" s="108"/>
      <c r="R928" s="108"/>
      <c r="S928" s="112"/>
    </row>
    <row r="929" spans="1:19" ht="15.75" customHeight="1" x14ac:dyDescent="0.2">
      <c r="A929" s="108"/>
      <c r="B929" s="108"/>
      <c r="C929" s="108"/>
      <c r="D929" s="107"/>
      <c r="E929" s="108"/>
      <c r="F929" s="108"/>
      <c r="G929" s="108"/>
      <c r="H929" s="108"/>
      <c r="I929" s="108"/>
      <c r="J929" s="109"/>
      <c r="K929" s="109"/>
      <c r="L929" s="108"/>
      <c r="M929" s="108"/>
      <c r="N929" s="108"/>
      <c r="O929" s="112"/>
      <c r="P929" s="112"/>
      <c r="Q929" s="108"/>
      <c r="R929" s="108"/>
      <c r="S929" s="112"/>
    </row>
    <row r="930" spans="1:19" ht="15.75" customHeight="1" x14ac:dyDescent="0.2">
      <c r="A930" s="108"/>
      <c r="B930" s="108"/>
      <c r="C930" s="108"/>
      <c r="D930" s="107"/>
      <c r="E930" s="108"/>
      <c r="F930" s="108"/>
      <c r="G930" s="108"/>
      <c r="H930" s="108"/>
      <c r="I930" s="108"/>
      <c r="J930" s="109"/>
      <c r="K930" s="109"/>
      <c r="L930" s="108"/>
      <c r="M930" s="108"/>
      <c r="N930" s="108"/>
      <c r="O930" s="112"/>
      <c r="P930" s="112"/>
      <c r="Q930" s="108"/>
      <c r="R930" s="108"/>
      <c r="S930" s="112"/>
    </row>
    <row r="931" spans="1:19" ht="15.75" customHeight="1" x14ac:dyDescent="0.2">
      <c r="A931" s="108"/>
      <c r="B931" s="108"/>
      <c r="C931" s="108"/>
      <c r="D931" s="107"/>
      <c r="E931" s="108"/>
      <c r="F931" s="108"/>
      <c r="G931" s="108"/>
      <c r="H931" s="108"/>
      <c r="I931" s="108"/>
      <c r="J931" s="109"/>
      <c r="K931" s="109"/>
      <c r="L931" s="108"/>
      <c r="M931" s="108"/>
      <c r="N931" s="108"/>
      <c r="O931" s="112"/>
      <c r="P931" s="112"/>
      <c r="Q931" s="108"/>
      <c r="R931" s="108"/>
      <c r="S931" s="112"/>
    </row>
    <row r="932" spans="1:19" ht="15.75" customHeight="1" x14ac:dyDescent="0.2">
      <c r="A932" s="108"/>
      <c r="B932" s="108"/>
      <c r="C932" s="108"/>
      <c r="D932" s="107"/>
      <c r="E932" s="108"/>
      <c r="F932" s="108"/>
      <c r="G932" s="108"/>
      <c r="H932" s="108"/>
      <c r="I932" s="108"/>
      <c r="J932" s="109"/>
      <c r="K932" s="109"/>
      <c r="L932" s="108"/>
      <c r="M932" s="108"/>
      <c r="N932" s="108"/>
      <c r="O932" s="112"/>
      <c r="P932" s="112"/>
      <c r="Q932" s="108"/>
      <c r="R932" s="108"/>
      <c r="S932" s="112"/>
    </row>
    <row r="933" spans="1:19" ht="15.75" customHeight="1" x14ac:dyDescent="0.2">
      <c r="A933" s="108"/>
      <c r="B933" s="108"/>
      <c r="C933" s="108"/>
      <c r="D933" s="107"/>
      <c r="E933" s="108"/>
      <c r="F933" s="108"/>
      <c r="G933" s="108"/>
      <c r="H933" s="108"/>
      <c r="I933" s="108"/>
      <c r="J933" s="109"/>
      <c r="K933" s="109"/>
      <c r="L933" s="108"/>
      <c r="M933" s="108"/>
      <c r="N933" s="108"/>
      <c r="O933" s="112"/>
      <c r="P933" s="112"/>
      <c r="Q933" s="108"/>
      <c r="R933" s="108"/>
      <c r="S933" s="112"/>
    </row>
    <row r="934" spans="1:19" ht="15.75" customHeight="1" x14ac:dyDescent="0.2">
      <c r="A934" s="108"/>
      <c r="B934" s="108"/>
      <c r="C934" s="108"/>
      <c r="D934" s="107"/>
      <c r="E934" s="108"/>
      <c r="F934" s="108"/>
      <c r="G934" s="108"/>
      <c r="H934" s="108"/>
      <c r="I934" s="108"/>
      <c r="J934" s="109"/>
      <c r="K934" s="109"/>
      <c r="L934" s="108"/>
      <c r="M934" s="108"/>
      <c r="N934" s="108"/>
      <c r="O934" s="112"/>
      <c r="P934" s="112"/>
      <c r="Q934" s="108"/>
      <c r="R934" s="108"/>
      <c r="S934" s="112"/>
    </row>
    <row r="935" spans="1:19" ht="15.75" customHeight="1" x14ac:dyDescent="0.2">
      <c r="A935" s="108"/>
      <c r="B935" s="108"/>
      <c r="C935" s="108"/>
      <c r="D935" s="107"/>
      <c r="E935" s="108"/>
      <c r="F935" s="108"/>
      <c r="G935" s="108"/>
      <c r="H935" s="108"/>
      <c r="I935" s="108"/>
      <c r="J935" s="109"/>
      <c r="K935" s="109"/>
      <c r="L935" s="108"/>
      <c r="M935" s="108"/>
      <c r="N935" s="108"/>
      <c r="O935" s="112"/>
      <c r="P935" s="112"/>
      <c r="Q935" s="108"/>
      <c r="R935" s="108"/>
      <c r="S935" s="112"/>
    </row>
    <row r="936" spans="1:19" ht="15.75" customHeight="1" x14ac:dyDescent="0.2">
      <c r="A936" s="108"/>
      <c r="B936" s="108"/>
      <c r="C936" s="108"/>
      <c r="D936" s="107"/>
      <c r="E936" s="108"/>
      <c r="F936" s="108"/>
      <c r="G936" s="108"/>
      <c r="H936" s="108"/>
      <c r="I936" s="108"/>
      <c r="J936" s="109"/>
      <c r="K936" s="109"/>
      <c r="L936" s="108"/>
      <c r="M936" s="108"/>
      <c r="N936" s="108"/>
      <c r="O936" s="112"/>
      <c r="P936" s="112"/>
      <c r="Q936" s="108"/>
      <c r="R936" s="108"/>
      <c r="S936" s="112"/>
    </row>
    <row r="937" spans="1:19" ht="15.75" customHeight="1" x14ac:dyDescent="0.2">
      <c r="A937" s="108"/>
      <c r="B937" s="108"/>
      <c r="C937" s="108"/>
      <c r="D937" s="107"/>
      <c r="E937" s="108"/>
      <c r="F937" s="108"/>
      <c r="G937" s="108"/>
      <c r="H937" s="108"/>
      <c r="I937" s="108"/>
      <c r="J937" s="109"/>
      <c r="K937" s="109"/>
      <c r="L937" s="108"/>
      <c r="M937" s="108"/>
      <c r="N937" s="108"/>
      <c r="O937" s="112"/>
      <c r="P937" s="112"/>
      <c r="Q937" s="108"/>
      <c r="R937" s="108"/>
      <c r="S937" s="112"/>
    </row>
    <row r="938" spans="1:19" ht="15.75" customHeight="1" x14ac:dyDescent="0.2">
      <c r="A938" s="108"/>
      <c r="B938" s="108"/>
      <c r="C938" s="108"/>
      <c r="D938" s="107"/>
      <c r="E938" s="108"/>
      <c r="F938" s="108"/>
      <c r="G938" s="108"/>
      <c r="H938" s="108"/>
      <c r="I938" s="108"/>
      <c r="J938" s="109"/>
      <c r="K938" s="109"/>
      <c r="L938" s="108"/>
      <c r="M938" s="108"/>
      <c r="N938" s="108"/>
      <c r="O938" s="112"/>
      <c r="P938" s="112"/>
      <c r="Q938" s="108"/>
      <c r="R938" s="108"/>
      <c r="S938" s="112"/>
    </row>
    <row r="939" spans="1:19" ht="15.75" customHeight="1" x14ac:dyDescent="0.2">
      <c r="A939" s="108"/>
      <c r="B939" s="108"/>
      <c r="C939" s="108"/>
      <c r="D939" s="107"/>
      <c r="E939" s="108"/>
      <c r="F939" s="108"/>
      <c r="G939" s="108"/>
      <c r="H939" s="108"/>
      <c r="I939" s="108"/>
      <c r="J939" s="109"/>
      <c r="K939" s="109"/>
      <c r="L939" s="108"/>
      <c r="M939" s="108"/>
      <c r="N939" s="108"/>
      <c r="O939" s="112"/>
      <c r="P939" s="112"/>
      <c r="Q939" s="108"/>
      <c r="R939" s="108"/>
      <c r="S939" s="112"/>
    </row>
    <row r="940" spans="1:19" ht="15.75" customHeight="1" x14ac:dyDescent="0.2">
      <c r="A940" s="108"/>
      <c r="B940" s="108"/>
      <c r="C940" s="108"/>
      <c r="D940" s="107"/>
      <c r="E940" s="108"/>
      <c r="F940" s="108"/>
      <c r="G940" s="108"/>
      <c r="H940" s="108"/>
      <c r="I940" s="108"/>
      <c r="J940" s="109"/>
      <c r="K940" s="109"/>
      <c r="L940" s="108"/>
      <c r="M940" s="108"/>
      <c r="N940" s="108"/>
      <c r="O940" s="112"/>
      <c r="P940" s="112"/>
      <c r="Q940" s="108"/>
      <c r="R940" s="108"/>
      <c r="S940" s="112"/>
    </row>
    <row r="941" spans="1:19" ht="15.75" customHeight="1" x14ac:dyDescent="0.2">
      <c r="A941" s="108"/>
      <c r="B941" s="108"/>
      <c r="C941" s="108"/>
      <c r="D941" s="107"/>
      <c r="E941" s="108"/>
      <c r="F941" s="108"/>
      <c r="G941" s="108"/>
      <c r="H941" s="108"/>
      <c r="I941" s="108"/>
      <c r="J941" s="109"/>
      <c r="K941" s="109"/>
      <c r="L941" s="108"/>
      <c r="M941" s="108"/>
      <c r="N941" s="108"/>
      <c r="O941" s="112"/>
      <c r="P941" s="112"/>
      <c r="Q941" s="108"/>
      <c r="R941" s="108"/>
      <c r="S941" s="112"/>
    </row>
    <row r="942" spans="1:19" ht="15.75" customHeight="1" x14ac:dyDescent="0.2">
      <c r="A942" s="108"/>
      <c r="B942" s="108"/>
      <c r="C942" s="108"/>
      <c r="D942" s="107"/>
      <c r="E942" s="108"/>
      <c r="F942" s="108"/>
      <c r="G942" s="108"/>
      <c r="H942" s="108"/>
      <c r="I942" s="108"/>
      <c r="J942" s="109"/>
      <c r="K942" s="109"/>
      <c r="L942" s="108"/>
      <c r="M942" s="108"/>
      <c r="N942" s="108"/>
      <c r="O942" s="112"/>
      <c r="P942" s="112"/>
      <c r="Q942" s="108"/>
      <c r="R942" s="108"/>
      <c r="S942" s="112"/>
    </row>
    <row r="943" spans="1:19" ht="15.75" customHeight="1" x14ac:dyDescent="0.2">
      <c r="A943" s="108"/>
      <c r="B943" s="108"/>
      <c r="C943" s="108"/>
      <c r="D943" s="107"/>
      <c r="E943" s="108"/>
      <c r="F943" s="108"/>
      <c r="G943" s="108"/>
      <c r="H943" s="108"/>
      <c r="I943" s="108"/>
      <c r="J943" s="109"/>
      <c r="K943" s="109"/>
      <c r="L943" s="108"/>
      <c r="M943" s="108"/>
      <c r="N943" s="108"/>
      <c r="O943" s="112"/>
      <c r="P943" s="112"/>
      <c r="Q943" s="108"/>
      <c r="R943" s="108"/>
      <c r="S943" s="112"/>
    </row>
    <row r="944" spans="1:19" ht="15.75" customHeight="1" x14ac:dyDescent="0.2">
      <c r="A944" s="108"/>
      <c r="B944" s="108"/>
      <c r="C944" s="108"/>
      <c r="D944" s="107"/>
      <c r="E944" s="108"/>
      <c r="F944" s="108"/>
      <c r="G944" s="108"/>
      <c r="H944" s="108"/>
      <c r="I944" s="108"/>
      <c r="J944" s="109"/>
      <c r="K944" s="109"/>
      <c r="L944" s="108"/>
      <c r="M944" s="108"/>
      <c r="N944" s="108"/>
      <c r="O944" s="112"/>
      <c r="P944" s="112"/>
      <c r="Q944" s="108"/>
      <c r="R944" s="108"/>
      <c r="S944" s="112"/>
    </row>
    <row r="945" spans="1:19" ht="15.75" customHeight="1" x14ac:dyDescent="0.2">
      <c r="A945" s="108"/>
      <c r="B945" s="108"/>
      <c r="C945" s="108"/>
      <c r="D945" s="107"/>
      <c r="E945" s="108"/>
      <c r="F945" s="108"/>
      <c r="G945" s="108"/>
      <c r="H945" s="108"/>
      <c r="I945" s="108"/>
      <c r="J945" s="109"/>
      <c r="K945" s="109"/>
      <c r="L945" s="108"/>
      <c r="M945" s="108"/>
      <c r="N945" s="108"/>
      <c r="O945" s="112"/>
      <c r="P945" s="112"/>
      <c r="Q945" s="108"/>
      <c r="R945" s="108"/>
      <c r="S945" s="112"/>
    </row>
    <row r="946" spans="1:19" ht="15.75" customHeight="1" x14ac:dyDescent="0.2">
      <c r="A946" s="108"/>
      <c r="B946" s="108"/>
      <c r="C946" s="108"/>
      <c r="D946" s="107"/>
      <c r="E946" s="108"/>
      <c r="F946" s="108"/>
      <c r="G946" s="108"/>
      <c r="H946" s="108"/>
      <c r="I946" s="108"/>
      <c r="J946" s="109"/>
      <c r="K946" s="109"/>
      <c r="L946" s="108"/>
      <c r="M946" s="108"/>
      <c r="N946" s="108"/>
      <c r="O946" s="112"/>
      <c r="P946" s="112"/>
      <c r="Q946" s="108"/>
      <c r="R946" s="108"/>
      <c r="S946" s="112"/>
    </row>
    <row r="947" spans="1:19" ht="15.75" customHeight="1" x14ac:dyDescent="0.2">
      <c r="A947" s="108"/>
      <c r="B947" s="108"/>
      <c r="C947" s="108"/>
      <c r="D947" s="107"/>
      <c r="E947" s="108"/>
      <c r="F947" s="108"/>
      <c r="G947" s="108"/>
      <c r="H947" s="108"/>
      <c r="I947" s="108"/>
      <c r="J947" s="109"/>
      <c r="K947" s="109"/>
      <c r="L947" s="108"/>
      <c r="M947" s="108"/>
      <c r="N947" s="108"/>
      <c r="O947" s="112"/>
      <c r="P947" s="112"/>
      <c r="Q947" s="108"/>
      <c r="R947" s="108"/>
      <c r="S947" s="112"/>
    </row>
    <row r="948" spans="1:19" ht="15.75" customHeight="1" x14ac:dyDescent="0.2">
      <c r="A948" s="108"/>
      <c r="B948" s="108"/>
      <c r="C948" s="108"/>
      <c r="D948" s="107"/>
      <c r="E948" s="108"/>
      <c r="F948" s="108"/>
      <c r="G948" s="108"/>
      <c r="H948" s="108"/>
      <c r="I948" s="108"/>
      <c r="J948" s="109"/>
      <c r="K948" s="109"/>
      <c r="L948" s="108"/>
      <c r="M948" s="108"/>
      <c r="N948" s="108"/>
      <c r="O948" s="112"/>
      <c r="P948" s="112"/>
      <c r="Q948" s="108"/>
      <c r="R948" s="108"/>
      <c r="S948" s="112"/>
    </row>
    <row r="949" spans="1:19" ht="15.75" customHeight="1" x14ac:dyDescent="0.2">
      <c r="A949" s="108"/>
      <c r="B949" s="108"/>
      <c r="C949" s="108"/>
      <c r="D949" s="107"/>
      <c r="E949" s="108"/>
      <c r="F949" s="108"/>
      <c r="G949" s="108"/>
      <c r="H949" s="108"/>
      <c r="I949" s="108"/>
      <c r="J949" s="109"/>
      <c r="K949" s="109"/>
      <c r="L949" s="108"/>
      <c r="M949" s="108"/>
      <c r="N949" s="108"/>
      <c r="O949" s="112"/>
      <c r="P949" s="112"/>
      <c r="Q949" s="108"/>
      <c r="R949" s="108"/>
      <c r="S949" s="112"/>
    </row>
  </sheetData>
  <mergeCells count="2">
    <mergeCell ref="F1:K2"/>
    <mergeCell ref="E4:I4"/>
  </mergeCells>
  <hyperlinks>
    <hyperlink ref="A11" r:id="rId1" display="https://apps.stratford.gov.uk/eplanning/AppDetail.aspx?appkey=NW3I6RPML5800" xr:uid="{00000000-0004-0000-0400-000000000000}"/>
    <hyperlink ref="A13" r:id="rId2" display="https://apps.stratford.gov.uk/eplanning/AppDetail.aspx?appkey=O5Z28APMFO700" xr:uid="{00000000-0004-0000-0400-000001000000}"/>
    <hyperlink ref="A14" r:id="rId3" display="http://planningdocuments.warwickdc.gov.uk/online-applications/applicationDetails.do?activeTab=summary&amp;keyVal=_WARWI_DCAPR_75641" xr:uid="{00000000-0004-0000-0400-000002000000}"/>
    <hyperlink ref="A15" r:id="rId4" display="https://apps.stratford.gov.uk/eplanning/AppDetail.aspx?appkey=O3NSZHPMG8B00" xr:uid="{00000000-0004-0000-0400-000003000000}"/>
    <hyperlink ref="A16" r:id="rId5" display="https://apps.stratford.gov.uk/eplanning/AppDetail.aspx?appkey=O5O0Y7PMLUN00" xr:uid="{00000000-0004-0000-0400-000004000000}"/>
    <hyperlink ref="A18" r:id="rId6" display="http://planning.northwarks.gov.uk/portal/servlets/ApplicationSearchServlet?PKID=112922" xr:uid="{00000000-0004-0000-0400-000005000000}"/>
    <hyperlink ref="A19" r:id="rId7" display="https://apps.stratford.gov.uk/eplanning/AppDetail.aspx?appkey=O84ZEPPM0BI00" xr:uid="{00000000-0004-0000-0400-000006000000}"/>
    <hyperlink ref="A20" r:id="rId8" display="https://apps.stratford.gov.uk/eplanning/AppDetail.aspx?appkey=O8R287PMFPC00" xr:uid="{00000000-0004-0000-0400-000007000000}"/>
    <hyperlink ref="A21" r:id="rId9" display="https://apps.stratford.gov.uk/eplanning/AppDetail.aspx?appkey=O9MJIFPMLHW00" xr:uid="{00000000-0004-0000-0400-000008000000}"/>
    <hyperlink ref="A22" r:id="rId10" display="http://planning.northwarks.gov.uk/portal/servlets/ApplicationSearchServlet?PKID=113420" xr:uid="{00000000-0004-0000-0400-000009000000}"/>
    <hyperlink ref="A23" r:id="rId11" display="https://apps.stratford.gov.uk/eplanning/AppDetail.aspx?appkey=O5GOZDPM0FK00" xr:uid="{00000000-0004-0000-0400-00000A000000}"/>
    <hyperlink ref="A26" r:id="rId12" display="https://apps.stratford.gov.uk/eplanning/AppDetail.aspx?appkey=OBSV14PMM9I00" xr:uid="{00000000-0004-0000-0400-00000B000000}"/>
    <hyperlink ref="A30" r:id="rId13" display="http://planningdocuments.warwickdc.gov.uk/online-applications/applicationDetails.do?activeTab=summary&amp;keyVal=_WARWI_DCAPR_76632" xr:uid="{00000000-0004-0000-0400-00000C000000}"/>
    <hyperlink ref="A28" r:id="rId14" display="http://planning.northwarks.gov.uk/portal/servlets/ApplicationSearchServlet?PKID=113063" xr:uid="{00000000-0004-0000-0400-00000D000000}"/>
    <hyperlink ref="A29" r:id="rId15" display="http://apps.nuneatonandbedworth.gov.uk/BT_NBBC_Planning/BT_NBBC_Planning_application.asp?strApplicationReference=034361&amp;strRecordType=P" xr:uid="{00000000-0004-0000-0400-00000E000000}"/>
    <hyperlink ref="A31" r:id="rId16" display="https://apps.stratford.gov.uk/eplanning/AppDetail.aspx?appkey=OBOS8SPM0FK00" xr:uid="{00000000-0004-0000-0400-00000F000000}"/>
    <hyperlink ref="A33" r:id="rId17" display="https://apps.stratford.gov.uk/eplanning/AppDetail.aspx?appkey=ODWMUPPMMWW00" xr:uid="{00000000-0004-0000-0400-000010000000}"/>
    <hyperlink ref="A34" r:id="rId18" display="https://apps.stratford.gov.uk/eplanning/AppDetail.aspx?appkey=OETKWCPMLY400" xr:uid="{00000000-0004-0000-0400-000011000000}"/>
    <hyperlink ref="A36" r:id="rId19" display="http://apps.nuneatonandbedworth.gov.uk/BT_NBBC_Planning/BT_NBBC_Planning_application.asp?strApplicationReference=034424&amp;strRecordType=P" xr:uid="{00000000-0004-0000-0400-000012000000}"/>
    <hyperlink ref="A38" r:id="rId20" display="http://www.planningportal.rugby.gov.uk/fulldetail.asp?AltRef=R16/2333&amp;ApplicationNumber=R16%2F2333&amp;AddressPrefix=&amp;Postcode=&amp;CaseOfficer=&amp;ParishName=&amp;AreaTeam=&amp;WardMember=&amp;Consultant=&amp;DateDecidedStart=&amp;DateDecidedEnd=&amp;Locality=&amp;AgentName=&amp;ApplicantName=&amp;ShowDecided=&amp;DecisionDescription=&amp;DecisionLevel=&amp;Sort1=FullAddressPrefix&amp;Sort2=DateReceived+DESC&amp;Submit=Search" xr:uid="{00000000-0004-0000-0400-000013000000}"/>
    <hyperlink ref="A40" r:id="rId21" display="http://planning.northwarks.gov.uk/portal/servlets/ApplicationSearchServlet?PKID=113802" xr:uid="{00000000-0004-0000-0400-000014000000}"/>
    <hyperlink ref="A41" r:id="rId22" display="http://www.planningportal.rugby.gov.uk/fulldetail.asp?AltRef=R16/2391&amp;ApplicationNumber=R16%2F2391&amp;AddressPrefix=&amp;submit1=Go" xr:uid="{00000000-0004-0000-0400-000015000000}"/>
    <hyperlink ref="A42" r:id="rId23" display="http://apps.nuneatonandbedworth.gov.uk/BT_NBBC_Planning/BT_NBBC_Planning_application.asp?strApplicationReference=034542&amp;strRecordType=P" xr:uid="{00000000-0004-0000-0400-000016000000}"/>
    <hyperlink ref="A43" r:id="rId24" display="http://planning.northwarks.gov.uk/portal/servlets/ApplicationSearchServlet?PKID=113802" xr:uid="{00000000-0004-0000-0400-000017000000}"/>
    <hyperlink ref="A44" r:id="rId25" display="http://www.planningportal.rugby.gov.uk/fulldetail.asp?AltRef=R16/1910&amp;ApplicationNumber=R16%2F1910&amp;AddressPrefix=&amp;Postcode=&amp;CaseOfficer=&amp;ParishName=&amp;AreaTeam=&amp;WardMember=&amp;Consultant=&amp;DateDecidedStart=&amp;DateDecidedEnd=&amp;Locality=&amp;AgentName=&amp;ApplicantName=&amp;ShowDecided=&amp;DecisionDescription=&amp;DecisionLevel=&amp;Sort1=FullAddressPrefix&amp;Sort2=DateReceived+DESC&amp;Submit=Search" xr:uid="{00000000-0004-0000-0400-000018000000}"/>
    <hyperlink ref="A46" r:id="rId26" display="http://planning.northwarks.gov.uk/portal/servlets/ApplicationSearchServlet?PKID=112902" xr:uid="{00000000-0004-0000-0400-000019000000}"/>
    <hyperlink ref="A47" r:id="rId27" display="http://www.planningportal.rugby.gov.uk/fulldetail.asp?AltRef=R16/2490&amp;ApplicationNumber=R16%2F2490&amp;AddressPrefix=&amp;submit1=Go" xr:uid="{00000000-0004-0000-0400-00001A000000}"/>
    <hyperlink ref="A48" r:id="rId28" display="http://apps.nuneatonandbedworth.gov.uk/BT_NBBC_Planning/BT_NBBC_Planning_application.asp?strApplicationReference=034615&amp;strRecordType=P" xr:uid="{00000000-0004-0000-0400-00001B000000}"/>
    <hyperlink ref="A49" r:id="rId29" display="http://planningdocuments.warwickdc.gov.uk/online-applications/simpleSearchResults.do?action=firstPage" xr:uid="{00000000-0004-0000-0400-00001C000000}"/>
    <hyperlink ref="A50" r:id="rId30" display="http://planningdocuments.warwickdc.gov.uk/online-applications/applicationDetails.do?activeTab=summary&amp;keyVal=_WARWI_DCAPR_77092" xr:uid="{00000000-0004-0000-0400-00001D000000}"/>
  </hyperlinks>
  <pageMargins left="0.7" right="0.7" top="0.75" bottom="0.75" header="0.3" footer="0.3"/>
  <pageSetup paperSize="9" orientation="portrait" r:id="rId31"/>
  <headerFooter>
    <oddFooter>&amp;C&amp;1#&amp;"Calibri"&amp;10&amp;K000000OFFICIAL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00B050"/>
  </sheetPr>
  <dimension ref="A1:T1023"/>
  <sheetViews>
    <sheetView topLeftCell="C1" zoomScale="90" zoomScaleNormal="90" workbookViewId="0">
      <pane ySplit="5" topLeftCell="A6" activePane="bottomLeft" state="frozen"/>
      <selection activeCell="A3" sqref="A3"/>
      <selection pane="bottomLeft" activeCell="B8" sqref="B8:P8"/>
    </sheetView>
  </sheetViews>
  <sheetFormatPr defaultColWidth="17.28515625" defaultRowHeight="15.75" customHeight="1" x14ac:dyDescent="0.2"/>
  <cols>
    <col min="1" max="1" width="31.42578125" style="86" bestFit="1" customWidth="1"/>
    <col min="2" max="2" width="79.42578125" style="86" customWidth="1"/>
    <col min="3" max="3" width="38" style="86" customWidth="1"/>
    <col min="4" max="4" width="23.28515625" style="86" customWidth="1"/>
    <col min="5" max="9" width="10.5703125" style="86" bestFit="1" customWidth="1"/>
    <col min="10" max="10" width="13.42578125" style="86" bestFit="1" customWidth="1"/>
    <col min="11" max="11" width="12.140625" style="86" bestFit="1" customWidth="1"/>
    <col min="12" max="12" width="18" style="86" bestFit="1" customWidth="1"/>
    <col min="13" max="13" width="9.140625" style="86" bestFit="1" customWidth="1"/>
    <col min="14" max="14" width="27.42578125" style="86" customWidth="1"/>
    <col min="15" max="15" width="14.5703125" style="86" customWidth="1"/>
    <col min="16" max="16" width="47.28515625" style="86" customWidth="1"/>
    <col min="17" max="17" width="12.140625" style="86" bestFit="1" customWidth="1"/>
    <col min="18" max="18" width="26.140625" style="86" bestFit="1" customWidth="1"/>
    <col min="19" max="19" width="25.5703125" style="86" customWidth="1"/>
    <col min="20" max="16384" width="17.28515625" style="86"/>
  </cols>
  <sheetData>
    <row r="1" spans="1:20" ht="15.75" customHeight="1" x14ac:dyDescent="0.25">
      <c r="A1" s="85" t="s">
        <v>103</v>
      </c>
      <c r="B1" s="85" t="s">
        <v>104</v>
      </c>
      <c r="F1" s="1057" t="s">
        <v>573</v>
      </c>
      <c r="G1" s="1057"/>
      <c r="H1" s="1057"/>
      <c r="I1" s="1057"/>
      <c r="J1" s="1057"/>
      <c r="K1" s="1057"/>
    </row>
    <row r="2" spans="1:20" ht="37.5" customHeight="1" x14ac:dyDescent="0.2">
      <c r="A2" s="87" t="s">
        <v>105</v>
      </c>
      <c r="B2" s="88" t="s">
        <v>106</v>
      </c>
      <c r="C2" s="89" t="s">
        <v>107</v>
      </c>
      <c r="F2" s="1057"/>
      <c r="G2" s="1057"/>
      <c r="H2" s="1057"/>
      <c r="I2" s="1057"/>
      <c r="J2" s="1057"/>
      <c r="K2" s="1057"/>
    </row>
    <row r="3" spans="1:20" ht="35.25" customHeight="1" x14ac:dyDescent="0.2">
      <c r="A3" s="90" t="s">
        <v>108</v>
      </c>
      <c r="B3" s="91" t="s">
        <v>109</v>
      </c>
      <c r="C3" s="92" t="s">
        <v>110</v>
      </c>
      <c r="D3" s="325" t="s">
        <v>627</v>
      </c>
      <c r="E3" s="93"/>
      <c r="F3" s="93"/>
      <c r="G3" s="93"/>
      <c r="H3" s="93"/>
      <c r="I3" s="93"/>
      <c r="J3" s="93"/>
      <c r="K3" s="93"/>
      <c r="L3" s="93"/>
      <c r="M3" s="93"/>
      <c r="N3" s="93"/>
      <c r="O3" s="94"/>
      <c r="P3" s="94"/>
      <c r="Q3" s="93"/>
      <c r="R3" s="93"/>
      <c r="S3" s="94"/>
    </row>
    <row r="4" spans="1:20" ht="16.5" customHeight="1" x14ac:dyDescent="0.25">
      <c r="A4" s="95"/>
      <c r="B4" s="96"/>
      <c r="C4" s="96"/>
      <c r="D4" s="97"/>
      <c r="E4" s="1061" t="s">
        <v>111</v>
      </c>
      <c r="F4" s="1064"/>
      <c r="G4" s="1064"/>
      <c r="H4" s="1064"/>
      <c r="I4" s="1064"/>
      <c r="J4" s="98"/>
      <c r="K4" s="96"/>
      <c r="L4" s="96"/>
      <c r="M4" s="96"/>
      <c r="N4" s="96"/>
      <c r="O4" s="99"/>
      <c r="P4" s="99"/>
      <c r="Q4" s="96"/>
      <c r="R4" s="96"/>
      <c r="S4" s="99"/>
    </row>
    <row r="5" spans="1:20" ht="42.75" customHeight="1" x14ac:dyDescent="0.2">
      <c r="A5" s="100" t="s">
        <v>112</v>
      </c>
      <c r="B5" s="100" t="s">
        <v>113</v>
      </c>
      <c r="C5" s="101" t="s">
        <v>114</v>
      </c>
      <c r="D5" s="101" t="s">
        <v>115</v>
      </c>
      <c r="E5" s="101" t="s">
        <v>116</v>
      </c>
      <c r="F5" s="101" t="s">
        <v>117</v>
      </c>
      <c r="G5" s="101" t="s">
        <v>118</v>
      </c>
      <c r="H5" s="101" t="s">
        <v>119</v>
      </c>
      <c r="I5" s="101" t="s">
        <v>120</v>
      </c>
      <c r="J5" s="102" t="s">
        <v>121</v>
      </c>
      <c r="K5" s="102" t="s">
        <v>122</v>
      </c>
      <c r="L5" s="101" t="s">
        <v>123</v>
      </c>
      <c r="M5" s="101" t="s">
        <v>124</v>
      </c>
      <c r="N5" s="101" t="s">
        <v>125</v>
      </c>
      <c r="O5" s="101" t="s">
        <v>126</v>
      </c>
      <c r="P5" s="101" t="s">
        <v>127</v>
      </c>
      <c r="Q5" s="101" t="s">
        <v>128</v>
      </c>
      <c r="R5" s="101" t="s">
        <v>129</v>
      </c>
      <c r="S5" s="103"/>
    </row>
    <row r="6" spans="1:20" ht="15" customHeight="1" x14ac:dyDescent="0.2">
      <c r="A6" s="104" t="s">
        <v>130</v>
      </c>
      <c r="B6" s="105" t="s">
        <v>131</v>
      </c>
      <c r="C6" s="106">
        <v>42108</v>
      </c>
      <c r="D6" s="107">
        <v>60</v>
      </c>
      <c r="E6" s="108"/>
      <c r="F6" s="108"/>
      <c r="G6" s="108">
        <v>60</v>
      </c>
      <c r="H6" s="108"/>
      <c r="I6" s="108"/>
      <c r="J6" s="109">
        <f t="shared" ref="J6:J87" si="0">SUM(E6*1.2,F6*1.5,G6*2.4,H6*3,I6*4)</f>
        <v>144</v>
      </c>
      <c r="K6" s="110">
        <f t="shared" ref="K6:K57" si="1">ROUND((J6*28.5)*32%,0)</f>
        <v>1313</v>
      </c>
      <c r="L6" s="111">
        <v>42108</v>
      </c>
      <c r="M6" s="108"/>
      <c r="N6" s="108" t="s">
        <v>132</v>
      </c>
      <c r="O6" s="112"/>
      <c r="P6" s="112" t="s">
        <v>2</v>
      </c>
      <c r="Q6" s="108"/>
      <c r="R6" s="108"/>
      <c r="S6" s="112"/>
      <c r="T6" s="86" t="e">
        <f>VLOOKUP(A6,'[1]S106 spreadsheet'!$B:$L,11,0)</f>
        <v>#N/A</v>
      </c>
    </row>
    <row r="7" spans="1:20" ht="14.25" x14ac:dyDescent="0.2">
      <c r="A7" s="113" t="s">
        <v>133</v>
      </c>
      <c r="B7" s="113" t="s">
        <v>134</v>
      </c>
      <c r="C7" s="106">
        <v>42108</v>
      </c>
      <c r="D7" s="107">
        <v>143</v>
      </c>
      <c r="E7" s="108"/>
      <c r="F7" s="108"/>
      <c r="G7" s="108">
        <v>143</v>
      </c>
      <c r="H7" s="108"/>
      <c r="I7" s="108"/>
      <c r="J7" s="109">
        <f t="shared" si="0"/>
        <v>343.2</v>
      </c>
      <c r="K7" s="110">
        <f t="shared" si="1"/>
        <v>3130</v>
      </c>
      <c r="L7" s="111">
        <v>42108</v>
      </c>
      <c r="M7" s="108"/>
      <c r="N7" s="108" t="s">
        <v>132</v>
      </c>
      <c r="O7" s="112"/>
      <c r="P7" s="112" t="s">
        <v>135</v>
      </c>
      <c r="Q7" s="108"/>
      <c r="R7" s="108"/>
      <c r="S7" s="112"/>
      <c r="T7" s="86" t="e">
        <f>VLOOKUP(A7,'[1]S106 spreadsheet'!$B:$L,11,0)</f>
        <v>#N/A</v>
      </c>
    </row>
    <row r="8" spans="1:20" ht="12.75" x14ac:dyDescent="0.2">
      <c r="A8" s="114" t="s">
        <v>136</v>
      </c>
      <c r="B8" s="115" t="s">
        <v>137</v>
      </c>
      <c r="C8" s="111">
        <v>42109</v>
      </c>
      <c r="D8" s="107">
        <v>2000</v>
      </c>
      <c r="E8" s="108"/>
      <c r="F8" s="108"/>
      <c r="G8" s="108">
        <v>2000</v>
      </c>
      <c r="H8" s="108"/>
      <c r="I8" s="108"/>
      <c r="J8" s="109">
        <f t="shared" si="0"/>
        <v>4800</v>
      </c>
      <c r="K8" s="110">
        <f t="shared" si="1"/>
        <v>43776</v>
      </c>
      <c r="L8" s="111">
        <v>42109</v>
      </c>
      <c r="M8" s="108"/>
      <c r="N8" s="108" t="s">
        <v>132</v>
      </c>
      <c r="O8" s="112"/>
      <c r="P8" s="112" t="s">
        <v>2007</v>
      </c>
      <c r="Q8" s="108"/>
      <c r="R8" s="108"/>
      <c r="S8" s="112"/>
      <c r="T8" s="86" t="e">
        <f>VLOOKUP(A8,'[1]S106 spreadsheet'!$B:$L,11,0)</f>
        <v>#N/A</v>
      </c>
    </row>
    <row r="9" spans="1:20" ht="25.5" x14ac:dyDescent="0.2">
      <c r="A9" s="492" t="s">
        <v>138</v>
      </c>
      <c r="B9" s="369" t="s">
        <v>139</v>
      </c>
      <c r="C9" s="374">
        <v>42115</v>
      </c>
      <c r="D9" s="371">
        <v>113</v>
      </c>
      <c r="E9" s="369">
        <v>4</v>
      </c>
      <c r="F9" s="369">
        <v>26</v>
      </c>
      <c r="G9" s="369">
        <v>13</v>
      </c>
      <c r="H9" s="369">
        <v>70</v>
      </c>
      <c r="I9" s="369"/>
      <c r="J9" s="372">
        <f t="shared" si="0"/>
        <v>285</v>
      </c>
      <c r="K9" s="373">
        <f t="shared" si="1"/>
        <v>2599</v>
      </c>
      <c r="L9" s="374">
        <v>42115</v>
      </c>
      <c r="M9" s="369"/>
      <c r="N9" s="369"/>
      <c r="O9" s="375"/>
      <c r="P9" s="375" t="s">
        <v>456</v>
      </c>
      <c r="Q9" s="369"/>
      <c r="R9" s="369" t="s">
        <v>653</v>
      </c>
      <c r="S9" s="375"/>
      <c r="T9" s="86" t="e">
        <f>VLOOKUP(A9,'[1]S106 spreadsheet'!$B:$L,11,0)</f>
        <v>#N/A</v>
      </c>
    </row>
    <row r="10" spans="1:20" ht="12.75" x14ac:dyDescent="0.2">
      <c r="A10" s="116" t="s">
        <v>453</v>
      </c>
      <c r="B10" s="108" t="s">
        <v>454</v>
      </c>
      <c r="C10" s="111">
        <v>42124</v>
      </c>
      <c r="D10" s="107">
        <v>54</v>
      </c>
      <c r="E10" s="108"/>
      <c r="F10" s="108"/>
      <c r="G10" s="108">
        <v>54</v>
      </c>
      <c r="H10" s="108"/>
      <c r="I10" s="108"/>
      <c r="J10" s="109">
        <f t="shared" si="0"/>
        <v>129.6</v>
      </c>
      <c r="K10" s="110">
        <f t="shared" si="1"/>
        <v>1182</v>
      </c>
      <c r="L10" s="111">
        <v>42125</v>
      </c>
      <c r="M10" s="108"/>
      <c r="N10" s="108" t="s">
        <v>132</v>
      </c>
      <c r="O10" s="117"/>
      <c r="P10" s="112" t="s">
        <v>455</v>
      </c>
      <c r="Q10" s="108"/>
      <c r="R10" s="108"/>
      <c r="S10" s="112"/>
      <c r="T10" s="86" t="e">
        <f>VLOOKUP(A10,'[1]S106 spreadsheet'!$B:$L,11,0)</f>
        <v>#N/A</v>
      </c>
    </row>
    <row r="11" spans="1:20" ht="12.75" x14ac:dyDescent="0.2">
      <c r="A11" s="108" t="s">
        <v>457</v>
      </c>
      <c r="B11" s="116" t="s">
        <v>458</v>
      </c>
      <c r="C11" s="111">
        <v>42124</v>
      </c>
      <c r="D11" s="107">
        <v>110</v>
      </c>
      <c r="E11" s="108"/>
      <c r="F11" s="108"/>
      <c r="G11" s="108">
        <v>110</v>
      </c>
      <c r="H11" s="108"/>
      <c r="I11" s="108"/>
      <c r="J11" s="109">
        <f t="shared" si="0"/>
        <v>264</v>
      </c>
      <c r="K11" s="110">
        <f t="shared" si="1"/>
        <v>2408</v>
      </c>
      <c r="L11" s="111">
        <v>42125</v>
      </c>
      <c r="M11" s="108"/>
      <c r="N11" s="108" t="s">
        <v>132</v>
      </c>
      <c r="O11" s="112"/>
      <c r="P11" s="112" t="s">
        <v>6</v>
      </c>
      <c r="Q11" s="108"/>
      <c r="R11" s="108"/>
      <c r="S11" s="112"/>
      <c r="T11" s="86" t="e">
        <f>VLOOKUP(A11,'[1]S106 spreadsheet'!$B:$L,11,0)</f>
        <v>#N/A</v>
      </c>
    </row>
    <row r="12" spans="1:20" ht="12.75" x14ac:dyDescent="0.2">
      <c r="A12" s="116" t="s">
        <v>459</v>
      </c>
      <c r="B12" s="108" t="s">
        <v>460</v>
      </c>
      <c r="C12" s="111">
        <v>42124</v>
      </c>
      <c r="D12" s="107">
        <v>35</v>
      </c>
      <c r="E12" s="108"/>
      <c r="F12" s="108"/>
      <c r="G12" s="108">
        <v>35</v>
      </c>
      <c r="H12" s="108"/>
      <c r="I12" s="108"/>
      <c r="J12" s="109">
        <f t="shared" si="0"/>
        <v>84</v>
      </c>
      <c r="K12" s="110">
        <f t="shared" si="1"/>
        <v>766</v>
      </c>
      <c r="L12" s="111">
        <v>42125</v>
      </c>
      <c r="M12" s="108"/>
      <c r="N12" s="108" t="s">
        <v>132</v>
      </c>
      <c r="O12" s="112"/>
      <c r="P12" s="112" t="s">
        <v>6</v>
      </c>
      <c r="Q12" s="108"/>
      <c r="R12" s="108"/>
      <c r="S12" s="112"/>
      <c r="T12" s="86" t="e">
        <f>VLOOKUP(A12,'[1]S106 spreadsheet'!$B:$L,11,0)</f>
        <v>#N/A</v>
      </c>
    </row>
    <row r="13" spans="1:20" ht="12.75" x14ac:dyDescent="0.2">
      <c r="A13" s="116" t="s">
        <v>461</v>
      </c>
      <c r="B13" s="108" t="s">
        <v>462</v>
      </c>
      <c r="C13" s="111">
        <v>42124</v>
      </c>
      <c r="D13" s="107">
        <v>84</v>
      </c>
      <c r="E13" s="108"/>
      <c r="F13" s="108"/>
      <c r="G13" s="108">
        <v>84</v>
      </c>
      <c r="H13" s="108"/>
      <c r="I13" s="108"/>
      <c r="J13" s="109">
        <f t="shared" si="0"/>
        <v>201.6</v>
      </c>
      <c r="K13" s="110">
        <f t="shared" si="1"/>
        <v>1839</v>
      </c>
      <c r="L13" s="111">
        <v>42125</v>
      </c>
      <c r="M13" s="108"/>
      <c r="N13" s="108" t="s">
        <v>132</v>
      </c>
      <c r="O13" s="112"/>
      <c r="P13" s="112" t="s">
        <v>463</v>
      </c>
      <c r="Q13" s="108"/>
      <c r="R13" s="108"/>
      <c r="S13" s="112"/>
      <c r="T13" s="86" t="e">
        <f>VLOOKUP(A13,'[1]S106 spreadsheet'!$B:$L,11,0)</f>
        <v>#N/A</v>
      </c>
    </row>
    <row r="14" spans="1:20" ht="12.75" x14ac:dyDescent="0.2">
      <c r="A14" s="116" t="s">
        <v>251</v>
      </c>
      <c r="B14" s="108" t="s">
        <v>464</v>
      </c>
      <c r="C14" s="111">
        <v>42124</v>
      </c>
      <c r="D14" s="107">
        <v>25</v>
      </c>
      <c r="E14" s="108"/>
      <c r="F14" s="108">
        <v>3</v>
      </c>
      <c r="G14" s="108">
        <v>8</v>
      </c>
      <c r="H14" s="108">
        <v>14</v>
      </c>
      <c r="I14" s="108"/>
      <c r="J14" s="109">
        <f t="shared" si="0"/>
        <v>65.7</v>
      </c>
      <c r="K14" s="110">
        <f t="shared" si="1"/>
        <v>599</v>
      </c>
      <c r="L14" s="111">
        <v>42125</v>
      </c>
      <c r="M14" s="108"/>
      <c r="N14" s="108"/>
      <c r="O14" s="112"/>
      <c r="P14" s="112" t="s">
        <v>427</v>
      </c>
      <c r="Q14" s="108"/>
      <c r="R14" s="108"/>
      <c r="S14" s="112"/>
      <c r="T14" s="86" t="e">
        <f>VLOOKUP(A14,'[1]S106 spreadsheet'!$B:$L,11,0)</f>
        <v>#N/A</v>
      </c>
    </row>
    <row r="15" spans="1:20" ht="12.75" x14ac:dyDescent="0.2">
      <c r="A15" s="116" t="s">
        <v>465</v>
      </c>
      <c r="B15" s="116" t="s">
        <v>1449</v>
      </c>
      <c r="C15" s="111">
        <v>42129</v>
      </c>
      <c r="D15" s="107">
        <v>77</v>
      </c>
      <c r="E15" s="108"/>
      <c r="F15" s="108"/>
      <c r="G15" s="108">
        <v>77</v>
      </c>
      <c r="H15" s="108"/>
      <c r="I15" s="108"/>
      <c r="J15" s="109">
        <f t="shared" si="0"/>
        <v>184.79999999999998</v>
      </c>
      <c r="K15" s="110">
        <f t="shared" si="1"/>
        <v>1685</v>
      </c>
      <c r="L15" s="111">
        <v>42129</v>
      </c>
      <c r="M15" s="108"/>
      <c r="N15" s="108" t="s">
        <v>132</v>
      </c>
      <c r="O15" s="112"/>
      <c r="P15" s="112" t="s">
        <v>466</v>
      </c>
      <c r="Q15" s="108"/>
      <c r="R15" s="108"/>
      <c r="S15" s="112"/>
      <c r="T15" s="86" t="e">
        <f>VLOOKUP(A15,'[1]S106 spreadsheet'!$B:$L,11,0)</f>
        <v>#N/A</v>
      </c>
    </row>
    <row r="16" spans="1:20" ht="12.75" x14ac:dyDescent="0.2">
      <c r="A16" s="215" t="s">
        <v>467</v>
      </c>
      <c r="B16" s="216" t="s">
        <v>468</v>
      </c>
      <c r="C16" s="111">
        <v>42131</v>
      </c>
      <c r="D16" s="107">
        <v>32</v>
      </c>
      <c r="E16" s="108"/>
      <c r="F16" s="108"/>
      <c r="G16" s="108">
        <v>32</v>
      </c>
      <c r="H16" s="108"/>
      <c r="I16" s="108"/>
      <c r="J16" s="109">
        <f t="shared" si="0"/>
        <v>76.8</v>
      </c>
      <c r="K16" s="110">
        <f t="shared" si="1"/>
        <v>700</v>
      </c>
      <c r="L16" s="111">
        <v>42132</v>
      </c>
      <c r="M16" s="108"/>
      <c r="N16" s="108" t="s">
        <v>132</v>
      </c>
      <c r="O16" s="112"/>
      <c r="P16" s="112" t="s">
        <v>470</v>
      </c>
      <c r="Q16" s="108"/>
      <c r="R16" s="108"/>
      <c r="S16" s="112"/>
      <c r="T16" s="86" t="e">
        <f>VLOOKUP(A16,'[1]S106 spreadsheet'!$B:$L,11,0)</f>
        <v>#N/A</v>
      </c>
    </row>
    <row r="17" spans="1:20" ht="12.75" x14ac:dyDescent="0.2">
      <c r="A17" s="217" t="s">
        <v>469</v>
      </c>
      <c r="B17" s="218" t="s">
        <v>471</v>
      </c>
      <c r="C17" s="106">
        <v>42131</v>
      </c>
      <c r="D17" s="107">
        <v>63</v>
      </c>
      <c r="E17" s="108">
        <v>63</v>
      </c>
      <c r="F17" s="108"/>
      <c r="G17" s="108"/>
      <c r="H17" s="108"/>
      <c r="I17" s="108"/>
      <c r="J17" s="109">
        <f t="shared" si="0"/>
        <v>75.599999999999994</v>
      </c>
      <c r="K17" s="110">
        <f t="shared" si="1"/>
        <v>689</v>
      </c>
      <c r="L17" s="111">
        <v>42132</v>
      </c>
      <c r="M17" s="108"/>
      <c r="N17" s="108"/>
      <c r="O17" s="112"/>
      <c r="P17" s="112" t="s">
        <v>470</v>
      </c>
      <c r="Q17" s="108"/>
      <c r="R17" s="108"/>
      <c r="S17" s="112"/>
      <c r="T17" s="86" t="e">
        <f>VLOOKUP(A17,'[1]S106 spreadsheet'!$B:$L,11,0)</f>
        <v>#N/A</v>
      </c>
    </row>
    <row r="18" spans="1:20" ht="25.5" x14ac:dyDescent="0.2">
      <c r="A18" s="89" t="s">
        <v>472</v>
      </c>
      <c r="B18" s="89" t="s">
        <v>473</v>
      </c>
      <c r="C18" s="618">
        <v>42131</v>
      </c>
      <c r="D18" s="89">
        <v>102</v>
      </c>
      <c r="E18" s="89"/>
      <c r="F18" s="89"/>
      <c r="G18" s="89">
        <v>102</v>
      </c>
      <c r="H18" s="89"/>
      <c r="I18" s="89"/>
      <c r="J18" s="89">
        <f t="shared" si="0"/>
        <v>244.79999999999998</v>
      </c>
      <c r="K18" s="110">
        <f t="shared" si="1"/>
        <v>2233</v>
      </c>
      <c r="L18" s="89">
        <v>42132</v>
      </c>
      <c r="M18" s="89"/>
      <c r="N18" s="89" t="s">
        <v>132</v>
      </c>
      <c r="O18" s="89"/>
      <c r="P18" s="89" t="s">
        <v>474</v>
      </c>
      <c r="Q18" s="89"/>
      <c r="R18" s="89" t="s">
        <v>707</v>
      </c>
      <c r="S18" s="89" t="s">
        <v>708</v>
      </c>
      <c r="T18" s="86" t="str">
        <f>VLOOKUP(A18,'[1]S106 spreadsheet'!$B:$L,11,0)</f>
        <v>August 2015: Development not Commenced</v>
      </c>
    </row>
    <row r="19" spans="1:20" ht="25.5" x14ac:dyDescent="0.2">
      <c r="A19" s="89" t="s">
        <v>475</v>
      </c>
      <c r="B19" s="89" t="s">
        <v>1438</v>
      </c>
      <c r="C19" s="618">
        <v>42131</v>
      </c>
      <c r="D19" s="89">
        <v>85</v>
      </c>
      <c r="E19" s="89"/>
      <c r="F19" s="89"/>
      <c r="G19" s="89">
        <v>85</v>
      </c>
      <c r="H19" s="89"/>
      <c r="I19" s="89"/>
      <c r="J19" s="89">
        <f t="shared" si="0"/>
        <v>204</v>
      </c>
      <c r="K19" s="110">
        <f t="shared" si="1"/>
        <v>1860</v>
      </c>
      <c r="L19" s="89">
        <v>42132</v>
      </c>
      <c r="M19" s="89"/>
      <c r="N19" s="89" t="s">
        <v>132</v>
      </c>
      <c r="O19" s="89"/>
      <c r="P19" s="89" t="s">
        <v>476</v>
      </c>
      <c r="Q19" s="89"/>
      <c r="R19" s="89" t="s">
        <v>707</v>
      </c>
      <c r="S19" s="89" t="s">
        <v>708</v>
      </c>
      <c r="T19" s="86" t="str">
        <f>VLOOKUP(A19,'[1]S106 spreadsheet'!$B:$L,11,0)</f>
        <v>August 2015: Development not Commenced</v>
      </c>
    </row>
    <row r="20" spans="1:20" ht="12.75" x14ac:dyDescent="0.2">
      <c r="A20" s="219" t="s">
        <v>251</v>
      </c>
      <c r="B20" s="221" t="s">
        <v>477</v>
      </c>
      <c r="C20" s="106">
        <v>42131</v>
      </c>
      <c r="D20" s="107">
        <v>25</v>
      </c>
      <c r="E20" s="108"/>
      <c r="F20" s="108"/>
      <c r="G20" s="108">
        <v>25</v>
      </c>
      <c r="H20" s="108"/>
      <c r="I20" s="108"/>
      <c r="J20" s="109">
        <f t="shared" si="0"/>
        <v>60</v>
      </c>
      <c r="K20" s="110">
        <f t="shared" si="1"/>
        <v>547</v>
      </c>
      <c r="L20" s="111">
        <v>42132</v>
      </c>
      <c r="M20" s="108"/>
      <c r="N20" s="108" t="s">
        <v>132</v>
      </c>
      <c r="O20" s="112"/>
      <c r="P20" s="112" t="s">
        <v>478</v>
      </c>
      <c r="Q20" s="108"/>
      <c r="R20" s="108"/>
      <c r="S20" s="112"/>
      <c r="T20" s="86" t="e">
        <f>VLOOKUP(A20,'[1]S106 spreadsheet'!$B:$L,11,0)</f>
        <v>#N/A</v>
      </c>
    </row>
    <row r="21" spans="1:20" ht="25.5" x14ac:dyDescent="0.2">
      <c r="A21" s="578" t="s">
        <v>479</v>
      </c>
      <c r="B21" s="472" t="s">
        <v>480</v>
      </c>
      <c r="C21" s="419">
        <v>42131</v>
      </c>
      <c r="D21" s="416">
        <v>69</v>
      </c>
      <c r="E21" s="375">
        <v>4</v>
      </c>
      <c r="F21" s="375">
        <v>20</v>
      </c>
      <c r="G21" s="375">
        <v>19</v>
      </c>
      <c r="H21" s="375">
        <v>26</v>
      </c>
      <c r="I21" s="375"/>
      <c r="J21" s="417">
        <f t="shared" si="0"/>
        <v>158.4</v>
      </c>
      <c r="K21" s="418"/>
      <c r="L21" s="419">
        <v>42132</v>
      </c>
      <c r="M21" s="375"/>
      <c r="N21" s="375"/>
      <c r="O21" s="375"/>
      <c r="P21" s="375" t="s">
        <v>481</v>
      </c>
      <c r="Q21" s="375"/>
      <c r="R21" s="375"/>
      <c r="S21" s="375"/>
      <c r="T21" s="86" t="e">
        <f>VLOOKUP(A21,'[1]S106 spreadsheet'!$B:$L,11,0)</f>
        <v>#N/A</v>
      </c>
    </row>
    <row r="22" spans="1:20" ht="12.75" x14ac:dyDescent="0.2">
      <c r="A22" s="368" t="s">
        <v>569</v>
      </c>
      <c r="B22" s="369" t="s">
        <v>568</v>
      </c>
      <c r="C22" s="370" t="s">
        <v>566</v>
      </c>
      <c r="D22" s="371">
        <v>99</v>
      </c>
      <c r="E22" s="369">
        <v>6</v>
      </c>
      <c r="F22" s="369">
        <v>15</v>
      </c>
      <c r="G22" s="369">
        <v>47</v>
      </c>
      <c r="H22" s="369">
        <v>31</v>
      </c>
      <c r="I22" s="369"/>
      <c r="J22" s="372">
        <f t="shared" si="0"/>
        <v>235.5</v>
      </c>
      <c r="K22" s="373">
        <f t="shared" si="1"/>
        <v>2148</v>
      </c>
      <c r="L22" s="374">
        <v>42143</v>
      </c>
      <c r="M22" s="369"/>
      <c r="N22" s="369"/>
      <c r="O22" s="375"/>
      <c r="P22" s="375" t="s">
        <v>567</v>
      </c>
      <c r="Q22" s="369"/>
      <c r="R22" s="369"/>
      <c r="S22" s="375"/>
      <c r="T22" s="86" t="e">
        <f>VLOOKUP(A22,'[1]S106 spreadsheet'!$B:$L,11,0)</f>
        <v>#N/A</v>
      </c>
    </row>
    <row r="23" spans="1:20" ht="25.5" x14ac:dyDescent="0.2">
      <c r="A23" s="116" t="s">
        <v>570</v>
      </c>
      <c r="B23" s="108" t="s">
        <v>571</v>
      </c>
      <c r="C23" s="111">
        <v>42142</v>
      </c>
      <c r="D23" s="107">
        <v>27</v>
      </c>
      <c r="E23" s="108">
        <v>17</v>
      </c>
      <c r="F23" s="108">
        <v>10</v>
      </c>
      <c r="G23" s="108"/>
      <c r="H23" s="108"/>
      <c r="I23" s="108"/>
      <c r="J23" s="109">
        <f t="shared" si="0"/>
        <v>35.4</v>
      </c>
      <c r="K23" s="110">
        <f t="shared" si="1"/>
        <v>323</v>
      </c>
      <c r="L23" s="111">
        <v>42143</v>
      </c>
      <c r="M23" s="108"/>
      <c r="N23" s="108"/>
      <c r="O23" s="112"/>
      <c r="P23" s="112" t="s">
        <v>572</v>
      </c>
      <c r="Q23" s="108"/>
      <c r="R23" s="108"/>
      <c r="S23" s="112" t="s">
        <v>800</v>
      </c>
      <c r="T23" s="86" t="e">
        <f>VLOOKUP(A23,'[1]S106 spreadsheet'!$B:$L,11,0)</f>
        <v>#N/A</v>
      </c>
    </row>
    <row r="24" spans="1:20" ht="15" x14ac:dyDescent="0.2">
      <c r="A24" s="273" t="s">
        <v>574</v>
      </c>
      <c r="B24" s="116" t="s">
        <v>1451</v>
      </c>
      <c r="C24" s="111">
        <v>42146</v>
      </c>
      <c r="D24" s="116">
        <v>60</v>
      </c>
      <c r="E24" s="108">
        <v>10</v>
      </c>
      <c r="F24" s="108">
        <v>19</v>
      </c>
      <c r="G24" s="108">
        <v>21</v>
      </c>
      <c r="H24" s="108">
        <v>10</v>
      </c>
      <c r="I24" s="108"/>
      <c r="J24" s="109">
        <f t="shared" si="0"/>
        <v>120.9</v>
      </c>
      <c r="K24" s="110">
        <f t="shared" si="1"/>
        <v>1103</v>
      </c>
      <c r="L24" s="111">
        <v>42146</v>
      </c>
      <c r="M24" s="108"/>
      <c r="N24" s="112"/>
      <c r="O24" s="112"/>
      <c r="P24" s="112" t="s">
        <v>6</v>
      </c>
      <c r="Q24" s="108"/>
      <c r="R24" s="108"/>
      <c r="S24" s="112"/>
      <c r="T24" s="86" t="e">
        <f>VLOOKUP(A24,'[1]S106 spreadsheet'!$B:$L,11,0)</f>
        <v>#N/A</v>
      </c>
    </row>
    <row r="25" spans="1:20" ht="12.75" x14ac:dyDescent="0.2">
      <c r="A25" s="116" t="s">
        <v>575</v>
      </c>
      <c r="B25" s="116" t="s">
        <v>576</v>
      </c>
      <c r="C25" s="111">
        <v>42146</v>
      </c>
      <c r="D25" s="107">
        <v>40</v>
      </c>
      <c r="E25" s="108">
        <v>2</v>
      </c>
      <c r="F25" s="108">
        <v>11</v>
      </c>
      <c r="G25" s="108">
        <v>17</v>
      </c>
      <c r="H25" s="108">
        <v>10</v>
      </c>
      <c r="I25" s="108"/>
      <c r="J25" s="109">
        <f t="shared" si="0"/>
        <v>89.699999999999989</v>
      </c>
      <c r="K25" s="110">
        <f t="shared" si="1"/>
        <v>818</v>
      </c>
      <c r="L25" s="111">
        <v>42146</v>
      </c>
      <c r="M25" s="108"/>
      <c r="N25" s="108"/>
      <c r="O25" s="112"/>
      <c r="P25" s="112" t="s">
        <v>577</v>
      </c>
      <c r="Q25" s="108"/>
      <c r="R25" s="108"/>
      <c r="S25" s="112"/>
      <c r="T25" s="86" t="e">
        <f>VLOOKUP(A25,'[1]S106 spreadsheet'!$B:$L,11,0)</f>
        <v>#N/A</v>
      </c>
    </row>
    <row r="26" spans="1:20" ht="12.75" x14ac:dyDescent="0.2">
      <c r="A26" s="472" t="s">
        <v>578</v>
      </c>
      <c r="B26" s="375" t="s">
        <v>579</v>
      </c>
      <c r="C26" s="419">
        <v>42146</v>
      </c>
      <c r="D26" s="416">
        <v>30</v>
      </c>
      <c r="E26" s="375"/>
      <c r="F26" s="375"/>
      <c r="G26" s="375">
        <v>30</v>
      </c>
      <c r="H26" s="375"/>
      <c r="I26" s="375"/>
      <c r="J26" s="417">
        <f t="shared" si="0"/>
        <v>72</v>
      </c>
      <c r="K26" s="418">
        <f t="shared" si="1"/>
        <v>657</v>
      </c>
      <c r="L26" s="419">
        <v>42146</v>
      </c>
      <c r="M26" s="375"/>
      <c r="N26" s="375" t="s">
        <v>132</v>
      </c>
      <c r="O26" s="375"/>
      <c r="P26" s="375" t="s">
        <v>580</v>
      </c>
      <c r="Q26" s="375"/>
      <c r="R26" s="375"/>
      <c r="S26" s="375"/>
      <c r="T26" s="86" t="e">
        <f>VLOOKUP(A26,'[1]S106 spreadsheet'!$B:$L,11,0)</f>
        <v>#N/A</v>
      </c>
    </row>
    <row r="27" spans="1:20" ht="25.5" x14ac:dyDescent="0.2">
      <c r="A27" s="540" t="s">
        <v>581</v>
      </c>
      <c r="B27" s="540" t="s">
        <v>582</v>
      </c>
      <c r="C27" s="540">
        <v>42165</v>
      </c>
      <c r="D27" s="540">
        <v>520</v>
      </c>
      <c r="E27" s="540"/>
      <c r="F27" s="540"/>
      <c r="G27" s="540">
        <v>520</v>
      </c>
      <c r="H27" s="540"/>
      <c r="I27" s="540"/>
      <c r="J27" s="540">
        <f t="shared" si="0"/>
        <v>1248</v>
      </c>
      <c r="K27" s="540">
        <f t="shared" si="1"/>
        <v>11382</v>
      </c>
      <c r="L27" s="540">
        <v>42170</v>
      </c>
      <c r="M27" s="540"/>
      <c r="N27" s="540" t="s">
        <v>132</v>
      </c>
      <c r="O27" s="540"/>
      <c r="P27" s="540" t="s">
        <v>583</v>
      </c>
      <c r="Q27" s="540" t="s">
        <v>1174</v>
      </c>
      <c r="R27" s="540" t="s">
        <v>707</v>
      </c>
      <c r="S27" s="540" t="s">
        <v>708</v>
      </c>
      <c r="T27" s="86" t="str">
        <f>VLOOKUP(A27,'[1]S106 spreadsheet'!$B:$L,11,0)</f>
        <v>August 2015: Development not Commenced</v>
      </c>
    </row>
    <row r="28" spans="1:20" ht="12.75" x14ac:dyDescent="0.2">
      <c r="A28" s="108" t="s">
        <v>585</v>
      </c>
      <c r="B28" s="219" t="s">
        <v>584</v>
      </c>
      <c r="C28" s="111">
        <v>42162</v>
      </c>
      <c r="D28" s="107">
        <v>71</v>
      </c>
      <c r="E28" s="108"/>
      <c r="F28" s="108"/>
      <c r="G28" s="108">
        <v>71</v>
      </c>
      <c r="H28" s="108"/>
      <c r="I28" s="108"/>
      <c r="J28" s="109">
        <f t="shared" si="0"/>
        <v>170.4</v>
      </c>
      <c r="K28" s="110">
        <f t="shared" si="1"/>
        <v>1554</v>
      </c>
      <c r="L28" s="111">
        <v>42170</v>
      </c>
      <c r="M28" s="108"/>
      <c r="N28" s="108" t="s">
        <v>132</v>
      </c>
      <c r="O28" s="112"/>
      <c r="P28" s="112" t="s">
        <v>6</v>
      </c>
      <c r="Q28" s="108"/>
      <c r="R28" s="108"/>
      <c r="S28" s="112"/>
      <c r="T28" s="86" t="e">
        <f>VLOOKUP(A28,'[1]S106 spreadsheet'!$B:$L,11,0)</f>
        <v>#N/A</v>
      </c>
    </row>
    <row r="29" spans="1:20" ht="15" x14ac:dyDescent="0.2">
      <c r="A29" s="274" t="s">
        <v>586</v>
      </c>
      <c r="B29" s="108" t="s">
        <v>587</v>
      </c>
      <c r="C29" s="111"/>
      <c r="D29" s="107">
        <v>60</v>
      </c>
      <c r="E29" s="108"/>
      <c r="F29" s="108"/>
      <c r="G29" s="108">
        <v>60</v>
      </c>
      <c r="H29" s="108"/>
      <c r="I29" s="108"/>
      <c r="J29" s="109">
        <f t="shared" si="0"/>
        <v>144</v>
      </c>
      <c r="K29" s="110">
        <f t="shared" si="1"/>
        <v>1313</v>
      </c>
      <c r="L29" s="111">
        <v>42195</v>
      </c>
      <c r="M29" s="108"/>
      <c r="N29" s="93" t="s">
        <v>132</v>
      </c>
      <c r="O29" s="112"/>
      <c r="P29" s="112" t="s">
        <v>3</v>
      </c>
      <c r="Q29" s="108"/>
      <c r="R29" s="108"/>
      <c r="S29" s="112"/>
      <c r="T29" s="86" t="e">
        <f>VLOOKUP(A29,'[1]S106 spreadsheet'!$B:$L,11,0)</f>
        <v>#N/A</v>
      </c>
    </row>
    <row r="30" spans="1:20" ht="28.5" x14ac:dyDescent="0.2">
      <c r="A30" s="369" t="s">
        <v>289</v>
      </c>
      <c r="B30" s="369" t="s">
        <v>591</v>
      </c>
      <c r="C30" s="374">
        <v>42199</v>
      </c>
      <c r="D30" s="371">
        <v>58</v>
      </c>
      <c r="E30" s="369">
        <v>2</v>
      </c>
      <c r="F30" s="369">
        <v>27</v>
      </c>
      <c r="G30" s="369">
        <v>20</v>
      </c>
      <c r="H30" s="369">
        <v>9</v>
      </c>
      <c r="I30" s="369"/>
      <c r="J30" s="372">
        <f t="shared" si="0"/>
        <v>117.9</v>
      </c>
      <c r="K30" s="373">
        <f t="shared" si="1"/>
        <v>1075</v>
      </c>
      <c r="L30" s="374"/>
      <c r="M30" s="369"/>
      <c r="N30" s="369" t="s">
        <v>590</v>
      </c>
      <c r="O30" s="375"/>
      <c r="P30" s="375" t="s">
        <v>1058</v>
      </c>
      <c r="Q30" s="369"/>
      <c r="R30" s="369"/>
      <c r="S30" s="497" t="s">
        <v>871</v>
      </c>
      <c r="T30" s="86" t="e">
        <f>VLOOKUP(A30,'[1]S106 spreadsheet'!$B:$L,11,0)</f>
        <v>#N/A</v>
      </c>
    </row>
    <row r="31" spans="1:20" ht="12.75" x14ac:dyDescent="0.2">
      <c r="A31" s="320" t="s">
        <v>593</v>
      </c>
      <c r="B31" s="321" t="s">
        <v>592</v>
      </c>
      <c r="C31" s="111">
        <v>42170</v>
      </c>
      <c r="D31" s="107">
        <v>71</v>
      </c>
      <c r="E31" s="108">
        <v>44</v>
      </c>
      <c r="F31" s="108">
        <v>27</v>
      </c>
      <c r="G31" s="108"/>
      <c r="H31" s="108"/>
      <c r="I31" s="108"/>
      <c r="J31" s="109">
        <f t="shared" si="0"/>
        <v>93.3</v>
      </c>
      <c r="K31" s="110">
        <f t="shared" si="1"/>
        <v>851</v>
      </c>
      <c r="L31" s="111">
        <v>42209</v>
      </c>
      <c r="M31" s="108"/>
      <c r="N31" s="108"/>
      <c r="O31" s="112"/>
      <c r="P31" s="112" t="s">
        <v>594</v>
      </c>
      <c r="Q31" s="108"/>
      <c r="R31" s="108"/>
      <c r="S31" s="112"/>
      <c r="T31" s="86" t="e">
        <f>VLOOKUP(A31,'[1]S106 spreadsheet'!$B:$L,11,0)</f>
        <v>#N/A</v>
      </c>
    </row>
    <row r="32" spans="1:20" ht="12.75" x14ac:dyDescent="0.2">
      <c r="A32" s="376" t="s">
        <v>595</v>
      </c>
      <c r="B32" s="376" t="s">
        <v>596</v>
      </c>
      <c r="C32" s="377">
        <v>42167</v>
      </c>
      <c r="D32" s="371">
        <v>40</v>
      </c>
      <c r="E32" s="369"/>
      <c r="F32" s="369">
        <v>16</v>
      </c>
      <c r="G32" s="369">
        <v>12</v>
      </c>
      <c r="H32" s="369">
        <v>12</v>
      </c>
      <c r="I32" s="369"/>
      <c r="J32" s="372">
        <f t="shared" si="0"/>
        <v>88.8</v>
      </c>
      <c r="K32" s="373">
        <f t="shared" si="1"/>
        <v>810</v>
      </c>
      <c r="L32" s="374">
        <v>42209</v>
      </c>
      <c r="M32" s="369"/>
      <c r="N32" s="369"/>
      <c r="O32" s="375"/>
      <c r="P32" s="375" t="s">
        <v>1145</v>
      </c>
      <c r="Q32" s="369"/>
      <c r="R32" s="369"/>
      <c r="S32" s="375"/>
      <c r="T32" s="86" t="e">
        <f>VLOOKUP(A32,'[1]S106 spreadsheet'!$B:$L,11,0)</f>
        <v>#N/A</v>
      </c>
    </row>
    <row r="33" spans="1:20" ht="12.75" x14ac:dyDescent="0.2">
      <c r="A33" s="221" t="s">
        <v>597</v>
      </c>
      <c r="B33" s="221" t="s">
        <v>598</v>
      </c>
      <c r="C33" s="106">
        <v>42167</v>
      </c>
      <c r="D33" s="107">
        <v>109</v>
      </c>
      <c r="E33" s="108">
        <v>8</v>
      </c>
      <c r="F33" s="108">
        <v>28</v>
      </c>
      <c r="G33" s="108">
        <v>34</v>
      </c>
      <c r="H33" s="108">
        <v>39</v>
      </c>
      <c r="I33" s="108"/>
      <c r="J33" s="109">
        <f t="shared" si="0"/>
        <v>250.2</v>
      </c>
      <c r="K33" s="110">
        <f t="shared" si="1"/>
        <v>2282</v>
      </c>
      <c r="L33" s="111">
        <v>42209</v>
      </c>
      <c r="M33" s="108"/>
      <c r="N33" s="108"/>
      <c r="O33" s="112"/>
      <c r="P33" s="112" t="s">
        <v>481</v>
      </c>
      <c r="Q33" s="108"/>
      <c r="R33" s="108"/>
      <c r="S33" s="112"/>
      <c r="T33" s="86" t="e">
        <f>VLOOKUP(A33,'[1]S106 spreadsheet'!$B:$L,11,0)</f>
        <v>#N/A</v>
      </c>
    </row>
    <row r="34" spans="1:20" ht="12.75" x14ac:dyDescent="0.2">
      <c r="A34" s="221" t="s">
        <v>601</v>
      </c>
      <c r="B34" s="221" t="s">
        <v>600</v>
      </c>
      <c r="C34" s="106">
        <v>42167</v>
      </c>
      <c r="D34" s="107">
        <v>79</v>
      </c>
      <c r="E34" s="108"/>
      <c r="F34" s="108"/>
      <c r="G34" s="108">
        <v>79</v>
      </c>
      <c r="H34" s="108"/>
      <c r="I34" s="108"/>
      <c r="J34" s="109">
        <f t="shared" si="0"/>
        <v>189.6</v>
      </c>
      <c r="K34" s="110">
        <f t="shared" si="1"/>
        <v>1729</v>
      </c>
      <c r="L34" s="111">
        <v>42209</v>
      </c>
      <c r="M34" s="108"/>
      <c r="N34" s="108" t="s">
        <v>132</v>
      </c>
      <c r="O34" s="112"/>
      <c r="P34" s="112" t="s">
        <v>599</v>
      </c>
      <c r="Q34" s="108"/>
      <c r="R34" s="108"/>
      <c r="S34" s="112"/>
      <c r="T34" s="86" t="e">
        <f>VLOOKUP(A34,'[1]S106 spreadsheet'!$B:$L,11,0)</f>
        <v>#N/A</v>
      </c>
    </row>
    <row r="35" spans="1:20" ht="12.75" x14ac:dyDescent="0.2">
      <c r="A35" s="221" t="s">
        <v>602</v>
      </c>
      <c r="B35" s="221" t="s">
        <v>603</v>
      </c>
      <c r="C35" s="106">
        <v>42181</v>
      </c>
      <c r="D35" s="107">
        <v>40</v>
      </c>
      <c r="E35" s="108"/>
      <c r="F35" s="108"/>
      <c r="G35" s="108">
        <v>40</v>
      </c>
      <c r="H35" s="108"/>
      <c r="I35" s="108"/>
      <c r="J35" s="109">
        <f t="shared" si="0"/>
        <v>96</v>
      </c>
      <c r="K35" s="110">
        <f t="shared" si="1"/>
        <v>876</v>
      </c>
      <c r="L35" s="111">
        <v>42209</v>
      </c>
      <c r="M35" s="108"/>
      <c r="N35" s="108" t="s">
        <v>132</v>
      </c>
      <c r="O35" s="112"/>
      <c r="P35" s="112" t="s">
        <v>604</v>
      </c>
      <c r="Q35" s="108"/>
      <c r="R35" s="108"/>
      <c r="S35" s="112"/>
      <c r="T35" s="86" t="e">
        <f>VLOOKUP(A35,'[1]S106 spreadsheet'!$B:$L,11,0)</f>
        <v>#N/A</v>
      </c>
    </row>
    <row r="36" spans="1:20" ht="12.75" x14ac:dyDescent="0.2">
      <c r="A36" s="376" t="s">
        <v>605</v>
      </c>
      <c r="B36" s="376" t="s">
        <v>606</v>
      </c>
      <c r="C36" s="377">
        <v>42181</v>
      </c>
      <c r="D36" s="371">
        <v>150</v>
      </c>
      <c r="E36" s="369"/>
      <c r="F36" s="369"/>
      <c r="G36" s="369">
        <v>150</v>
      </c>
      <c r="H36" s="369"/>
      <c r="I36" s="369"/>
      <c r="J36" s="372">
        <f t="shared" si="0"/>
        <v>360</v>
      </c>
      <c r="K36" s="373">
        <f t="shared" si="1"/>
        <v>3283</v>
      </c>
      <c r="L36" s="374">
        <v>42209</v>
      </c>
      <c r="M36" s="369"/>
      <c r="N36" s="369" t="s">
        <v>132</v>
      </c>
      <c r="O36" s="375"/>
      <c r="P36" s="375" t="s">
        <v>583</v>
      </c>
      <c r="Q36" s="369"/>
      <c r="R36" s="369"/>
      <c r="S36" s="375"/>
      <c r="T36" s="86" t="e">
        <f>VLOOKUP(A36,'[1]S106 spreadsheet'!$B:$L,11,0)</f>
        <v>#N/A</v>
      </c>
    </row>
    <row r="37" spans="1:20" ht="12.75" x14ac:dyDescent="0.2">
      <c r="A37" s="221" t="s">
        <v>764</v>
      </c>
      <c r="B37" s="221" t="s">
        <v>765</v>
      </c>
      <c r="C37" s="106">
        <v>42188</v>
      </c>
      <c r="D37" s="107">
        <v>25</v>
      </c>
      <c r="E37" s="108"/>
      <c r="F37" s="108"/>
      <c r="G37" s="108">
        <v>25</v>
      </c>
      <c r="H37" s="108"/>
      <c r="I37" s="108"/>
      <c r="J37" s="109">
        <f t="shared" si="0"/>
        <v>60</v>
      </c>
      <c r="K37" s="110">
        <f t="shared" si="1"/>
        <v>547</v>
      </c>
      <c r="L37" s="111">
        <v>42209</v>
      </c>
      <c r="M37" s="108"/>
      <c r="N37" s="108" t="s">
        <v>132</v>
      </c>
      <c r="O37" s="112"/>
      <c r="P37" s="112" t="s">
        <v>766</v>
      </c>
      <c r="Q37" s="108"/>
      <c r="R37" s="108"/>
      <c r="S37" s="112"/>
    </row>
    <row r="38" spans="1:20" ht="12.75" x14ac:dyDescent="0.2">
      <c r="A38" s="221" t="s">
        <v>767</v>
      </c>
      <c r="B38" s="221" t="s">
        <v>768</v>
      </c>
      <c r="C38" s="106">
        <v>42188</v>
      </c>
      <c r="D38" s="107">
        <v>27</v>
      </c>
      <c r="E38" s="108">
        <v>27</v>
      </c>
      <c r="F38" s="108"/>
      <c r="G38" s="108"/>
      <c r="H38" s="108"/>
      <c r="I38" s="108"/>
      <c r="J38" s="109">
        <f t="shared" si="0"/>
        <v>32.4</v>
      </c>
      <c r="K38" s="110">
        <f t="shared" si="1"/>
        <v>295</v>
      </c>
      <c r="L38" s="111">
        <v>42209</v>
      </c>
      <c r="M38" s="108"/>
      <c r="N38" s="108"/>
      <c r="O38" s="112"/>
      <c r="P38" s="112" t="s">
        <v>769</v>
      </c>
      <c r="Q38" s="108"/>
      <c r="R38" s="108"/>
      <c r="S38" s="112"/>
    </row>
    <row r="39" spans="1:20" ht="12.75" x14ac:dyDescent="0.2">
      <c r="A39" s="221" t="s">
        <v>770</v>
      </c>
      <c r="B39" s="221" t="s">
        <v>771</v>
      </c>
      <c r="C39" s="106">
        <v>42188</v>
      </c>
      <c r="D39" s="107">
        <v>79</v>
      </c>
      <c r="E39" s="108"/>
      <c r="F39" s="108"/>
      <c r="G39" s="108">
        <v>79</v>
      </c>
      <c r="H39" s="108"/>
      <c r="I39" s="108"/>
      <c r="J39" s="109">
        <f t="shared" si="0"/>
        <v>189.6</v>
      </c>
      <c r="K39" s="110">
        <f t="shared" si="1"/>
        <v>1729</v>
      </c>
      <c r="L39" s="111">
        <v>42209</v>
      </c>
      <c r="M39" s="108"/>
      <c r="N39" s="108" t="s">
        <v>132</v>
      </c>
      <c r="O39" s="112"/>
      <c r="P39" s="112" t="s">
        <v>772</v>
      </c>
      <c r="Q39" s="108"/>
      <c r="R39" s="108"/>
      <c r="S39" s="112"/>
    </row>
    <row r="40" spans="1:20" ht="12.75" x14ac:dyDescent="0.2">
      <c r="A40" s="221" t="s">
        <v>698</v>
      </c>
      <c r="B40" s="221" t="s">
        <v>773</v>
      </c>
      <c r="C40" s="106">
        <v>42188</v>
      </c>
      <c r="D40" s="107">
        <v>28</v>
      </c>
      <c r="E40" s="108">
        <v>2</v>
      </c>
      <c r="F40" s="108">
        <v>6</v>
      </c>
      <c r="G40" s="108">
        <v>11</v>
      </c>
      <c r="H40" s="108">
        <v>9</v>
      </c>
      <c r="I40" s="108"/>
      <c r="J40" s="109">
        <f t="shared" si="0"/>
        <v>64.8</v>
      </c>
      <c r="K40" s="110">
        <f t="shared" si="1"/>
        <v>591</v>
      </c>
      <c r="L40" s="111">
        <v>42209</v>
      </c>
      <c r="M40" s="108"/>
      <c r="N40" s="108"/>
      <c r="O40" s="112"/>
      <c r="P40" s="112" t="s">
        <v>774</v>
      </c>
      <c r="Q40" s="108"/>
      <c r="R40" s="108"/>
      <c r="S40" s="112"/>
    </row>
    <row r="41" spans="1:20" ht="12.75" x14ac:dyDescent="0.2">
      <c r="A41" s="485" t="s">
        <v>775</v>
      </c>
      <c r="B41" s="485" t="s">
        <v>776</v>
      </c>
      <c r="C41" s="486">
        <v>42188</v>
      </c>
      <c r="D41" s="430">
        <v>60</v>
      </c>
      <c r="E41" s="431"/>
      <c r="F41" s="431"/>
      <c r="G41" s="431">
        <v>60</v>
      </c>
      <c r="H41" s="431"/>
      <c r="I41" s="431"/>
      <c r="J41" s="432">
        <f t="shared" si="0"/>
        <v>144</v>
      </c>
      <c r="K41" s="433">
        <f t="shared" si="1"/>
        <v>1313</v>
      </c>
      <c r="L41" s="429">
        <v>42209</v>
      </c>
      <c r="M41" s="431"/>
      <c r="N41" s="431" t="s">
        <v>132</v>
      </c>
      <c r="O41" s="434"/>
      <c r="P41" s="434" t="s">
        <v>636</v>
      </c>
      <c r="Q41" s="431"/>
      <c r="R41" s="431"/>
      <c r="S41" s="434"/>
    </row>
    <row r="42" spans="1:20" ht="51" x14ac:dyDescent="0.2">
      <c r="A42" s="414" t="s">
        <v>438</v>
      </c>
      <c r="B42" s="414" t="s">
        <v>609</v>
      </c>
      <c r="C42" s="415">
        <v>42207</v>
      </c>
      <c r="D42" s="416">
        <v>101</v>
      </c>
      <c r="E42" s="375"/>
      <c r="F42" s="375"/>
      <c r="G42" s="375">
        <v>101</v>
      </c>
      <c r="H42" s="375"/>
      <c r="I42" s="375"/>
      <c r="J42" s="417">
        <f t="shared" si="0"/>
        <v>242.39999999999998</v>
      </c>
      <c r="K42" s="418">
        <f t="shared" si="1"/>
        <v>2211</v>
      </c>
      <c r="L42" s="419">
        <v>42209</v>
      </c>
      <c r="M42" s="375"/>
      <c r="N42" s="375" t="s">
        <v>132</v>
      </c>
      <c r="O42" s="375"/>
      <c r="P42" s="375" t="s">
        <v>661</v>
      </c>
      <c r="Q42" s="375"/>
      <c r="R42" s="375" t="s">
        <v>876</v>
      </c>
      <c r="S42" s="375"/>
      <c r="T42" s="86" t="e">
        <f>VLOOKUP(A42,'[1]S106 spreadsheet'!$B:$L,11,0)</f>
        <v>#N/A</v>
      </c>
    </row>
    <row r="43" spans="1:20" ht="12.75" x14ac:dyDescent="0.2">
      <c r="A43" s="218" t="s">
        <v>621</v>
      </c>
      <c r="B43" s="218" t="s">
        <v>622</v>
      </c>
      <c r="C43" s="106">
        <v>42214</v>
      </c>
      <c r="D43" s="107">
        <v>53</v>
      </c>
      <c r="E43" s="108">
        <v>10</v>
      </c>
      <c r="F43" s="108">
        <v>31</v>
      </c>
      <c r="G43" s="108">
        <v>6</v>
      </c>
      <c r="H43" s="108">
        <v>6</v>
      </c>
      <c r="I43" s="108"/>
      <c r="J43" s="109">
        <f t="shared" si="0"/>
        <v>90.9</v>
      </c>
      <c r="K43" s="110">
        <f t="shared" si="1"/>
        <v>829</v>
      </c>
      <c r="L43" s="111">
        <v>42214</v>
      </c>
      <c r="M43" s="108"/>
      <c r="N43" s="108"/>
      <c r="O43" s="112"/>
      <c r="P43" s="112" t="s">
        <v>439</v>
      </c>
      <c r="Q43" s="108"/>
      <c r="R43" s="108"/>
      <c r="S43" s="112"/>
      <c r="T43" s="86" t="e">
        <f>VLOOKUP(A43,'[1]S106 spreadsheet'!$B:$L,11,0)</f>
        <v>#N/A</v>
      </c>
    </row>
    <row r="44" spans="1:20" ht="12.75" x14ac:dyDescent="0.2">
      <c r="A44" s="521" t="s">
        <v>607</v>
      </c>
      <c r="B44" s="524" t="s">
        <v>608</v>
      </c>
      <c r="C44" s="486">
        <v>42214</v>
      </c>
      <c r="D44" s="430">
        <v>34</v>
      </c>
      <c r="E44" s="431"/>
      <c r="F44" s="431"/>
      <c r="G44" s="431">
        <v>34</v>
      </c>
      <c r="H44" s="431"/>
      <c r="I44" s="431"/>
      <c r="J44" s="432">
        <f t="shared" si="0"/>
        <v>81.599999999999994</v>
      </c>
      <c r="K44" s="433">
        <f t="shared" si="1"/>
        <v>744</v>
      </c>
      <c r="L44" s="429">
        <v>42214</v>
      </c>
      <c r="M44" s="431"/>
      <c r="N44" s="431" t="s">
        <v>132</v>
      </c>
      <c r="O44" s="434"/>
      <c r="P44" s="434" t="s">
        <v>623</v>
      </c>
      <c r="Q44" s="431"/>
      <c r="R44" s="431"/>
      <c r="S44" s="434"/>
      <c r="T44" s="86" t="e">
        <f>VLOOKUP(A44,'[1]S106 spreadsheet'!$B:$L,11,0)</f>
        <v>#N/A</v>
      </c>
    </row>
    <row r="45" spans="1:20" ht="12.75" x14ac:dyDescent="0.2">
      <c r="A45" s="323">
        <v>33546</v>
      </c>
      <c r="B45" s="218" t="s">
        <v>624</v>
      </c>
      <c r="C45" s="106">
        <v>42228</v>
      </c>
      <c r="D45" s="107">
        <v>32</v>
      </c>
      <c r="E45" s="108"/>
      <c r="F45" s="108"/>
      <c r="G45" s="108">
        <v>32</v>
      </c>
      <c r="H45" s="108"/>
      <c r="I45" s="108"/>
      <c r="J45" s="109">
        <f t="shared" si="0"/>
        <v>76.8</v>
      </c>
      <c r="K45" s="110">
        <f t="shared" si="1"/>
        <v>700</v>
      </c>
      <c r="L45" s="111">
        <v>42229</v>
      </c>
      <c r="M45" s="108"/>
      <c r="N45" s="108" t="s">
        <v>132</v>
      </c>
      <c r="O45" s="112"/>
      <c r="P45" s="112" t="s">
        <v>5</v>
      </c>
      <c r="Q45" s="108"/>
      <c r="R45" s="108" t="s">
        <v>625</v>
      </c>
      <c r="S45" s="112"/>
      <c r="T45" s="86" t="e">
        <f>VLOOKUP(A45,'[1]S106 spreadsheet'!$B:$L,11,0)</f>
        <v>#N/A</v>
      </c>
    </row>
    <row r="46" spans="1:20" ht="12.75" x14ac:dyDescent="0.2">
      <c r="A46" s="324">
        <v>42237</v>
      </c>
      <c r="B46" s="328" t="s">
        <v>626</v>
      </c>
      <c r="C46" s="111">
        <v>42237</v>
      </c>
      <c r="D46" s="107">
        <v>40</v>
      </c>
      <c r="E46" s="108"/>
      <c r="F46" s="108"/>
      <c r="G46" s="108">
        <v>40</v>
      </c>
      <c r="H46" s="108"/>
      <c r="I46" s="108"/>
      <c r="J46" s="109">
        <f t="shared" si="0"/>
        <v>96</v>
      </c>
      <c r="K46" s="110">
        <f t="shared" si="1"/>
        <v>876</v>
      </c>
      <c r="L46" s="111">
        <v>42237</v>
      </c>
      <c r="M46" s="108"/>
      <c r="N46" s="108" t="s">
        <v>132</v>
      </c>
      <c r="O46" s="112"/>
      <c r="P46" s="112" t="s">
        <v>4</v>
      </c>
      <c r="Q46" s="108"/>
      <c r="R46" s="108"/>
      <c r="S46" s="112"/>
      <c r="T46" s="86" t="e">
        <f>VLOOKUP(A46,'[1]S106 spreadsheet'!$B:$L,11,0)</f>
        <v>#N/A</v>
      </c>
    </row>
    <row r="47" spans="1:20" ht="12.75" x14ac:dyDescent="0.2">
      <c r="A47" s="326" t="s">
        <v>629</v>
      </c>
      <c r="B47" s="221" t="s">
        <v>628</v>
      </c>
      <c r="C47" s="106">
        <v>42250</v>
      </c>
      <c r="D47" s="107">
        <v>143</v>
      </c>
      <c r="E47" s="108"/>
      <c r="F47" s="108"/>
      <c r="G47" s="108">
        <v>143</v>
      </c>
      <c r="H47" s="108"/>
      <c r="I47" s="108"/>
      <c r="J47" s="109">
        <f t="shared" si="0"/>
        <v>343.2</v>
      </c>
      <c r="K47" s="110">
        <f t="shared" si="1"/>
        <v>3130</v>
      </c>
      <c r="L47" s="111">
        <v>42250</v>
      </c>
      <c r="M47" s="108"/>
      <c r="N47" s="108" t="s">
        <v>132</v>
      </c>
      <c r="O47" s="112"/>
      <c r="P47" s="112" t="s">
        <v>632</v>
      </c>
      <c r="Q47" s="108"/>
      <c r="R47" s="108" t="s">
        <v>633</v>
      </c>
      <c r="S47" s="112"/>
      <c r="T47" s="86" t="e">
        <f>VLOOKUP(A47,'[1]S106 spreadsheet'!$B:$L,11,0)</f>
        <v>#N/A</v>
      </c>
    </row>
    <row r="48" spans="1:20" ht="12.75" x14ac:dyDescent="0.2">
      <c r="A48" s="327" t="s">
        <v>631</v>
      </c>
      <c r="B48" s="221" t="s">
        <v>630</v>
      </c>
      <c r="C48" s="106">
        <v>42250</v>
      </c>
      <c r="D48" s="107">
        <v>45</v>
      </c>
      <c r="E48" s="108"/>
      <c r="F48" s="108"/>
      <c r="G48" s="108">
        <v>45</v>
      </c>
      <c r="H48" s="108"/>
      <c r="I48" s="108"/>
      <c r="J48" s="109">
        <f t="shared" si="0"/>
        <v>108</v>
      </c>
      <c r="K48" s="110">
        <f t="shared" si="1"/>
        <v>985</v>
      </c>
      <c r="L48" s="111">
        <v>42250</v>
      </c>
      <c r="M48" s="108"/>
      <c r="N48" s="108" t="s">
        <v>132</v>
      </c>
      <c r="O48" s="112"/>
      <c r="P48" s="112" t="s">
        <v>439</v>
      </c>
      <c r="Q48" s="108"/>
      <c r="R48" s="108"/>
      <c r="S48" s="112"/>
      <c r="T48" s="86" t="e">
        <f>VLOOKUP(A48,'[1]S106 spreadsheet'!$B:$L,11,0)</f>
        <v>#N/A</v>
      </c>
    </row>
    <row r="49" spans="1:20" ht="25.5" x14ac:dyDescent="0.2">
      <c r="A49" s="329" t="s">
        <v>634</v>
      </c>
      <c r="B49" s="216" t="s">
        <v>635</v>
      </c>
      <c r="C49" s="111">
        <v>42254</v>
      </c>
      <c r="D49" s="107">
        <v>56</v>
      </c>
      <c r="E49" s="108">
        <v>27</v>
      </c>
      <c r="F49" s="108">
        <v>29</v>
      </c>
      <c r="G49" s="108"/>
      <c r="H49" s="108"/>
      <c r="I49" s="108"/>
      <c r="J49" s="109">
        <f t="shared" si="0"/>
        <v>75.900000000000006</v>
      </c>
      <c r="K49" s="110">
        <f t="shared" si="1"/>
        <v>692</v>
      </c>
      <c r="L49" s="111">
        <v>42254</v>
      </c>
      <c r="M49" s="108"/>
      <c r="N49" s="108"/>
      <c r="O49" s="112"/>
      <c r="P49" s="112" t="s">
        <v>636</v>
      </c>
      <c r="Q49" s="108"/>
      <c r="R49" s="108" t="s">
        <v>875</v>
      </c>
      <c r="S49" s="112"/>
      <c r="T49" s="86" t="e">
        <f>VLOOKUP(A49,'[1]S106 spreadsheet'!$B:$L,11,0)</f>
        <v>#N/A</v>
      </c>
    </row>
    <row r="50" spans="1:20" ht="25.5" x14ac:dyDescent="0.2">
      <c r="A50" s="490" t="s">
        <v>637</v>
      </c>
      <c r="B50" s="485" t="s">
        <v>638</v>
      </c>
      <c r="C50" s="486">
        <v>42319</v>
      </c>
      <c r="D50" s="430">
        <v>78</v>
      </c>
      <c r="E50" s="431"/>
      <c r="F50" s="431"/>
      <c r="G50" s="431">
        <v>78</v>
      </c>
      <c r="H50" s="431"/>
      <c r="I50" s="431"/>
      <c r="J50" s="432">
        <f t="shared" si="0"/>
        <v>187.2</v>
      </c>
      <c r="K50" s="433">
        <f t="shared" si="1"/>
        <v>1707</v>
      </c>
      <c r="L50" s="429">
        <v>42319</v>
      </c>
      <c r="M50" s="431"/>
      <c r="N50" s="431" t="s">
        <v>132</v>
      </c>
      <c r="O50" s="434"/>
      <c r="P50" s="434" t="s">
        <v>639</v>
      </c>
      <c r="Q50" s="431"/>
      <c r="R50" s="431" t="s">
        <v>682</v>
      </c>
      <c r="S50" s="434"/>
      <c r="T50" s="86" t="e">
        <f>VLOOKUP(A50,'[1]S106 spreadsheet'!$B:$L,11,0)</f>
        <v>#N/A</v>
      </c>
    </row>
    <row r="51" spans="1:20" ht="12.75" x14ac:dyDescent="0.2">
      <c r="A51" s="368" t="s">
        <v>640</v>
      </c>
      <c r="B51" s="368" t="s">
        <v>641</v>
      </c>
      <c r="C51" s="374">
        <v>42263</v>
      </c>
      <c r="D51" s="371">
        <v>150</v>
      </c>
      <c r="E51" s="369">
        <v>16</v>
      </c>
      <c r="F51" s="369">
        <v>29</v>
      </c>
      <c r="G51" s="369">
        <v>65</v>
      </c>
      <c r="H51" s="369">
        <v>34</v>
      </c>
      <c r="I51" s="369">
        <v>6</v>
      </c>
      <c r="J51" s="372">
        <f t="shared" si="0"/>
        <v>344.7</v>
      </c>
      <c r="K51" s="373">
        <f t="shared" si="1"/>
        <v>3144</v>
      </c>
      <c r="L51" s="374">
        <v>42268</v>
      </c>
      <c r="M51" s="369"/>
      <c r="N51" s="369" t="s">
        <v>132</v>
      </c>
      <c r="O51" s="375"/>
      <c r="P51" s="375" t="s">
        <v>642</v>
      </c>
      <c r="Q51" s="369"/>
      <c r="R51" s="369"/>
      <c r="S51" s="375"/>
      <c r="T51" s="86" t="e">
        <f>VLOOKUP(A51,'[1]S106 spreadsheet'!$B:$L,11,0)</f>
        <v>#N/A</v>
      </c>
    </row>
    <row r="52" spans="1:20" ht="25.5" x14ac:dyDescent="0.2">
      <c r="A52" s="369" t="s">
        <v>643</v>
      </c>
      <c r="B52" s="673" t="s">
        <v>644</v>
      </c>
      <c r="C52" s="374">
        <v>42271</v>
      </c>
      <c r="D52" s="371">
        <v>94</v>
      </c>
      <c r="E52" s="369"/>
      <c r="F52" s="369">
        <v>31</v>
      </c>
      <c r="G52" s="369">
        <v>34</v>
      </c>
      <c r="H52" s="369">
        <v>29</v>
      </c>
      <c r="I52" s="369"/>
      <c r="J52" s="372">
        <f t="shared" si="0"/>
        <v>215.1</v>
      </c>
      <c r="K52" s="373">
        <f t="shared" si="1"/>
        <v>1962</v>
      </c>
      <c r="L52" s="374">
        <v>42271</v>
      </c>
      <c r="M52" s="369"/>
      <c r="N52" s="369"/>
      <c r="O52" s="375"/>
      <c r="P52" s="375" t="s">
        <v>645</v>
      </c>
      <c r="Q52" s="369"/>
      <c r="R52" s="369" t="s">
        <v>681</v>
      </c>
      <c r="S52" s="375"/>
      <c r="T52" s="86" t="e">
        <f>VLOOKUP(A52,'[1]S106 spreadsheet'!$B:$L,11,0)</f>
        <v>#N/A</v>
      </c>
    </row>
    <row r="53" spans="1:20" ht="12.75" x14ac:dyDescent="0.2">
      <c r="A53" s="217" t="s">
        <v>648</v>
      </c>
      <c r="B53" s="221" t="s">
        <v>647</v>
      </c>
      <c r="C53" s="106">
        <v>42272</v>
      </c>
      <c r="D53" s="107">
        <v>30</v>
      </c>
      <c r="E53" s="108"/>
      <c r="F53" s="108"/>
      <c r="G53" s="108">
        <v>30</v>
      </c>
      <c r="H53" s="108"/>
      <c r="I53" s="108"/>
      <c r="J53" s="109">
        <f t="shared" si="0"/>
        <v>72</v>
      </c>
      <c r="K53" s="110">
        <f t="shared" si="1"/>
        <v>657</v>
      </c>
      <c r="L53" s="111">
        <v>42272</v>
      </c>
      <c r="M53" s="108"/>
      <c r="N53" s="108" t="s">
        <v>132</v>
      </c>
      <c r="O53" s="112"/>
      <c r="P53" s="112" t="s">
        <v>651</v>
      </c>
      <c r="Q53" s="108"/>
      <c r="R53" s="108"/>
      <c r="S53" s="112"/>
      <c r="T53" s="86" t="e">
        <f>VLOOKUP(A53,'[1]S106 spreadsheet'!$B:$L,11,0)</f>
        <v>#N/A</v>
      </c>
    </row>
    <row r="54" spans="1:20" ht="12.75" x14ac:dyDescent="0.2">
      <c r="A54" s="327" t="s">
        <v>650</v>
      </c>
      <c r="B54" s="221" t="s">
        <v>649</v>
      </c>
      <c r="C54" s="106">
        <v>42272</v>
      </c>
      <c r="D54" s="107">
        <v>26</v>
      </c>
      <c r="E54" s="108"/>
      <c r="F54" s="108">
        <v>13</v>
      </c>
      <c r="G54" s="108">
        <v>2</v>
      </c>
      <c r="H54" s="108">
        <v>11</v>
      </c>
      <c r="I54" s="108"/>
      <c r="J54" s="109">
        <f t="shared" si="0"/>
        <v>57.3</v>
      </c>
      <c r="K54" s="110">
        <f t="shared" si="1"/>
        <v>523</v>
      </c>
      <c r="L54" s="111">
        <v>42272</v>
      </c>
      <c r="M54" s="108"/>
      <c r="N54" s="108"/>
      <c r="O54" s="112"/>
      <c r="P54" s="112" t="s">
        <v>652</v>
      </c>
      <c r="Q54" s="108"/>
      <c r="R54" s="108"/>
      <c r="S54" s="112"/>
      <c r="T54" s="86" t="e">
        <f>VLOOKUP(A54,'[1]S106 spreadsheet'!$B:$L,11,0)</f>
        <v>#N/A</v>
      </c>
    </row>
    <row r="55" spans="1:20" ht="15" x14ac:dyDescent="0.2">
      <c r="A55" s="330">
        <v>33633</v>
      </c>
      <c r="B55" s="216" t="s">
        <v>654</v>
      </c>
      <c r="C55" s="111">
        <v>42277</v>
      </c>
      <c r="D55" s="107">
        <v>350</v>
      </c>
      <c r="E55" s="108"/>
      <c r="F55" s="108"/>
      <c r="G55" s="108">
        <v>350</v>
      </c>
      <c r="H55" s="108"/>
      <c r="I55" s="108"/>
      <c r="J55" s="109">
        <f t="shared" si="0"/>
        <v>840</v>
      </c>
      <c r="K55" s="110">
        <f t="shared" si="1"/>
        <v>7661</v>
      </c>
      <c r="L55" s="111">
        <v>42277</v>
      </c>
      <c r="M55" s="108"/>
      <c r="N55" s="108" t="s">
        <v>132</v>
      </c>
      <c r="O55" s="112"/>
      <c r="P55" s="108" t="s">
        <v>599</v>
      </c>
      <c r="Q55" s="108"/>
      <c r="R55" s="108"/>
      <c r="S55" s="112"/>
      <c r="T55" s="86" t="e">
        <f>VLOOKUP(A55,'[1]S106 spreadsheet'!$B:$L,11,0)</f>
        <v>#N/A</v>
      </c>
    </row>
    <row r="56" spans="1:20" ht="12.75" x14ac:dyDescent="0.2">
      <c r="A56" s="484" t="s">
        <v>663</v>
      </c>
      <c r="B56" s="485" t="s">
        <v>662</v>
      </c>
      <c r="C56" s="486">
        <v>42285</v>
      </c>
      <c r="D56" s="430">
        <v>68</v>
      </c>
      <c r="E56" s="431">
        <v>4</v>
      </c>
      <c r="F56" s="431">
        <v>22</v>
      </c>
      <c r="G56" s="431">
        <v>27</v>
      </c>
      <c r="H56" s="431">
        <v>15</v>
      </c>
      <c r="I56" s="431"/>
      <c r="J56" s="432">
        <f t="shared" si="0"/>
        <v>147.6</v>
      </c>
      <c r="K56" s="433">
        <f t="shared" si="1"/>
        <v>1346</v>
      </c>
      <c r="L56" s="429">
        <v>42285</v>
      </c>
      <c r="M56" s="431"/>
      <c r="N56" s="431"/>
      <c r="O56" s="434"/>
      <c r="P56" s="434" t="s">
        <v>667</v>
      </c>
      <c r="Q56" s="431"/>
      <c r="R56" s="431"/>
      <c r="S56" s="112"/>
      <c r="T56" s="86" t="e">
        <f>VLOOKUP(A56,'[1]S106 spreadsheet'!$B:$L,11,0)</f>
        <v>#N/A</v>
      </c>
    </row>
    <row r="57" spans="1:20" ht="12.75" x14ac:dyDescent="0.2">
      <c r="A57" s="116" t="s">
        <v>665</v>
      </c>
      <c r="B57" s="219" t="s">
        <v>664</v>
      </c>
      <c r="C57" s="111">
        <v>42285</v>
      </c>
      <c r="D57" s="107">
        <v>37</v>
      </c>
      <c r="E57" s="108"/>
      <c r="F57" s="108"/>
      <c r="G57" s="108">
        <v>37</v>
      </c>
      <c r="H57" s="108"/>
      <c r="I57" s="108"/>
      <c r="J57" s="109">
        <f t="shared" si="0"/>
        <v>88.8</v>
      </c>
      <c r="K57" s="110">
        <f t="shared" si="1"/>
        <v>810</v>
      </c>
      <c r="L57" s="111">
        <v>42285</v>
      </c>
      <c r="M57" s="108"/>
      <c r="N57" s="108" t="s">
        <v>132</v>
      </c>
      <c r="O57" s="112"/>
      <c r="P57" s="112" t="s">
        <v>666</v>
      </c>
      <c r="Q57" s="108"/>
      <c r="R57" s="108"/>
      <c r="S57" s="112"/>
      <c r="T57" s="86" t="e">
        <f>VLOOKUP(A57,'[1]S106 spreadsheet'!$B:$L,11,0)</f>
        <v>#N/A</v>
      </c>
    </row>
    <row r="58" spans="1:20" ht="12.75" x14ac:dyDescent="0.2">
      <c r="A58" s="219" t="s">
        <v>675</v>
      </c>
      <c r="B58" s="116" t="s">
        <v>676</v>
      </c>
      <c r="C58" s="111">
        <v>42312</v>
      </c>
      <c r="D58" s="107">
        <v>35</v>
      </c>
      <c r="E58" s="108"/>
      <c r="F58" s="108"/>
      <c r="G58" s="108">
        <v>35</v>
      </c>
      <c r="H58" s="108"/>
      <c r="I58" s="108"/>
      <c r="J58" s="109">
        <f t="shared" si="0"/>
        <v>84</v>
      </c>
      <c r="K58" s="110">
        <f t="shared" ref="K58:K85" si="2">ROUND((J58*28.5)*32%,0)</f>
        <v>766</v>
      </c>
      <c r="L58" s="111">
        <v>42312</v>
      </c>
      <c r="M58" s="108"/>
      <c r="N58" s="108" t="s">
        <v>132</v>
      </c>
      <c r="O58" s="112"/>
      <c r="P58" s="112" t="s">
        <v>678</v>
      </c>
      <c r="Q58" s="108"/>
      <c r="R58" s="108" t="s">
        <v>677</v>
      </c>
      <c r="S58" s="112"/>
      <c r="T58" s="86" t="e">
        <f>VLOOKUP(A58,'[1]S106 spreadsheet'!$B:$L,11,0)</f>
        <v>#N/A</v>
      </c>
    </row>
    <row r="59" spans="1:20" ht="12.75" x14ac:dyDescent="0.2">
      <c r="A59" s="232" t="s">
        <v>679</v>
      </c>
      <c r="B59" s="342" t="s">
        <v>680</v>
      </c>
      <c r="C59" s="111">
        <v>42312</v>
      </c>
      <c r="D59" s="107">
        <v>231</v>
      </c>
      <c r="E59" s="108">
        <v>28</v>
      </c>
      <c r="F59" s="108">
        <v>111</v>
      </c>
      <c r="G59" s="108">
        <v>69</v>
      </c>
      <c r="H59" s="108">
        <v>23</v>
      </c>
      <c r="I59" s="108"/>
      <c r="J59" s="109">
        <f t="shared" si="0"/>
        <v>434.7</v>
      </c>
      <c r="K59" s="110">
        <f t="shared" si="2"/>
        <v>3964</v>
      </c>
      <c r="L59" s="111">
        <v>42313</v>
      </c>
      <c r="M59" s="108"/>
      <c r="N59" s="108"/>
      <c r="O59" s="112"/>
      <c r="P59" s="112" t="s">
        <v>594</v>
      </c>
      <c r="Q59" s="108"/>
      <c r="R59" s="108"/>
      <c r="S59" s="112"/>
      <c r="T59" s="86" t="e">
        <f>VLOOKUP(A59,'[1]S106 spreadsheet'!$B:$L,11,0)</f>
        <v>#N/A</v>
      </c>
    </row>
    <row r="60" spans="1:20" ht="12.75" x14ac:dyDescent="0.2">
      <c r="A60" s="232" t="s">
        <v>698</v>
      </c>
      <c r="B60" s="216" t="s">
        <v>697</v>
      </c>
      <c r="C60" s="111">
        <v>42326</v>
      </c>
      <c r="D60" s="107">
        <v>28</v>
      </c>
      <c r="E60" s="108">
        <v>2</v>
      </c>
      <c r="F60" s="108">
        <v>6</v>
      </c>
      <c r="G60" s="108">
        <v>11</v>
      </c>
      <c r="H60" s="108">
        <v>9</v>
      </c>
      <c r="I60" s="108"/>
      <c r="J60" s="109">
        <f t="shared" si="0"/>
        <v>64.8</v>
      </c>
      <c r="K60" s="110">
        <f t="shared" si="2"/>
        <v>591</v>
      </c>
      <c r="L60" s="111">
        <v>42326</v>
      </c>
      <c r="M60" s="108"/>
      <c r="N60" s="108"/>
      <c r="O60" s="112"/>
      <c r="P60" s="112" t="s">
        <v>666</v>
      </c>
      <c r="Q60" s="108"/>
      <c r="R60" s="108"/>
      <c r="S60" s="112"/>
      <c r="T60" s="86" t="e">
        <f>VLOOKUP(A60,'[1]S106 spreadsheet'!$B:$L,11,0)</f>
        <v>#N/A</v>
      </c>
    </row>
    <row r="61" spans="1:20" ht="38.25" x14ac:dyDescent="0.2">
      <c r="A61" s="343" t="s">
        <v>713</v>
      </c>
      <c r="B61" s="216" t="s">
        <v>709</v>
      </c>
      <c r="C61" s="111">
        <v>42333</v>
      </c>
      <c r="D61" s="107">
        <v>39</v>
      </c>
      <c r="E61" s="108"/>
      <c r="F61" s="108"/>
      <c r="G61" s="108">
        <v>39</v>
      </c>
      <c r="H61" s="108"/>
      <c r="I61" s="108"/>
      <c r="J61" s="109">
        <f t="shared" si="0"/>
        <v>93.6</v>
      </c>
      <c r="K61" s="110">
        <f t="shared" si="2"/>
        <v>854</v>
      </c>
      <c r="L61" s="111">
        <v>42333</v>
      </c>
      <c r="M61" s="108"/>
      <c r="N61" s="108" t="s">
        <v>132</v>
      </c>
      <c r="O61" s="112"/>
      <c r="P61" s="112" t="s">
        <v>710</v>
      </c>
      <c r="Q61" s="108"/>
      <c r="R61" s="108" t="s">
        <v>1428</v>
      </c>
      <c r="S61" s="112"/>
      <c r="T61" s="86" t="e">
        <f>VLOOKUP(A61,'[1]S106 spreadsheet'!$B:$L,11,0)</f>
        <v>#N/A</v>
      </c>
    </row>
    <row r="62" spans="1:20" ht="12.75" x14ac:dyDescent="0.2">
      <c r="A62" s="159">
        <v>33758</v>
      </c>
      <c r="B62" s="108" t="s">
        <v>711</v>
      </c>
      <c r="C62" s="111">
        <v>42333</v>
      </c>
      <c r="D62" s="107">
        <v>253</v>
      </c>
      <c r="E62" s="108">
        <v>22</v>
      </c>
      <c r="F62" s="108">
        <v>54</v>
      </c>
      <c r="G62" s="108">
        <v>96</v>
      </c>
      <c r="H62" s="108">
        <v>81</v>
      </c>
      <c r="I62" s="108"/>
      <c r="J62" s="109">
        <f t="shared" si="0"/>
        <v>580.79999999999995</v>
      </c>
      <c r="K62" s="110">
        <f t="shared" si="2"/>
        <v>5297</v>
      </c>
      <c r="L62" s="111">
        <v>42333</v>
      </c>
      <c r="M62" s="108"/>
      <c r="N62" s="108"/>
      <c r="O62" s="112"/>
      <c r="P62" s="112" t="s">
        <v>712</v>
      </c>
      <c r="Q62" s="108"/>
      <c r="R62" s="108"/>
      <c r="S62" s="112"/>
      <c r="T62" s="86" t="e">
        <f>VLOOKUP(A62,'[1]S106 spreadsheet'!$B:$L,11,0)</f>
        <v>#N/A</v>
      </c>
    </row>
    <row r="63" spans="1:20" ht="12.75" x14ac:dyDescent="0.2">
      <c r="A63" s="118" t="s">
        <v>714</v>
      </c>
      <c r="B63" s="216" t="s">
        <v>715</v>
      </c>
      <c r="C63" s="111">
        <v>42333</v>
      </c>
      <c r="D63" s="107">
        <v>147</v>
      </c>
      <c r="E63" s="108"/>
      <c r="F63" s="108"/>
      <c r="G63" s="108">
        <v>147</v>
      </c>
      <c r="H63" s="108"/>
      <c r="I63" s="108"/>
      <c r="J63" s="109">
        <f t="shared" si="0"/>
        <v>352.8</v>
      </c>
      <c r="K63" s="110">
        <f t="shared" si="2"/>
        <v>3218</v>
      </c>
      <c r="L63" s="111">
        <v>42333</v>
      </c>
      <c r="M63" s="108"/>
      <c r="N63" s="108" t="s">
        <v>132</v>
      </c>
      <c r="O63" s="112"/>
      <c r="P63" s="112" t="s">
        <v>594</v>
      </c>
      <c r="Q63" s="108"/>
      <c r="R63" s="108"/>
      <c r="S63" s="112"/>
      <c r="T63" s="86" t="e">
        <f>VLOOKUP(A63,'[1]S106 spreadsheet'!$B:$L,11,0)</f>
        <v>#N/A</v>
      </c>
    </row>
    <row r="64" spans="1:20" ht="25.5" x14ac:dyDescent="0.2">
      <c r="A64" s="108" t="s">
        <v>294</v>
      </c>
      <c r="B64" s="108" t="s">
        <v>295</v>
      </c>
      <c r="C64" s="111">
        <v>42338</v>
      </c>
      <c r="D64" s="107">
        <v>50</v>
      </c>
      <c r="E64" s="108"/>
      <c r="F64" s="108">
        <v>22</v>
      </c>
      <c r="G64" s="108">
        <v>21</v>
      </c>
      <c r="H64" s="108">
        <v>7</v>
      </c>
      <c r="I64" s="108"/>
      <c r="J64" s="109">
        <f t="shared" si="0"/>
        <v>104.4</v>
      </c>
      <c r="K64" s="110">
        <f t="shared" si="2"/>
        <v>952</v>
      </c>
      <c r="L64" s="111">
        <v>42338</v>
      </c>
      <c r="M64" s="108"/>
      <c r="N64" s="108"/>
      <c r="O64" s="112"/>
      <c r="P64" s="112" t="s">
        <v>1</v>
      </c>
      <c r="Q64" s="108"/>
      <c r="R64" s="108" t="s">
        <v>723</v>
      </c>
      <c r="S64" s="112"/>
      <c r="T64" s="86" t="e">
        <f>VLOOKUP(A64,'[1]S106 spreadsheet'!$B:$L,11,0)</f>
        <v>#N/A</v>
      </c>
    </row>
    <row r="65" spans="1:20" ht="12.75" x14ac:dyDescent="0.2">
      <c r="A65" s="420" t="s">
        <v>724</v>
      </c>
      <c r="B65" s="421" t="s">
        <v>725</v>
      </c>
      <c r="C65" s="422">
        <v>42340</v>
      </c>
      <c r="D65" s="423">
        <v>43</v>
      </c>
      <c r="E65" s="420">
        <v>12</v>
      </c>
      <c r="F65" s="420">
        <v>31</v>
      </c>
      <c r="G65" s="420"/>
      <c r="H65" s="420"/>
      <c r="I65" s="420"/>
      <c r="J65" s="424">
        <f t="shared" si="0"/>
        <v>60.9</v>
      </c>
      <c r="K65" s="425">
        <f t="shared" si="2"/>
        <v>555</v>
      </c>
      <c r="L65" s="422">
        <v>42345</v>
      </c>
      <c r="M65" s="420"/>
      <c r="N65" s="420"/>
      <c r="O65" s="426"/>
      <c r="P65" s="426" t="s">
        <v>899</v>
      </c>
      <c r="Q65" s="420"/>
      <c r="R65" s="420"/>
      <c r="S65" s="426"/>
      <c r="T65" s="86" t="e">
        <f>VLOOKUP(A65,'[1]S106 spreadsheet'!$B:$L,11,0)</f>
        <v>#N/A</v>
      </c>
    </row>
    <row r="66" spans="1:20" ht="12.75" x14ac:dyDescent="0.2">
      <c r="A66" s="116" t="s">
        <v>726</v>
      </c>
      <c r="B66" s="216" t="s">
        <v>727</v>
      </c>
      <c r="C66" s="111">
        <v>42347</v>
      </c>
      <c r="D66" s="107">
        <v>60</v>
      </c>
      <c r="E66" s="108"/>
      <c r="F66" s="108"/>
      <c r="G66" s="108">
        <v>60</v>
      </c>
      <c r="H66" s="108"/>
      <c r="I66" s="108"/>
      <c r="J66" s="109">
        <f t="shared" si="0"/>
        <v>144</v>
      </c>
      <c r="K66" s="110">
        <f t="shared" si="2"/>
        <v>1313</v>
      </c>
      <c r="L66" s="111">
        <v>42347</v>
      </c>
      <c r="M66" s="108"/>
      <c r="N66" s="108" t="s">
        <v>132</v>
      </c>
      <c r="O66" s="112"/>
      <c r="P66" s="112" t="s">
        <v>1</v>
      </c>
      <c r="Q66" s="108"/>
      <c r="R66" s="108"/>
      <c r="S66" s="112"/>
      <c r="T66" s="86" t="e">
        <f>VLOOKUP(A66,'[1]S106 spreadsheet'!$B:$L,11,0)</f>
        <v>#N/A</v>
      </c>
    </row>
    <row r="67" spans="1:20" ht="12.75" x14ac:dyDescent="0.2">
      <c r="A67" s="361" t="s">
        <v>730</v>
      </c>
      <c r="B67" s="320" t="s">
        <v>731</v>
      </c>
      <c r="C67" s="111">
        <v>42354</v>
      </c>
      <c r="D67" s="107">
        <v>800</v>
      </c>
      <c r="E67" s="108"/>
      <c r="F67" s="108"/>
      <c r="G67" s="108">
        <v>800</v>
      </c>
      <c r="H67" s="108"/>
      <c r="I67" s="108"/>
      <c r="J67" s="109">
        <f t="shared" si="0"/>
        <v>1920</v>
      </c>
      <c r="K67" s="110">
        <f t="shared" si="2"/>
        <v>17510</v>
      </c>
      <c r="L67" s="111">
        <v>42354</v>
      </c>
      <c r="M67" s="108"/>
      <c r="N67" s="108" t="s">
        <v>132</v>
      </c>
      <c r="O67" s="112"/>
      <c r="P67" s="112" t="s">
        <v>375</v>
      </c>
      <c r="Q67" s="108"/>
      <c r="R67" s="108"/>
      <c r="S67" s="112"/>
      <c r="T67" s="86" t="e">
        <f>VLOOKUP(A67,'[1]S106 spreadsheet'!$B:$L,11,0)</f>
        <v>#N/A</v>
      </c>
    </row>
    <row r="68" spans="1:20" ht="12.75" x14ac:dyDescent="0.2">
      <c r="A68" s="218" t="s">
        <v>732</v>
      </c>
      <c r="B68" s="218" t="s">
        <v>733</v>
      </c>
      <c r="C68" s="106">
        <v>42354</v>
      </c>
      <c r="D68" s="107">
        <v>1000</v>
      </c>
      <c r="E68" s="108"/>
      <c r="F68" s="108"/>
      <c r="G68" s="108">
        <v>1000</v>
      </c>
      <c r="H68" s="108"/>
      <c r="I68" s="108"/>
      <c r="J68" s="109">
        <f t="shared" si="0"/>
        <v>2400</v>
      </c>
      <c r="K68" s="110">
        <f t="shared" si="2"/>
        <v>21888</v>
      </c>
      <c r="L68" s="111">
        <v>42354</v>
      </c>
      <c r="M68" s="108"/>
      <c r="N68" s="108" t="s">
        <v>132</v>
      </c>
      <c r="O68" s="112"/>
      <c r="P68" s="112" t="s">
        <v>734</v>
      </c>
      <c r="Q68" s="108"/>
      <c r="R68" s="108"/>
      <c r="S68" s="112"/>
      <c r="T68" s="86" t="e">
        <f>VLOOKUP(A68,'[1]S106 spreadsheet'!$B:$L,11,0)</f>
        <v>#N/A</v>
      </c>
    </row>
    <row r="69" spans="1:20" ht="15" x14ac:dyDescent="0.2">
      <c r="A69" s="362" t="s">
        <v>735</v>
      </c>
      <c r="B69" s="363" t="s">
        <v>736</v>
      </c>
      <c r="C69" s="106">
        <v>42354</v>
      </c>
      <c r="D69" s="107">
        <v>240</v>
      </c>
      <c r="E69" s="108"/>
      <c r="F69" s="108"/>
      <c r="G69" s="108">
        <v>240</v>
      </c>
      <c r="H69" s="108"/>
      <c r="I69" s="108"/>
      <c r="J69" s="109">
        <f t="shared" si="0"/>
        <v>576</v>
      </c>
      <c r="K69" s="110">
        <f t="shared" si="2"/>
        <v>5253</v>
      </c>
      <c r="L69" s="111">
        <v>42354</v>
      </c>
      <c r="M69" s="108"/>
      <c r="N69" s="108" t="s">
        <v>132</v>
      </c>
      <c r="O69" s="112"/>
      <c r="P69" s="112" t="s">
        <v>1</v>
      </c>
      <c r="Q69" s="108"/>
      <c r="R69" s="108"/>
      <c r="S69" s="112"/>
      <c r="T69" s="86" t="e">
        <f>VLOOKUP(A69,'[1]S106 spreadsheet'!$B:$L,11,0)</f>
        <v>#N/A</v>
      </c>
    </row>
    <row r="70" spans="1:20" ht="12.75" x14ac:dyDescent="0.2">
      <c r="A70" s="321" t="s">
        <v>738</v>
      </c>
      <c r="B70" s="114" t="s">
        <v>739</v>
      </c>
      <c r="C70" s="111">
        <v>42381</v>
      </c>
      <c r="D70" s="107">
        <v>500</v>
      </c>
      <c r="E70" s="108"/>
      <c r="F70" s="108"/>
      <c r="G70" s="108">
        <v>500</v>
      </c>
      <c r="H70" s="108"/>
      <c r="I70" s="108"/>
      <c r="J70" s="109">
        <f t="shared" si="0"/>
        <v>1200</v>
      </c>
      <c r="K70" s="110">
        <f t="shared" si="2"/>
        <v>10944</v>
      </c>
      <c r="L70" s="111">
        <v>42381</v>
      </c>
      <c r="M70" s="108"/>
      <c r="N70" s="108" t="s">
        <v>132</v>
      </c>
      <c r="O70" s="112"/>
      <c r="P70" s="112" t="s">
        <v>740</v>
      </c>
      <c r="Q70" s="108"/>
      <c r="R70" s="108"/>
      <c r="S70" s="112"/>
      <c r="T70" s="86" t="e">
        <f>VLOOKUP(A70,'[1]S106 spreadsheet'!$B:$L,11,0)</f>
        <v>#N/A</v>
      </c>
    </row>
    <row r="71" spans="1:20" ht="12.75" x14ac:dyDescent="0.2">
      <c r="A71" s="116" t="s">
        <v>741</v>
      </c>
      <c r="B71" s="361" t="s">
        <v>742</v>
      </c>
      <c r="C71" s="111">
        <v>42377</v>
      </c>
      <c r="D71" s="107">
        <v>27</v>
      </c>
      <c r="E71" s="108"/>
      <c r="F71" s="108">
        <v>20</v>
      </c>
      <c r="G71" s="108">
        <v>5</v>
      </c>
      <c r="H71" s="108">
        <v>2</v>
      </c>
      <c r="I71" s="108"/>
      <c r="J71" s="109">
        <f t="shared" si="0"/>
        <v>48</v>
      </c>
      <c r="K71" s="110">
        <f t="shared" si="2"/>
        <v>438</v>
      </c>
      <c r="L71" s="111">
        <v>42383</v>
      </c>
      <c r="M71" s="108"/>
      <c r="N71" s="108"/>
      <c r="O71" s="112"/>
      <c r="P71" s="112" t="s">
        <v>743</v>
      </c>
      <c r="Q71" s="108"/>
      <c r="R71" s="108"/>
      <c r="S71" s="112"/>
      <c r="T71" s="86" t="e">
        <f>VLOOKUP(A71,'[1]S106 spreadsheet'!$B:$L,11,0)</f>
        <v>#N/A</v>
      </c>
    </row>
    <row r="72" spans="1:20" ht="38.25" x14ac:dyDescent="0.2">
      <c r="A72" s="520" t="s">
        <v>744</v>
      </c>
      <c r="B72" s="521" t="s">
        <v>745</v>
      </c>
      <c r="C72" s="486">
        <v>42377</v>
      </c>
      <c r="D72" s="430">
        <v>102</v>
      </c>
      <c r="E72" s="431">
        <v>37</v>
      </c>
      <c r="F72" s="431">
        <v>33</v>
      </c>
      <c r="G72" s="431">
        <v>28</v>
      </c>
      <c r="H72" s="431">
        <v>4</v>
      </c>
      <c r="I72" s="431"/>
      <c r="J72" s="432">
        <f t="shared" si="0"/>
        <v>173.10000000000002</v>
      </c>
      <c r="K72" s="433">
        <f t="shared" si="2"/>
        <v>1579</v>
      </c>
      <c r="L72" s="429">
        <v>42383</v>
      </c>
      <c r="M72" s="431"/>
      <c r="N72" s="431" t="s">
        <v>972</v>
      </c>
      <c r="O72" s="434"/>
      <c r="P72" s="434" t="s">
        <v>244</v>
      </c>
      <c r="Q72" s="431"/>
      <c r="R72" s="431" t="s">
        <v>1116</v>
      </c>
      <c r="S72" s="434"/>
      <c r="T72" s="86" t="e">
        <f>VLOOKUP(A72,'[1]S106 spreadsheet'!$B:$L,11,0)</f>
        <v>#N/A</v>
      </c>
    </row>
    <row r="73" spans="1:20" ht="12.75" x14ac:dyDescent="0.2">
      <c r="A73" s="763" t="s">
        <v>746</v>
      </c>
      <c r="B73" s="764" t="s">
        <v>747</v>
      </c>
      <c r="C73" s="765">
        <v>42377</v>
      </c>
      <c r="D73" s="423">
        <v>535</v>
      </c>
      <c r="E73" s="420">
        <v>45</v>
      </c>
      <c r="F73" s="420">
        <v>202</v>
      </c>
      <c r="G73" s="420">
        <v>212</v>
      </c>
      <c r="H73" s="420">
        <v>62</v>
      </c>
      <c r="I73" s="420">
        <v>14</v>
      </c>
      <c r="J73" s="424">
        <f t="shared" si="0"/>
        <v>1107.8</v>
      </c>
      <c r="K73" s="425">
        <f t="shared" si="2"/>
        <v>10103</v>
      </c>
      <c r="L73" s="422">
        <v>42383</v>
      </c>
      <c r="M73" s="420"/>
      <c r="N73" s="420" t="s">
        <v>132</v>
      </c>
      <c r="O73" s="426"/>
      <c r="P73" s="426" t="s">
        <v>748</v>
      </c>
      <c r="Q73" s="420"/>
      <c r="R73" s="420"/>
      <c r="S73" s="426"/>
    </row>
    <row r="74" spans="1:20" ht="12.75" x14ac:dyDescent="0.2">
      <c r="A74" s="116" t="s">
        <v>752</v>
      </c>
      <c r="B74" s="216" t="s">
        <v>750</v>
      </c>
      <c r="C74" s="111">
        <v>42388</v>
      </c>
      <c r="D74" s="107">
        <v>80</v>
      </c>
      <c r="E74" s="108"/>
      <c r="F74" s="108"/>
      <c r="G74" s="108">
        <v>80</v>
      </c>
      <c r="H74" s="108"/>
      <c r="I74" s="108"/>
      <c r="J74" s="109">
        <f t="shared" si="0"/>
        <v>192</v>
      </c>
      <c r="K74" s="110">
        <f t="shared" si="2"/>
        <v>1751</v>
      </c>
      <c r="L74" s="111">
        <v>42388</v>
      </c>
      <c r="M74" s="108"/>
      <c r="N74" s="108" t="s">
        <v>132</v>
      </c>
      <c r="O74" s="112"/>
      <c r="P74" s="112" t="s">
        <v>751</v>
      </c>
      <c r="Q74" s="108"/>
      <c r="R74" s="108"/>
      <c r="S74" s="112"/>
    </row>
    <row r="75" spans="1:20" ht="12.75" x14ac:dyDescent="0.2">
      <c r="A75" s="215" t="s">
        <v>753</v>
      </c>
      <c r="B75" s="221" t="s">
        <v>754</v>
      </c>
      <c r="C75" s="106">
        <v>42396</v>
      </c>
      <c r="D75" s="107">
        <v>110</v>
      </c>
      <c r="E75" s="108"/>
      <c r="F75" s="108"/>
      <c r="G75" s="108">
        <v>110</v>
      </c>
      <c r="H75" s="108"/>
      <c r="I75" s="108"/>
      <c r="J75" s="109">
        <f t="shared" si="0"/>
        <v>264</v>
      </c>
      <c r="K75" s="110">
        <f t="shared" si="2"/>
        <v>2408</v>
      </c>
      <c r="L75" s="111">
        <v>42396</v>
      </c>
      <c r="M75" s="108"/>
      <c r="N75" s="108" t="s">
        <v>132</v>
      </c>
      <c r="O75" s="112"/>
      <c r="P75" s="112" t="s">
        <v>594</v>
      </c>
      <c r="Q75" s="108"/>
      <c r="R75" s="108"/>
      <c r="S75" s="112"/>
    </row>
    <row r="76" spans="1:20" ht="12.75" x14ac:dyDescent="0.2">
      <c r="A76" s="116" t="s">
        <v>755</v>
      </c>
      <c r="B76" s="364" t="s">
        <v>756</v>
      </c>
      <c r="C76" s="111">
        <v>42396</v>
      </c>
      <c r="D76" s="107">
        <v>50</v>
      </c>
      <c r="E76" s="108">
        <v>10</v>
      </c>
      <c r="F76" s="108">
        <v>19</v>
      </c>
      <c r="G76" s="108">
        <v>21</v>
      </c>
      <c r="H76" s="108">
        <v>10</v>
      </c>
      <c r="I76" s="108"/>
      <c r="J76" s="109">
        <f t="shared" si="0"/>
        <v>120.9</v>
      </c>
      <c r="K76" s="110">
        <f t="shared" si="2"/>
        <v>1103</v>
      </c>
      <c r="L76" s="111">
        <v>42396</v>
      </c>
      <c r="M76" s="108"/>
      <c r="N76" s="108"/>
      <c r="O76" s="112"/>
      <c r="P76" s="112" t="s">
        <v>594</v>
      </c>
      <c r="Q76" s="108"/>
      <c r="R76" s="108"/>
      <c r="S76" s="112"/>
    </row>
    <row r="77" spans="1:20" ht="12.75" x14ac:dyDescent="0.2">
      <c r="A77" s="682" t="s">
        <v>757</v>
      </c>
      <c r="B77" s="682" t="s">
        <v>758</v>
      </c>
      <c r="C77" s="374">
        <v>42396</v>
      </c>
      <c r="D77" s="371">
        <v>67</v>
      </c>
      <c r="E77" s="369">
        <v>2</v>
      </c>
      <c r="F77" s="369">
        <v>14</v>
      </c>
      <c r="G77" s="369">
        <v>28</v>
      </c>
      <c r="H77" s="369">
        <v>23</v>
      </c>
      <c r="I77" s="369"/>
      <c r="J77" s="372">
        <f t="shared" si="0"/>
        <v>159.6</v>
      </c>
      <c r="K77" s="373">
        <f t="shared" si="2"/>
        <v>1456</v>
      </c>
      <c r="L77" s="374">
        <v>42396</v>
      </c>
      <c r="M77" s="369"/>
      <c r="N77" s="369"/>
      <c r="O77" s="375"/>
      <c r="P77" s="375" t="s">
        <v>244</v>
      </c>
      <c r="Q77" s="369"/>
      <c r="R77" s="369"/>
      <c r="S77" s="375"/>
    </row>
    <row r="78" spans="1:20" ht="12.75" x14ac:dyDescent="0.2">
      <c r="A78" s="221" t="s">
        <v>759</v>
      </c>
      <c r="B78" s="221" t="s">
        <v>760</v>
      </c>
      <c r="C78" s="106">
        <v>42411</v>
      </c>
      <c r="D78" s="107">
        <v>88</v>
      </c>
      <c r="E78" s="108">
        <v>4</v>
      </c>
      <c r="F78" s="108">
        <v>25</v>
      </c>
      <c r="G78" s="108">
        <v>31</v>
      </c>
      <c r="H78" s="108">
        <v>28</v>
      </c>
      <c r="I78" s="108"/>
      <c r="J78" s="109">
        <f t="shared" si="0"/>
        <v>200.7</v>
      </c>
      <c r="K78" s="110">
        <f t="shared" si="2"/>
        <v>1830</v>
      </c>
      <c r="L78" s="111">
        <v>42411</v>
      </c>
      <c r="M78" s="108"/>
      <c r="N78" s="108"/>
      <c r="O78" s="112"/>
      <c r="P78" s="112" t="s">
        <v>594</v>
      </c>
      <c r="Q78" s="108"/>
      <c r="R78" s="108"/>
      <c r="S78" s="112"/>
    </row>
    <row r="79" spans="1:20" ht="12.75" x14ac:dyDescent="0.2">
      <c r="A79" s="221" t="s">
        <v>761</v>
      </c>
      <c r="B79" s="221" t="s">
        <v>762</v>
      </c>
      <c r="C79" s="106">
        <v>42411</v>
      </c>
      <c r="D79" s="107">
        <v>150</v>
      </c>
      <c r="E79" s="108"/>
      <c r="F79" s="108"/>
      <c r="G79" s="108">
        <v>150</v>
      </c>
      <c r="H79" s="108"/>
      <c r="I79" s="108"/>
      <c r="J79" s="109">
        <f t="shared" si="0"/>
        <v>360</v>
      </c>
      <c r="K79" s="110">
        <f t="shared" si="2"/>
        <v>3283</v>
      </c>
      <c r="L79" s="111">
        <v>42411</v>
      </c>
      <c r="M79" s="108"/>
      <c r="N79" s="108" t="s">
        <v>132</v>
      </c>
      <c r="O79" s="112"/>
      <c r="P79" s="112" t="s">
        <v>763</v>
      </c>
      <c r="Q79" s="108"/>
      <c r="R79" s="108"/>
      <c r="S79" s="112"/>
    </row>
    <row r="80" spans="1:20" ht="12.75" x14ac:dyDescent="0.2">
      <c r="A80" s="734" t="s">
        <v>777</v>
      </c>
      <c r="B80" s="735" t="s">
        <v>778</v>
      </c>
      <c r="C80" s="429">
        <v>42417</v>
      </c>
      <c r="D80" s="430">
        <v>50</v>
      </c>
      <c r="E80" s="431"/>
      <c r="F80" s="431"/>
      <c r="G80" s="431">
        <v>50</v>
      </c>
      <c r="H80" s="431"/>
      <c r="I80" s="431"/>
      <c r="J80" s="432">
        <f t="shared" si="0"/>
        <v>120</v>
      </c>
      <c r="K80" s="433">
        <f t="shared" si="2"/>
        <v>1094</v>
      </c>
      <c r="L80" s="429">
        <v>42417</v>
      </c>
      <c r="M80" s="431"/>
      <c r="N80" s="736" t="s">
        <v>132</v>
      </c>
      <c r="O80" s="434"/>
      <c r="P80" s="434" t="s">
        <v>763</v>
      </c>
      <c r="Q80" s="431"/>
      <c r="R80" s="431"/>
      <c r="S80" s="434"/>
    </row>
    <row r="81" spans="1:19" ht="12.75" x14ac:dyDescent="0.2">
      <c r="A81" s="327" t="s">
        <v>779</v>
      </c>
      <c r="B81" s="218" t="s">
        <v>780</v>
      </c>
      <c r="C81" s="106">
        <v>42424</v>
      </c>
      <c r="D81" s="120">
        <v>123</v>
      </c>
      <c r="E81" s="108"/>
      <c r="F81" s="108"/>
      <c r="G81" s="108">
        <v>123</v>
      </c>
      <c r="H81" s="108"/>
      <c r="I81" s="108"/>
      <c r="J81" s="109">
        <f t="shared" si="0"/>
        <v>295.2</v>
      </c>
      <c r="K81" s="110">
        <f t="shared" si="2"/>
        <v>2692</v>
      </c>
      <c r="L81" s="111">
        <v>42424</v>
      </c>
      <c r="M81" s="108"/>
      <c r="N81" s="119" t="s">
        <v>132</v>
      </c>
      <c r="O81" s="112"/>
      <c r="P81" s="112" t="s">
        <v>766</v>
      </c>
      <c r="Q81" s="108"/>
      <c r="R81" s="108"/>
      <c r="S81" s="112"/>
    </row>
    <row r="82" spans="1:19" ht="12.75" x14ac:dyDescent="0.2">
      <c r="A82" s="108" t="s">
        <v>793</v>
      </c>
      <c r="B82" s="219" t="s">
        <v>789</v>
      </c>
      <c r="C82" s="111">
        <v>42439</v>
      </c>
      <c r="D82" s="107">
        <v>850</v>
      </c>
      <c r="E82" s="108"/>
      <c r="F82" s="108"/>
      <c r="G82" s="108">
        <v>850</v>
      </c>
      <c r="H82" s="108"/>
      <c r="I82" s="108"/>
      <c r="J82" s="109">
        <f t="shared" si="0"/>
        <v>2040</v>
      </c>
      <c r="K82" s="110">
        <f t="shared" si="2"/>
        <v>18605</v>
      </c>
      <c r="L82" s="111">
        <v>42439</v>
      </c>
      <c r="M82" s="108"/>
      <c r="N82" s="119" t="s">
        <v>132</v>
      </c>
      <c r="O82" s="112"/>
      <c r="P82" s="112" t="s">
        <v>712</v>
      </c>
      <c r="Q82" s="108"/>
      <c r="R82" s="108"/>
      <c r="S82" s="112"/>
    </row>
    <row r="83" spans="1:19" ht="12.75" x14ac:dyDescent="0.2">
      <c r="A83" s="108" t="s">
        <v>794</v>
      </c>
      <c r="B83" s="116" t="s">
        <v>792</v>
      </c>
      <c r="C83" s="111">
        <v>42440</v>
      </c>
      <c r="D83" s="107">
        <v>121</v>
      </c>
      <c r="E83" s="108"/>
      <c r="F83" s="108"/>
      <c r="G83" s="108">
        <v>121</v>
      </c>
      <c r="H83" s="108"/>
      <c r="I83" s="108"/>
      <c r="J83" s="109">
        <f t="shared" si="0"/>
        <v>290.39999999999998</v>
      </c>
      <c r="K83" s="110">
        <f t="shared" si="2"/>
        <v>2648</v>
      </c>
      <c r="L83" s="111">
        <v>42440</v>
      </c>
      <c r="M83" s="108"/>
      <c r="N83" s="119" t="s">
        <v>132</v>
      </c>
      <c r="O83" s="112"/>
      <c r="P83" s="112" t="s">
        <v>712</v>
      </c>
      <c r="Q83" s="108"/>
      <c r="R83" s="108"/>
      <c r="S83" s="112"/>
    </row>
    <row r="84" spans="1:19" ht="12.75" x14ac:dyDescent="0.2">
      <c r="A84" s="116"/>
      <c r="B84" s="116"/>
      <c r="C84" s="108"/>
      <c r="D84" s="107"/>
      <c r="E84" s="108"/>
      <c r="F84" s="108"/>
      <c r="G84" s="108"/>
      <c r="H84" s="108"/>
      <c r="I84" s="108"/>
      <c r="J84" s="109">
        <f t="shared" si="0"/>
        <v>0</v>
      </c>
      <c r="K84" s="110">
        <f t="shared" si="2"/>
        <v>0</v>
      </c>
      <c r="L84" s="111"/>
      <c r="M84" s="108"/>
      <c r="N84" s="108"/>
      <c r="O84" s="112"/>
      <c r="P84" s="112"/>
      <c r="Q84" s="108"/>
      <c r="R84" s="108"/>
      <c r="S84" s="112"/>
    </row>
    <row r="85" spans="1:19" ht="12.75" x14ac:dyDescent="0.2">
      <c r="A85" s="108"/>
      <c r="B85" s="108"/>
      <c r="C85" s="108"/>
      <c r="D85" s="107"/>
      <c r="E85" s="108"/>
      <c r="F85" s="108"/>
      <c r="G85" s="108"/>
      <c r="H85" s="108"/>
      <c r="I85" s="108"/>
      <c r="J85" s="109">
        <f t="shared" si="0"/>
        <v>0</v>
      </c>
      <c r="K85" s="110">
        <f t="shared" si="2"/>
        <v>0</v>
      </c>
      <c r="L85" s="111"/>
      <c r="M85" s="108"/>
      <c r="N85" s="108"/>
      <c r="O85" s="112"/>
      <c r="P85" s="112"/>
      <c r="Q85" s="108"/>
      <c r="R85" s="108"/>
      <c r="S85" s="112"/>
    </row>
    <row r="86" spans="1:19" ht="12.75" x14ac:dyDescent="0.2">
      <c r="A86" s="121"/>
      <c r="B86" s="112"/>
      <c r="C86" s="108"/>
      <c r="D86" s="107"/>
      <c r="E86" s="108"/>
      <c r="F86" s="108"/>
      <c r="G86" s="108"/>
      <c r="H86" s="108"/>
      <c r="I86" s="108"/>
      <c r="J86" s="109">
        <f t="shared" si="0"/>
        <v>0</v>
      </c>
      <c r="K86" s="110">
        <f t="shared" ref="K86:K87" si="3">ROUND((J86*28.5)*32%,0)</f>
        <v>0</v>
      </c>
      <c r="L86" s="111"/>
      <c r="M86" s="108"/>
      <c r="N86" s="108"/>
      <c r="O86" s="112"/>
      <c r="P86" s="112"/>
      <c r="Q86" s="108"/>
      <c r="R86" s="108"/>
      <c r="S86" s="112"/>
    </row>
    <row r="87" spans="1:19" ht="12.75" x14ac:dyDescent="0.2">
      <c r="A87" s="122"/>
      <c r="B87" s="123"/>
      <c r="C87" s="108"/>
      <c r="D87" s="107"/>
      <c r="E87" s="108"/>
      <c r="F87" s="108"/>
      <c r="G87" s="108"/>
      <c r="H87" s="108"/>
      <c r="I87" s="108"/>
      <c r="J87" s="109">
        <f t="shared" si="0"/>
        <v>0</v>
      </c>
      <c r="K87" s="110">
        <f t="shared" si="3"/>
        <v>0</v>
      </c>
      <c r="L87" s="111"/>
      <c r="M87" s="108"/>
      <c r="N87" s="108"/>
      <c r="O87" s="112"/>
      <c r="P87" s="112"/>
      <c r="Q87" s="108"/>
      <c r="R87" s="108"/>
      <c r="S87" s="112"/>
    </row>
    <row r="88" spans="1:19" ht="12.75" x14ac:dyDescent="0.2">
      <c r="A88" s="108"/>
      <c r="B88" s="108"/>
      <c r="C88" s="108"/>
      <c r="D88" s="107"/>
      <c r="E88" s="108"/>
      <c r="F88" s="108"/>
      <c r="G88" s="108"/>
      <c r="H88" s="108"/>
      <c r="I88" s="108"/>
      <c r="J88" s="109"/>
      <c r="K88" s="110"/>
      <c r="L88" s="108"/>
      <c r="M88" s="108"/>
      <c r="N88" s="108"/>
      <c r="O88" s="112"/>
      <c r="P88" s="112"/>
      <c r="Q88" s="108"/>
      <c r="R88" s="108"/>
      <c r="S88" s="112"/>
    </row>
    <row r="89" spans="1:19" ht="12.75" x14ac:dyDescent="0.2">
      <c r="A89" s="108"/>
      <c r="B89" s="108"/>
      <c r="C89" s="108"/>
      <c r="D89" s="107"/>
      <c r="E89" s="108"/>
      <c r="F89" s="108"/>
      <c r="G89" s="108"/>
      <c r="H89" s="108"/>
      <c r="I89" s="108"/>
      <c r="J89" s="109"/>
      <c r="K89" s="110"/>
      <c r="L89" s="108"/>
      <c r="M89" s="108"/>
      <c r="N89" s="108"/>
      <c r="O89" s="112"/>
      <c r="P89" s="112"/>
      <c r="Q89" s="108"/>
      <c r="R89" s="108"/>
      <c r="S89" s="112"/>
    </row>
    <row r="90" spans="1:19" ht="12.75" x14ac:dyDescent="0.2">
      <c r="A90" s="108"/>
      <c r="B90" s="108"/>
      <c r="C90" s="108"/>
      <c r="D90" s="107"/>
      <c r="E90" s="108"/>
      <c r="F90" s="108"/>
      <c r="G90" s="108"/>
      <c r="H90" s="108"/>
      <c r="I90" s="108"/>
      <c r="J90" s="109"/>
      <c r="K90" s="110"/>
      <c r="L90" s="108"/>
      <c r="M90" s="108"/>
      <c r="N90" s="108"/>
      <c r="O90" s="112"/>
      <c r="P90" s="112"/>
      <c r="Q90" s="108"/>
      <c r="R90" s="108"/>
      <c r="S90" s="112"/>
    </row>
    <row r="91" spans="1:19" ht="12.75" x14ac:dyDescent="0.2">
      <c r="A91" s="108"/>
      <c r="B91" s="108"/>
      <c r="C91" s="108"/>
      <c r="D91" s="107"/>
      <c r="E91" s="108"/>
      <c r="F91" s="108"/>
      <c r="G91" s="108"/>
      <c r="H91" s="108"/>
      <c r="I91" s="108"/>
      <c r="J91" s="109"/>
      <c r="K91" s="110"/>
      <c r="L91" s="108"/>
      <c r="M91" s="108"/>
      <c r="N91" s="108"/>
      <c r="O91" s="112"/>
      <c r="P91" s="112"/>
      <c r="Q91" s="108"/>
      <c r="R91" s="108"/>
      <c r="S91" s="112"/>
    </row>
    <row r="92" spans="1:19" ht="12.75" x14ac:dyDescent="0.2">
      <c r="A92" s="108"/>
      <c r="B92" s="108"/>
      <c r="C92" s="108"/>
      <c r="D92" s="107"/>
      <c r="E92" s="108"/>
      <c r="F92" s="108"/>
      <c r="G92" s="108"/>
      <c r="H92" s="108"/>
      <c r="I92" s="108"/>
      <c r="J92" s="109"/>
      <c r="K92" s="109"/>
      <c r="L92" s="108"/>
      <c r="M92" s="108"/>
      <c r="N92" s="108"/>
      <c r="O92" s="112"/>
      <c r="P92" s="112"/>
      <c r="Q92" s="108"/>
      <c r="R92" s="108"/>
      <c r="S92" s="112"/>
    </row>
    <row r="93" spans="1:19" ht="12.75" x14ac:dyDescent="0.2">
      <c r="A93" s="108"/>
      <c r="B93" s="108"/>
      <c r="C93" s="108"/>
      <c r="D93" s="107"/>
      <c r="E93" s="108"/>
      <c r="F93" s="108"/>
      <c r="G93" s="108"/>
      <c r="H93" s="108"/>
      <c r="I93" s="108"/>
      <c r="J93" s="109"/>
      <c r="K93" s="109"/>
      <c r="L93" s="108"/>
      <c r="M93" s="108"/>
      <c r="N93" s="108"/>
      <c r="O93" s="112"/>
      <c r="P93" s="112"/>
      <c r="Q93" s="108"/>
      <c r="R93" s="108"/>
      <c r="S93" s="112"/>
    </row>
    <row r="94" spans="1:19" ht="12.75" x14ac:dyDescent="0.2">
      <c r="A94" s="108"/>
      <c r="B94" s="108"/>
      <c r="C94" s="108"/>
      <c r="D94" s="107"/>
      <c r="E94" s="108"/>
      <c r="F94" s="108"/>
      <c r="G94" s="108"/>
      <c r="H94" s="108"/>
      <c r="I94" s="108"/>
      <c r="J94" s="109"/>
      <c r="K94" s="109"/>
      <c r="L94" s="108"/>
      <c r="M94" s="108"/>
      <c r="N94" s="108"/>
      <c r="O94" s="112"/>
      <c r="P94" s="112"/>
      <c r="Q94" s="108"/>
      <c r="R94" s="108"/>
      <c r="S94" s="112"/>
    </row>
    <row r="95" spans="1:19" ht="12.75" x14ac:dyDescent="0.2">
      <c r="A95" s="108"/>
      <c r="B95" s="108"/>
      <c r="C95" s="108"/>
      <c r="D95" s="107"/>
      <c r="E95" s="108"/>
      <c r="F95" s="108"/>
      <c r="G95" s="108"/>
      <c r="H95" s="108"/>
      <c r="I95" s="108"/>
      <c r="J95" s="109"/>
      <c r="K95" s="109"/>
      <c r="L95" s="108"/>
      <c r="M95" s="108"/>
      <c r="N95" s="108"/>
      <c r="O95" s="112"/>
      <c r="P95" s="112"/>
      <c r="Q95" s="108"/>
      <c r="R95" s="108"/>
      <c r="S95" s="112"/>
    </row>
    <row r="96" spans="1:19" ht="12.75" x14ac:dyDescent="0.2">
      <c r="A96" s="108"/>
      <c r="B96" s="108"/>
      <c r="C96" s="108"/>
      <c r="D96" s="107"/>
      <c r="E96" s="108"/>
      <c r="F96" s="108"/>
      <c r="G96" s="108"/>
      <c r="H96" s="108"/>
      <c r="I96" s="108"/>
      <c r="J96" s="109"/>
      <c r="K96" s="109"/>
      <c r="L96" s="108"/>
      <c r="M96" s="108"/>
      <c r="N96" s="108"/>
      <c r="O96" s="112"/>
      <c r="P96" s="112"/>
      <c r="Q96" s="108"/>
      <c r="R96" s="108"/>
      <c r="S96" s="112"/>
    </row>
    <row r="97" spans="1:19" ht="12.75" x14ac:dyDescent="0.2">
      <c r="A97" s="108"/>
      <c r="B97" s="108"/>
      <c r="C97" s="108"/>
      <c r="D97" s="107"/>
      <c r="E97" s="108"/>
      <c r="F97" s="108"/>
      <c r="G97" s="108"/>
      <c r="H97" s="108"/>
      <c r="I97" s="108"/>
      <c r="J97" s="109"/>
      <c r="K97" s="109"/>
      <c r="L97" s="108"/>
      <c r="M97" s="108"/>
      <c r="N97" s="108"/>
      <c r="O97" s="112"/>
      <c r="P97" s="112"/>
      <c r="Q97" s="108"/>
      <c r="R97" s="108"/>
      <c r="S97" s="112"/>
    </row>
    <row r="98" spans="1:19" ht="12.75" x14ac:dyDescent="0.2">
      <c r="A98" s="108"/>
      <c r="B98" s="108"/>
      <c r="C98" s="108"/>
      <c r="D98" s="107"/>
      <c r="E98" s="108"/>
      <c r="F98" s="108"/>
      <c r="G98" s="108"/>
      <c r="H98" s="108"/>
      <c r="I98" s="108"/>
      <c r="J98" s="109"/>
      <c r="K98" s="109"/>
      <c r="L98" s="108"/>
      <c r="M98" s="108"/>
      <c r="N98" s="108"/>
      <c r="O98" s="112"/>
      <c r="P98" s="112"/>
      <c r="Q98" s="108"/>
      <c r="R98" s="108"/>
      <c r="S98" s="112"/>
    </row>
    <row r="99" spans="1:19" ht="12.75" x14ac:dyDescent="0.2">
      <c r="A99" s="108"/>
      <c r="B99" s="108"/>
      <c r="C99" s="108"/>
      <c r="D99" s="107"/>
      <c r="E99" s="108"/>
      <c r="F99" s="108"/>
      <c r="G99" s="108"/>
      <c r="H99" s="108"/>
      <c r="I99" s="108"/>
      <c r="J99" s="109"/>
      <c r="K99" s="109"/>
      <c r="L99" s="108"/>
      <c r="M99" s="108"/>
      <c r="N99" s="108"/>
      <c r="O99" s="112"/>
      <c r="P99" s="112"/>
      <c r="Q99" s="108"/>
      <c r="R99" s="108"/>
      <c r="S99" s="112"/>
    </row>
    <row r="100" spans="1:19" ht="12.75" x14ac:dyDescent="0.2">
      <c r="A100" s="108"/>
      <c r="B100" s="108"/>
      <c r="C100" s="108"/>
      <c r="D100" s="107"/>
      <c r="E100" s="108"/>
      <c r="F100" s="108"/>
      <c r="G100" s="108"/>
      <c r="H100" s="108"/>
      <c r="I100" s="108"/>
      <c r="J100" s="109"/>
      <c r="K100" s="109"/>
      <c r="L100" s="108"/>
      <c r="M100" s="108"/>
      <c r="N100" s="108"/>
      <c r="O100" s="112"/>
      <c r="P100" s="112"/>
      <c r="Q100" s="108"/>
      <c r="R100" s="108"/>
      <c r="S100" s="112"/>
    </row>
    <row r="101" spans="1:19" ht="12.75" x14ac:dyDescent="0.2">
      <c r="A101" s="108"/>
      <c r="B101" s="108"/>
      <c r="C101" s="108"/>
      <c r="D101" s="107"/>
      <c r="E101" s="108"/>
      <c r="F101" s="108"/>
      <c r="G101" s="108"/>
      <c r="H101" s="108"/>
      <c r="I101" s="108"/>
      <c r="J101" s="109"/>
      <c r="K101" s="109"/>
      <c r="L101" s="108"/>
      <c r="M101" s="108"/>
      <c r="N101" s="108"/>
      <c r="O101" s="112"/>
      <c r="P101" s="112"/>
      <c r="Q101" s="108"/>
      <c r="R101" s="108"/>
      <c r="S101" s="112"/>
    </row>
    <row r="102" spans="1:19" ht="12.75" x14ac:dyDescent="0.2">
      <c r="A102" s="108"/>
      <c r="B102" s="108"/>
      <c r="C102" s="108"/>
      <c r="D102" s="107"/>
      <c r="E102" s="108"/>
      <c r="F102" s="108"/>
      <c r="G102" s="108"/>
      <c r="H102" s="108"/>
      <c r="I102" s="108"/>
      <c r="J102" s="109"/>
      <c r="K102" s="109"/>
      <c r="L102" s="108"/>
      <c r="M102" s="108"/>
      <c r="N102" s="108"/>
      <c r="O102" s="112"/>
      <c r="P102" s="112"/>
      <c r="Q102" s="108"/>
      <c r="R102" s="108"/>
      <c r="S102" s="112"/>
    </row>
    <row r="103" spans="1:19" ht="12.75" x14ac:dyDescent="0.2">
      <c r="A103" s="108"/>
      <c r="B103" s="108"/>
      <c r="C103" s="108"/>
      <c r="D103" s="107"/>
      <c r="E103" s="108"/>
      <c r="F103" s="108"/>
      <c r="G103" s="108"/>
      <c r="H103" s="108"/>
      <c r="I103" s="108"/>
      <c r="J103" s="109"/>
      <c r="K103" s="109"/>
      <c r="L103" s="108"/>
      <c r="M103" s="108"/>
      <c r="N103" s="108"/>
      <c r="O103" s="112"/>
      <c r="P103" s="112"/>
      <c r="Q103" s="108"/>
      <c r="R103" s="108"/>
      <c r="S103" s="112"/>
    </row>
    <row r="104" spans="1:19" ht="12.75" x14ac:dyDescent="0.2">
      <c r="A104" s="108"/>
      <c r="B104" s="108"/>
      <c r="C104" s="108"/>
      <c r="D104" s="107"/>
      <c r="E104" s="108"/>
      <c r="F104" s="108"/>
      <c r="G104" s="108"/>
      <c r="H104" s="108"/>
      <c r="I104" s="108"/>
      <c r="J104" s="109"/>
      <c r="K104" s="109"/>
      <c r="L104" s="108"/>
      <c r="M104" s="108"/>
      <c r="N104" s="108"/>
      <c r="O104" s="112"/>
      <c r="P104" s="112"/>
      <c r="Q104" s="108"/>
      <c r="R104" s="108"/>
      <c r="S104" s="112"/>
    </row>
    <row r="105" spans="1:19" ht="12.75" x14ac:dyDescent="0.2">
      <c r="A105" s="108"/>
      <c r="B105" s="108"/>
      <c r="C105" s="108"/>
      <c r="D105" s="107"/>
      <c r="E105" s="108"/>
      <c r="F105" s="108"/>
      <c r="G105" s="108"/>
      <c r="H105" s="108"/>
      <c r="I105" s="108"/>
      <c r="J105" s="109"/>
      <c r="K105" s="109"/>
      <c r="L105" s="108"/>
      <c r="M105" s="108"/>
      <c r="N105" s="108"/>
      <c r="O105" s="112"/>
      <c r="P105" s="112"/>
      <c r="Q105" s="108"/>
      <c r="R105" s="108"/>
      <c r="S105" s="112"/>
    </row>
    <row r="106" spans="1:19" ht="12.75" x14ac:dyDescent="0.2">
      <c r="A106" s="108"/>
      <c r="B106" s="108"/>
      <c r="C106" s="108"/>
      <c r="D106" s="107"/>
      <c r="E106" s="108"/>
      <c r="F106" s="108"/>
      <c r="G106" s="108"/>
      <c r="H106" s="108"/>
      <c r="I106" s="108"/>
      <c r="J106" s="109"/>
      <c r="K106" s="109"/>
      <c r="L106" s="108"/>
      <c r="M106" s="108"/>
      <c r="N106" s="108"/>
      <c r="O106" s="112"/>
      <c r="P106" s="112"/>
      <c r="Q106" s="108"/>
      <c r="R106" s="108"/>
      <c r="S106" s="112"/>
    </row>
    <row r="107" spans="1:19" ht="12.75" x14ac:dyDescent="0.2">
      <c r="A107" s="108"/>
      <c r="B107" s="108"/>
      <c r="C107" s="108"/>
      <c r="D107" s="107"/>
      <c r="E107" s="108"/>
      <c r="F107" s="108"/>
      <c r="G107" s="108"/>
      <c r="H107" s="108"/>
      <c r="I107" s="108"/>
      <c r="J107" s="109"/>
      <c r="K107" s="109"/>
      <c r="L107" s="108"/>
      <c r="M107" s="108"/>
      <c r="N107" s="108"/>
      <c r="O107" s="112"/>
      <c r="P107" s="112"/>
      <c r="Q107" s="108"/>
      <c r="R107" s="108"/>
      <c r="S107" s="112"/>
    </row>
    <row r="108" spans="1:19" ht="12.75" x14ac:dyDescent="0.2">
      <c r="A108" s="108"/>
      <c r="B108" s="108"/>
      <c r="C108" s="108"/>
      <c r="D108" s="107"/>
      <c r="E108" s="108"/>
      <c r="F108" s="108"/>
      <c r="G108" s="108"/>
      <c r="H108" s="108"/>
      <c r="I108" s="108"/>
      <c r="J108" s="109"/>
      <c r="K108" s="109"/>
      <c r="L108" s="108"/>
      <c r="M108" s="108"/>
      <c r="N108" s="108"/>
      <c r="O108" s="112"/>
      <c r="P108" s="112"/>
      <c r="Q108" s="108"/>
      <c r="R108" s="108"/>
      <c r="S108" s="112"/>
    </row>
    <row r="109" spans="1:19" ht="12.75" x14ac:dyDescent="0.2">
      <c r="A109" s="108"/>
      <c r="B109" s="108"/>
      <c r="C109" s="108"/>
      <c r="D109" s="107"/>
      <c r="E109" s="108"/>
      <c r="F109" s="108"/>
      <c r="G109" s="108"/>
      <c r="H109" s="108"/>
      <c r="I109" s="108"/>
      <c r="J109" s="109"/>
      <c r="K109" s="109"/>
      <c r="L109" s="108"/>
      <c r="M109" s="108"/>
      <c r="N109" s="108"/>
      <c r="O109" s="112"/>
      <c r="P109" s="112"/>
      <c r="Q109" s="108"/>
      <c r="R109" s="108"/>
      <c r="S109" s="112"/>
    </row>
    <row r="110" spans="1:19" ht="12.75" x14ac:dyDescent="0.2">
      <c r="A110" s="108"/>
      <c r="B110" s="108"/>
      <c r="C110" s="108"/>
      <c r="D110" s="107"/>
      <c r="E110" s="108"/>
      <c r="F110" s="108"/>
      <c r="G110" s="108"/>
      <c r="H110" s="108"/>
      <c r="I110" s="108"/>
      <c r="J110" s="109"/>
      <c r="K110" s="109"/>
      <c r="L110" s="108"/>
      <c r="M110" s="108"/>
      <c r="N110" s="108"/>
      <c r="O110" s="112"/>
      <c r="P110" s="112"/>
      <c r="Q110" s="108"/>
      <c r="R110" s="108"/>
      <c r="S110" s="112"/>
    </row>
    <row r="111" spans="1:19" ht="12.75" x14ac:dyDescent="0.2">
      <c r="A111" s="108"/>
      <c r="B111" s="108"/>
      <c r="C111" s="108"/>
      <c r="D111" s="107"/>
      <c r="E111" s="108"/>
      <c r="F111" s="108"/>
      <c r="G111" s="108"/>
      <c r="H111" s="108"/>
      <c r="I111" s="108"/>
      <c r="J111" s="109"/>
      <c r="K111" s="109"/>
      <c r="L111" s="108"/>
      <c r="M111" s="108"/>
      <c r="N111" s="108"/>
      <c r="O111" s="112"/>
      <c r="P111" s="112"/>
      <c r="Q111" s="108"/>
      <c r="R111" s="108"/>
      <c r="S111" s="112"/>
    </row>
    <row r="112" spans="1:19" ht="12.75" x14ac:dyDescent="0.2">
      <c r="A112" s="108"/>
      <c r="B112" s="108"/>
      <c r="C112" s="108"/>
      <c r="D112" s="107"/>
      <c r="E112" s="108"/>
      <c r="F112" s="108"/>
      <c r="G112" s="108"/>
      <c r="H112" s="108"/>
      <c r="I112" s="108"/>
      <c r="J112" s="109"/>
      <c r="K112" s="109"/>
      <c r="L112" s="108"/>
      <c r="M112" s="108"/>
      <c r="N112" s="108"/>
      <c r="O112" s="112"/>
      <c r="P112" s="112"/>
      <c r="Q112" s="108"/>
      <c r="R112" s="108"/>
      <c r="S112" s="112"/>
    </row>
    <row r="113" spans="1:19" ht="12.75" x14ac:dyDescent="0.2">
      <c r="A113" s="108"/>
      <c r="B113" s="108"/>
      <c r="C113" s="108"/>
      <c r="D113" s="107"/>
      <c r="E113" s="108"/>
      <c r="F113" s="108"/>
      <c r="G113" s="108"/>
      <c r="H113" s="108"/>
      <c r="I113" s="108"/>
      <c r="J113" s="109"/>
      <c r="K113" s="109"/>
      <c r="L113" s="108"/>
      <c r="M113" s="108"/>
      <c r="N113" s="108"/>
      <c r="O113" s="112"/>
      <c r="P113" s="112"/>
      <c r="Q113" s="108"/>
      <c r="R113" s="108"/>
      <c r="S113" s="112"/>
    </row>
    <row r="114" spans="1:19" ht="12.75" x14ac:dyDescent="0.2">
      <c r="A114" s="108"/>
      <c r="B114" s="108"/>
      <c r="C114" s="108"/>
      <c r="D114" s="107"/>
      <c r="E114" s="108"/>
      <c r="F114" s="108"/>
      <c r="G114" s="108"/>
      <c r="H114" s="108"/>
      <c r="I114" s="108"/>
      <c r="J114" s="109"/>
      <c r="K114" s="109"/>
      <c r="L114" s="108"/>
      <c r="M114" s="108"/>
      <c r="N114" s="108"/>
      <c r="O114" s="112"/>
      <c r="P114" s="112"/>
      <c r="Q114" s="108"/>
      <c r="R114" s="108"/>
      <c r="S114" s="112"/>
    </row>
    <row r="115" spans="1:19" ht="12.75" x14ac:dyDescent="0.2">
      <c r="A115" s="108"/>
      <c r="B115" s="108"/>
      <c r="C115" s="108"/>
      <c r="D115" s="107"/>
      <c r="E115" s="108"/>
      <c r="F115" s="108"/>
      <c r="G115" s="108"/>
      <c r="H115" s="108"/>
      <c r="I115" s="108"/>
      <c r="J115" s="109"/>
      <c r="K115" s="109"/>
      <c r="L115" s="108"/>
      <c r="M115" s="108"/>
      <c r="N115" s="108"/>
      <c r="O115" s="112"/>
      <c r="P115" s="112"/>
      <c r="Q115" s="108"/>
      <c r="R115" s="108"/>
      <c r="S115" s="112"/>
    </row>
    <row r="116" spans="1:19" ht="12.75" x14ac:dyDescent="0.2">
      <c r="A116" s="108"/>
      <c r="B116" s="108"/>
      <c r="C116" s="108"/>
      <c r="D116" s="107"/>
      <c r="E116" s="108"/>
      <c r="F116" s="108"/>
      <c r="G116" s="108"/>
      <c r="H116" s="108"/>
      <c r="I116" s="108"/>
      <c r="J116" s="109"/>
      <c r="K116" s="109"/>
      <c r="L116" s="108"/>
      <c r="M116" s="108"/>
      <c r="N116" s="108"/>
      <c r="O116" s="112"/>
      <c r="P116" s="112"/>
      <c r="Q116" s="108"/>
      <c r="R116" s="108"/>
      <c r="S116" s="112"/>
    </row>
    <row r="117" spans="1:19" ht="12.75" x14ac:dyDescent="0.2">
      <c r="A117" s="108"/>
      <c r="B117" s="108"/>
      <c r="C117" s="108"/>
      <c r="D117" s="107"/>
      <c r="E117" s="108"/>
      <c r="F117" s="108"/>
      <c r="G117" s="108"/>
      <c r="H117" s="108"/>
      <c r="I117" s="108"/>
      <c r="J117" s="109"/>
      <c r="K117" s="109"/>
      <c r="L117" s="108"/>
      <c r="M117" s="108"/>
      <c r="N117" s="108"/>
      <c r="O117" s="112"/>
      <c r="P117" s="112"/>
      <c r="Q117" s="108"/>
      <c r="R117" s="108"/>
      <c r="S117" s="112"/>
    </row>
    <row r="118" spans="1:19" ht="12.75" x14ac:dyDescent="0.2">
      <c r="A118" s="108"/>
      <c r="B118" s="108"/>
      <c r="C118" s="108"/>
      <c r="D118" s="107"/>
      <c r="E118" s="108"/>
      <c r="F118" s="108"/>
      <c r="G118" s="108"/>
      <c r="H118" s="108"/>
      <c r="I118" s="108"/>
      <c r="J118" s="109"/>
      <c r="K118" s="109"/>
      <c r="L118" s="108"/>
      <c r="M118" s="108"/>
      <c r="N118" s="108"/>
      <c r="O118" s="112"/>
      <c r="P118" s="112"/>
      <c r="Q118" s="108"/>
      <c r="R118" s="108"/>
      <c r="S118" s="112"/>
    </row>
    <row r="119" spans="1:19" ht="12.75" x14ac:dyDescent="0.2">
      <c r="A119" s="108"/>
      <c r="B119" s="108"/>
      <c r="C119" s="108"/>
      <c r="D119" s="107"/>
      <c r="E119" s="108"/>
      <c r="F119" s="108"/>
      <c r="G119" s="108"/>
      <c r="H119" s="108"/>
      <c r="I119" s="108"/>
      <c r="J119" s="109"/>
      <c r="K119" s="109"/>
      <c r="L119" s="108"/>
      <c r="M119" s="108"/>
      <c r="N119" s="108"/>
      <c r="O119" s="112"/>
      <c r="P119" s="112"/>
      <c r="Q119" s="108"/>
      <c r="R119" s="108"/>
      <c r="S119" s="112"/>
    </row>
    <row r="120" spans="1:19" ht="12.75" x14ac:dyDescent="0.2">
      <c r="A120" s="108"/>
      <c r="B120" s="108"/>
      <c r="C120" s="108"/>
      <c r="D120" s="107"/>
      <c r="E120" s="108"/>
      <c r="F120" s="108"/>
      <c r="G120" s="108"/>
      <c r="H120" s="108"/>
      <c r="I120" s="108"/>
      <c r="J120" s="109"/>
      <c r="K120" s="109"/>
      <c r="L120" s="108"/>
      <c r="M120" s="108"/>
      <c r="N120" s="108"/>
      <c r="O120" s="112"/>
      <c r="P120" s="112"/>
      <c r="Q120" s="108"/>
      <c r="R120" s="108"/>
      <c r="S120" s="112"/>
    </row>
    <row r="121" spans="1:19" ht="12.75" x14ac:dyDescent="0.2">
      <c r="A121" s="108"/>
      <c r="B121" s="108"/>
      <c r="C121" s="108"/>
      <c r="D121" s="107"/>
      <c r="E121" s="108"/>
      <c r="F121" s="108"/>
      <c r="G121" s="108"/>
      <c r="H121" s="108"/>
      <c r="I121" s="108"/>
      <c r="J121" s="109"/>
      <c r="K121" s="109"/>
      <c r="L121" s="108"/>
      <c r="M121" s="108"/>
      <c r="N121" s="108"/>
      <c r="O121" s="112"/>
      <c r="P121" s="112"/>
      <c r="Q121" s="108"/>
      <c r="R121" s="108"/>
      <c r="S121" s="112"/>
    </row>
    <row r="122" spans="1:19" ht="12.75" x14ac:dyDescent="0.2">
      <c r="A122" s="108"/>
      <c r="B122" s="108"/>
      <c r="C122" s="108"/>
      <c r="D122" s="107"/>
      <c r="E122" s="108"/>
      <c r="F122" s="108"/>
      <c r="G122" s="108"/>
      <c r="H122" s="108"/>
      <c r="I122" s="108"/>
      <c r="J122" s="109"/>
      <c r="K122" s="109"/>
      <c r="L122" s="108"/>
      <c r="M122" s="108"/>
      <c r="N122" s="108"/>
      <c r="O122" s="112"/>
      <c r="P122" s="112"/>
      <c r="Q122" s="108"/>
      <c r="R122" s="108"/>
      <c r="S122" s="112"/>
    </row>
    <row r="123" spans="1:19" ht="12.75" x14ac:dyDescent="0.2">
      <c r="A123" s="108"/>
      <c r="B123" s="108"/>
      <c r="C123" s="108"/>
      <c r="D123" s="107"/>
      <c r="E123" s="108"/>
      <c r="F123" s="108"/>
      <c r="G123" s="108"/>
      <c r="H123" s="108"/>
      <c r="I123" s="108"/>
      <c r="J123" s="109"/>
      <c r="K123" s="109"/>
      <c r="L123" s="108"/>
      <c r="M123" s="108"/>
      <c r="N123" s="108"/>
      <c r="O123" s="112"/>
      <c r="P123" s="112"/>
      <c r="Q123" s="108"/>
      <c r="R123" s="108"/>
      <c r="S123" s="112"/>
    </row>
    <row r="124" spans="1:19" ht="12.75" x14ac:dyDescent="0.2">
      <c r="A124" s="108"/>
      <c r="B124" s="108"/>
      <c r="C124" s="108"/>
      <c r="D124" s="107"/>
      <c r="E124" s="108"/>
      <c r="F124" s="108"/>
      <c r="G124" s="108"/>
      <c r="H124" s="108"/>
      <c r="I124" s="108"/>
      <c r="J124" s="109"/>
      <c r="K124" s="109"/>
      <c r="L124" s="108"/>
      <c r="M124" s="108"/>
      <c r="N124" s="108"/>
      <c r="O124" s="112"/>
      <c r="P124" s="112"/>
      <c r="Q124" s="108"/>
      <c r="R124" s="108"/>
      <c r="S124" s="112"/>
    </row>
    <row r="125" spans="1:19" ht="12.75" x14ac:dyDescent="0.2">
      <c r="A125" s="108"/>
      <c r="B125" s="108"/>
      <c r="C125" s="108"/>
      <c r="D125" s="107"/>
      <c r="E125" s="108"/>
      <c r="F125" s="108"/>
      <c r="G125" s="108"/>
      <c r="H125" s="108"/>
      <c r="I125" s="108"/>
      <c r="J125" s="109"/>
      <c r="K125" s="109"/>
      <c r="L125" s="108"/>
      <c r="M125" s="108"/>
      <c r="N125" s="108"/>
      <c r="O125" s="112"/>
      <c r="P125" s="112"/>
      <c r="Q125" s="108"/>
      <c r="R125" s="108"/>
      <c r="S125" s="112"/>
    </row>
    <row r="126" spans="1:19" ht="12.75" x14ac:dyDescent="0.2">
      <c r="A126" s="108"/>
      <c r="B126" s="108"/>
      <c r="C126" s="108"/>
      <c r="D126" s="107"/>
      <c r="E126" s="108"/>
      <c r="F126" s="108"/>
      <c r="G126" s="108"/>
      <c r="H126" s="108"/>
      <c r="I126" s="108"/>
      <c r="J126" s="109"/>
      <c r="K126" s="109"/>
      <c r="L126" s="108"/>
      <c r="M126" s="108"/>
      <c r="N126" s="108"/>
      <c r="O126" s="112"/>
      <c r="P126" s="112"/>
      <c r="Q126" s="108"/>
      <c r="R126" s="108"/>
      <c r="S126" s="112"/>
    </row>
    <row r="127" spans="1:19" ht="15" customHeight="1" x14ac:dyDescent="0.2">
      <c r="A127" s="108"/>
      <c r="B127" s="108"/>
      <c r="C127" s="108"/>
      <c r="D127" s="107"/>
      <c r="E127" s="108"/>
      <c r="F127" s="108"/>
      <c r="G127" s="108"/>
      <c r="H127" s="108"/>
      <c r="I127" s="108"/>
      <c r="J127" s="109"/>
      <c r="K127" s="109"/>
      <c r="L127" s="108"/>
      <c r="M127" s="108"/>
      <c r="N127" s="108"/>
      <c r="O127" s="112"/>
      <c r="P127" s="112"/>
      <c r="Q127" s="108"/>
      <c r="R127" s="108"/>
      <c r="S127" s="112"/>
    </row>
    <row r="128" spans="1:19" ht="15" customHeight="1" x14ac:dyDescent="0.2">
      <c r="A128" s="108"/>
      <c r="B128" s="108"/>
      <c r="C128" s="108"/>
      <c r="D128" s="107"/>
      <c r="E128" s="108"/>
      <c r="F128" s="108"/>
      <c r="G128" s="108"/>
      <c r="H128" s="108"/>
      <c r="I128" s="108"/>
      <c r="J128" s="109"/>
      <c r="K128" s="109"/>
      <c r="L128" s="108"/>
      <c r="M128" s="108"/>
      <c r="N128" s="108"/>
      <c r="O128" s="112"/>
      <c r="P128" s="112"/>
      <c r="Q128" s="108"/>
      <c r="R128" s="108"/>
      <c r="S128" s="112"/>
    </row>
    <row r="129" spans="1:19" ht="15" customHeight="1" x14ac:dyDescent="0.2">
      <c r="A129" s="108"/>
      <c r="B129" s="108"/>
      <c r="C129" s="108"/>
      <c r="D129" s="107"/>
      <c r="E129" s="108"/>
      <c r="F129" s="108"/>
      <c r="G129" s="108"/>
      <c r="H129" s="108"/>
      <c r="I129" s="108"/>
      <c r="J129" s="109"/>
      <c r="K129" s="109"/>
      <c r="L129" s="108"/>
      <c r="M129" s="108"/>
      <c r="N129" s="108"/>
      <c r="O129" s="112"/>
      <c r="P129" s="112"/>
      <c r="Q129" s="108"/>
      <c r="R129" s="108"/>
      <c r="S129" s="112"/>
    </row>
    <row r="130" spans="1:19" ht="15" customHeight="1" x14ac:dyDescent="0.2">
      <c r="A130" s="108"/>
      <c r="B130" s="108"/>
      <c r="C130" s="108"/>
      <c r="D130" s="107"/>
      <c r="E130" s="108"/>
      <c r="F130" s="108"/>
      <c r="G130" s="108"/>
      <c r="H130" s="108"/>
      <c r="I130" s="108"/>
      <c r="J130" s="109"/>
      <c r="K130" s="109"/>
      <c r="L130" s="108"/>
      <c r="M130" s="108"/>
      <c r="N130" s="108"/>
      <c r="O130" s="112"/>
      <c r="P130" s="112"/>
      <c r="Q130" s="108"/>
      <c r="R130" s="108"/>
      <c r="S130" s="112"/>
    </row>
    <row r="131" spans="1:19" ht="15" customHeight="1" x14ac:dyDescent="0.2">
      <c r="A131" s="108"/>
      <c r="B131" s="108"/>
      <c r="C131" s="108"/>
      <c r="D131" s="107"/>
      <c r="E131" s="108"/>
      <c r="F131" s="108"/>
      <c r="G131" s="108"/>
      <c r="H131" s="108"/>
      <c r="I131" s="108"/>
      <c r="J131" s="109"/>
      <c r="K131" s="109"/>
      <c r="L131" s="108"/>
      <c r="M131" s="108"/>
      <c r="N131" s="108"/>
      <c r="O131" s="112"/>
      <c r="P131" s="112"/>
      <c r="Q131" s="108"/>
      <c r="R131" s="108"/>
      <c r="S131" s="112"/>
    </row>
    <row r="132" spans="1:19" ht="15" customHeight="1" x14ac:dyDescent="0.2">
      <c r="A132" s="108"/>
      <c r="B132" s="108"/>
      <c r="C132" s="108"/>
      <c r="D132" s="107"/>
      <c r="E132" s="108"/>
      <c r="F132" s="108"/>
      <c r="G132" s="108"/>
      <c r="H132" s="108"/>
      <c r="I132" s="108"/>
      <c r="J132" s="109"/>
      <c r="K132" s="109"/>
      <c r="L132" s="108"/>
      <c r="M132" s="108"/>
      <c r="N132" s="108"/>
      <c r="O132" s="112"/>
      <c r="P132" s="112"/>
      <c r="Q132" s="108"/>
      <c r="R132" s="108"/>
      <c r="S132" s="112"/>
    </row>
    <row r="133" spans="1:19" ht="15" customHeight="1" x14ac:dyDescent="0.2">
      <c r="A133" s="108"/>
      <c r="B133" s="108"/>
      <c r="C133" s="108"/>
      <c r="D133" s="107"/>
      <c r="E133" s="108"/>
      <c r="F133" s="108"/>
      <c r="G133" s="108"/>
      <c r="H133" s="108"/>
      <c r="I133" s="108"/>
      <c r="J133" s="109"/>
      <c r="K133" s="109"/>
      <c r="L133" s="108"/>
      <c r="M133" s="108"/>
      <c r="N133" s="108"/>
      <c r="O133" s="112"/>
      <c r="P133" s="112"/>
      <c r="Q133" s="108"/>
      <c r="R133" s="108"/>
      <c r="S133" s="112"/>
    </row>
    <row r="134" spans="1:19" ht="15" customHeight="1" x14ac:dyDescent="0.2">
      <c r="A134" s="108"/>
      <c r="B134" s="108"/>
      <c r="C134" s="108"/>
      <c r="D134" s="107"/>
      <c r="E134" s="108"/>
      <c r="F134" s="108"/>
      <c r="G134" s="108"/>
      <c r="H134" s="108"/>
      <c r="I134" s="108"/>
      <c r="J134" s="109"/>
      <c r="K134" s="109"/>
      <c r="L134" s="108"/>
      <c r="M134" s="108"/>
      <c r="N134" s="108"/>
      <c r="O134" s="112"/>
      <c r="P134" s="112"/>
      <c r="Q134" s="108"/>
      <c r="R134" s="108"/>
      <c r="S134" s="112"/>
    </row>
    <row r="135" spans="1:19" ht="15" customHeight="1" x14ac:dyDescent="0.2">
      <c r="A135" s="108"/>
      <c r="B135" s="108"/>
      <c r="C135" s="108"/>
      <c r="D135" s="107"/>
      <c r="E135" s="108"/>
      <c r="F135" s="108"/>
      <c r="G135" s="108"/>
      <c r="H135" s="108"/>
      <c r="I135" s="108"/>
      <c r="J135" s="109"/>
      <c r="K135" s="109"/>
      <c r="L135" s="108"/>
      <c r="M135" s="108"/>
      <c r="N135" s="108"/>
      <c r="O135" s="112"/>
      <c r="P135" s="112"/>
      <c r="Q135" s="108"/>
      <c r="R135" s="108"/>
      <c r="S135" s="112"/>
    </row>
    <row r="136" spans="1:19" ht="15" customHeight="1" x14ac:dyDescent="0.2">
      <c r="A136" s="108"/>
      <c r="B136" s="108"/>
      <c r="C136" s="108"/>
      <c r="D136" s="107"/>
      <c r="E136" s="108"/>
      <c r="F136" s="108"/>
      <c r="G136" s="108"/>
      <c r="H136" s="108"/>
      <c r="I136" s="108"/>
      <c r="J136" s="109"/>
      <c r="K136" s="109"/>
      <c r="L136" s="108"/>
      <c r="M136" s="108"/>
      <c r="N136" s="108"/>
      <c r="O136" s="112"/>
      <c r="P136" s="112"/>
      <c r="Q136" s="108"/>
      <c r="R136" s="108"/>
      <c r="S136" s="112"/>
    </row>
    <row r="137" spans="1:19" ht="15" customHeight="1" x14ac:dyDescent="0.2">
      <c r="A137" s="108"/>
      <c r="B137" s="108"/>
      <c r="C137" s="108"/>
      <c r="D137" s="107"/>
      <c r="E137" s="108"/>
      <c r="F137" s="108"/>
      <c r="G137" s="108"/>
      <c r="H137" s="108"/>
      <c r="I137" s="108"/>
      <c r="J137" s="109"/>
      <c r="K137" s="109"/>
      <c r="L137" s="108"/>
      <c r="M137" s="108"/>
      <c r="N137" s="108"/>
      <c r="O137" s="112"/>
      <c r="P137" s="112"/>
      <c r="Q137" s="108"/>
      <c r="R137" s="108"/>
      <c r="S137" s="112"/>
    </row>
    <row r="138" spans="1:19" ht="15" customHeight="1" x14ac:dyDescent="0.2">
      <c r="A138" s="108"/>
      <c r="B138" s="108"/>
      <c r="C138" s="108"/>
      <c r="D138" s="107"/>
      <c r="E138" s="108"/>
      <c r="F138" s="108"/>
      <c r="G138" s="108"/>
      <c r="H138" s="108"/>
      <c r="I138" s="108"/>
      <c r="J138" s="109"/>
      <c r="K138" s="109"/>
      <c r="L138" s="108"/>
      <c r="M138" s="108"/>
      <c r="N138" s="108"/>
      <c r="O138" s="112"/>
      <c r="P138" s="112"/>
      <c r="Q138" s="108"/>
      <c r="R138" s="108"/>
      <c r="S138" s="112"/>
    </row>
    <row r="139" spans="1:19" ht="15" customHeight="1" x14ac:dyDescent="0.2">
      <c r="A139" s="108"/>
      <c r="B139" s="108"/>
      <c r="C139" s="108"/>
      <c r="D139" s="107"/>
      <c r="E139" s="108"/>
      <c r="F139" s="108"/>
      <c r="G139" s="108"/>
      <c r="H139" s="108"/>
      <c r="I139" s="108"/>
      <c r="J139" s="109"/>
      <c r="K139" s="109"/>
      <c r="L139" s="108"/>
      <c r="M139" s="108"/>
      <c r="N139" s="108"/>
      <c r="O139" s="112"/>
      <c r="P139" s="112"/>
      <c r="Q139" s="108"/>
      <c r="R139" s="108"/>
      <c r="S139" s="112"/>
    </row>
    <row r="140" spans="1:19" ht="15" customHeight="1" x14ac:dyDescent="0.2">
      <c r="A140" s="108"/>
      <c r="B140" s="108"/>
      <c r="C140" s="108"/>
      <c r="D140" s="107"/>
      <c r="E140" s="108"/>
      <c r="F140" s="108"/>
      <c r="G140" s="108"/>
      <c r="H140" s="108"/>
      <c r="I140" s="108"/>
      <c r="J140" s="109"/>
      <c r="K140" s="109"/>
      <c r="L140" s="108"/>
      <c r="M140" s="108"/>
      <c r="N140" s="108"/>
      <c r="O140" s="112"/>
      <c r="P140" s="112"/>
      <c r="Q140" s="108"/>
      <c r="R140" s="108"/>
      <c r="S140" s="112"/>
    </row>
    <row r="141" spans="1:19" ht="15" customHeight="1" x14ac:dyDescent="0.2">
      <c r="A141" s="108"/>
      <c r="B141" s="108"/>
      <c r="C141" s="108"/>
      <c r="D141" s="107"/>
      <c r="E141" s="108"/>
      <c r="F141" s="108"/>
      <c r="G141" s="108"/>
      <c r="H141" s="108"/>
      <c r="I141" s="108"/>
      <c r="J141" s="109"/>
      <c r="K141" s="109"/>
      <c r="L141" s="108"/>
      <c r="M141" s="108"/>
      <c r="N141" s="108"/>
      <c r="O141" s="112"/>
      <c r="P141" s="112"/>
      <c r="Q141" s="108"/>
      <c r="R141" s="108"/>
      <c r="S141" s="112"/>
    </row>
    <row r="142" spans="1:19" ht="15" customHeight="1" x14ac:dyDescent="0.2">
      <c r="A142" s="108"/>
      <c r="B142" s="108"/>
      <c r="C142" s="108"/>
      <c r="D142" s="107"/>
      <c r="E142" s="108"/>
      <c r="F142" s="108"/>
      <c r="G142" s="108"/>
      <c r="H142" s="108"/>
      <c r="I142" s="108"/>
      <c r="J142" s="109"/>
      <c r="K142" s="109"/>
      <c r="L142" s="108"/>
      <c r="M142" s="108"/>
      <c r="N142" s="108"/>
      <c r="O142" s="112"/>
      <c r="P142" s="112"/>
      <c r="Q142" s="108"/>
      <c r="R142" s="108"/>
      <c r="S142" s="112"/>
    </row>
    <row r="143" spans="1:19" ht="15" customHeight="1" x14ac:dyDescent="0.2">
      <c r="A143" s="108"/>
      <c r="B143" s="108"/>
      <c r="C143" s="108"/>
      <c r="D143" s="107"/>
      <c r="E143" s="108"/>
      <c r="F143" s="108"/>
      <c r="G143" s="108"/>
      <c r="H143" s="108"/>
      <c r="I143" s="108"/>
      <c r="J143" s="109"/>
      <c r="K143" s="109"/>
      <c r="L143" s="108"/>
      <c r="M143" s="108"/>
      <c r="N143" s="108"/>
      <c r="O143" s="112"/>
      <c r="P143" s="112"/>
      <c r="Q143" s="108"/>
      <c r="R143" s="108"/>
      <c r="S143" s="112"/>
    </row>
    <row r="144" spans="1:19" ht="15" customHeight="1" x14ac:dyDescent="0.2">
      <c r="A144" s="108"/>
      <c r="B144" s="108"/>
      <c r="C144" s="108"/>
      <c r="D144" s="107"/>
      <c r="E144" s="108"/>
      <c r="F144" s="108"/>
      <c r="G144" s="108"/>
      <c r="H144" s="108"/>
      <c r="I144" s="108"/>
      <c r="J144" s="109"/>
      <c r="K144" s="109"/>
      <c r="L144" s="108"/>
      <c r="M144" s="108"/>
      <c r="N144" s="108"/>
      <c r="O144" s="112"/>
      <c r="P144" s="112"/>
      <c r="Q144" s="108"/>
      <c r="R144" s="108"/>
      <c r="S144" s="112"/>
    </row>
    <row r="145" spans="1:19" ht="15" customHeight="1" x14ac:dyDescent="0.2">
      <c r="A145" s="108"/>
      <c r="B145" s="108"/>
      <c r="C145" s="108"/>
      <c r="D145" s="107"/>
      <c r="E145" s="108"/>
      <c r="F145" s="108"/>
      <c r="G145" s="108"/>
      <c r="H145" s="108"/>
      <c r="I145" s="108"/>
      <c r="J145" s="109"/>
      <c r="K145" s="109"/>
      <c r="L145" s="108"/>
      <c r="M145" s="108"/>
      <c r="N145" s="108"/>
      <c r="O145" s="112"/>
      <c r="P145" s="112"/>
      <c r="Q145" s="108"/>
      <c r="R145" s="108"/>
      <c r="S145" s="112"/>
    </row>
    <row r="146" spans="1:19" ht="15" customHeight="1" x14ac:dyDescent="0.2">
      <c r="A146" s="108"/>
      <c r="B146" s="108"/>
      <c r="C146" s="108"/>
      <c r="D146" s="107"/>
      <c r="E146" s="108"/>
      <c r="F146" s="108"/>
      <c r="G146" s="108"/>
      <c r="H146" s="108"/>
      <c r="I146" s="108"/>
      <c r="J146" s="109"/>
      <c r="K146" s="109"/>
      <c r="L146" s="108"/>
      <c r="M146" s="108"/>
      <c r="N146" s="108"/>
      <c r="O146" s="112"/>
      <c r="P146" s="112"/>
      <c r="Q146" s="108"/>
      <c r="R146" s="108"/>
      <c r="S146" s="112"/>
    </row>
    <row r="147" spans="1:19" ht="15" customHeight="1" x14ac:dyDescent="0.2">
      <c r="A147" s="108"/>
      <c r="B147" s="108"/>
      <c r="C147" s="108"/>
      <c r="D147" s="107"/>
      <c r="E147" s="108"/>
      <c r="F147" s="108"/>
      <c r="G147" s="108"/>
      <c r="H147" s="108"/>
      <c r="I147" s="108"/>
      <c r="J147" s="109"/>
      <c r="K147" s="109"/>
      <c r="L147" s="108"/>
      <c r="M147" s="108"/>
      <c r="N147" s="108"/>
      <c r="O147" s="112"/>
      <c r="P147" s="112"/>
      <c r="Q147" s="108"/>
      <c r="R147" s="108"/>
      <c r="S147" s="112"/>
    </row>
    <row r="148" spans="1:19" ht="15" customHeight="1" x14ac:dyDescent="0.2">
      <c r="A148" s="108"/>
      <c r="B148" s="108"/>
      <c r="C148" s="108"/>
      <c r="D148" s="107"/>
      <c r="E148" s="108"/>
      <c r="F148" s="108"/>
      <c r="G148" s="108"/>
      <c r="H148" s="108"/>
      <c r="I148" s="108"/>
      <c r="J148" s="109"/>
      <c r="K148" s="109"/>
      <c r="L148" s="108"/>
      <c r="M148" s="108"/>
      <c r="N148" s="108"/>
      <c r="O148" s="112"/>
      <c r="P148" s="112"/>
      <c r="Q148" s="108"/>
      <c r="R148" s="108"/>
      <c r="S148" s="112"/>
    </row>
    <row r="149" spans="1:19" ht="15" customHeight="1" x14ac:dyDescent="0.2">
      <c r="A149" s="108"/>
      <c r="B149" s="108"/>
      <c r="C149" s="108"/>
      <c r="D149" s="107"/>
      <c r="E149" s="108"/>
      <c r="F149" s="108"/>
      <c r="G149" s="108"/>
      <c r="H149" s="108"/>
      <c r="I149" s="108"/>
      <c r="J149" s="109"/>
      <c r="K149" s="109"/>
      <c r="L149" s="108"/>
      <c r="M149" s="108"/>
      <c r="N149" s="108"/>
      <c r="O149" s="112"/>
      <c r="P149" s="112"/>
      <c r="Q149" s="108"/>
      <c r="R149" s="108"/>
      <c r="S149" s="112"/>
    </row>
    <row r="150" spans="1:19" ht="15" customHeight="1" x14ac:dyDescent="0.2">
      <c r="A150" s="108"/>
      <c r="B150" s="108"/>
      <c r="C150" s="108"/>
      <c r="D150" s="107"/>
      <c r="E150" s="108"/>
      <c r="F150" s="108"/>
      <c r="G150" s="108"/>
      <c r="H150" s="108"/>
      <c r="I150" s="108"/>
      <c r="J150" s="109"/>
      <c r="K150" s="109"/>
      <c r="L150" s="108"/>
      <c r="M150" s="108"/>
      <c r="N150" s="108"/>
      <c r="O150" s="112"/>
      <c r="P150" s="112"/>
      <c r="Q150" s="108"/>
      <c r="R150" s="108"/>
      <c r="S150" s="112"/>
    </row>
    <row r="151" spans="1:19" ht="15" customHeight="1" x14ac:dyDescent="0.2">
      <c r="A151" s="108"/>
      <c r="B151" s="108"/>
      <c r="C151" s="108"/>
      <c r="D151" s="107"/>
      <c r="E151" s="108"/>
      <c r="F151" s="108"/>
      <c r="G151" s="108"/>
      <c r="H151" s="108"/>
      <c r="I151" s="108"/>
      <c r="J151" s="109"/>
      <c r="K151" s="109"/>
      <c r="L151" s="108"/>
      <c r="M151" s="108"/>
      <c r="N151" s="108"/>
      <c r="O151" s="112"/>
      <c r="P151" s="112"/>
      <c r="Q151" s="108"/>
      <c r="R151" s="108"/>
      <c r="S151" s="112"/>
    </row>
    <row r="152" spans="1:19" ht="15" customHeight="1" x14ac:dyDescent="0.2">
      <c r="A152" s="108"/>
      <c r="B152" s="108"/>
      <c r="C152" s="108"/>
      <c r="D152" s="107"/>
      <c r="E152" s="108"/>
      <c r="F152" s="108"/>
      <c r="G152" s="108"/>
      <c r="H152" s="108"/>
      <c r="I152" s="108"/>
      <c r="J152" s="109"/>
      <c r="K152" s="109"/>
      <c r="L152" s="108"/>
      <c r="M152" s="108"/>
      <c r="N152" s="108"/>
      <c r="O152" s="112"/>
      <c r="P152" s="112"/>
      <c r="Q152" s="108"/>
      <c r="R152" s="108"/>
      <c r="S152" s="112"/>
    </row>
    <row r="153" spans="1:19" ht="15" customHeight="1" x14ac:dyDescent="0.2">
      <c r="A153" s="108"/>
      <c r="B153" s="108"/>
      <c r="C153" s="108"/>
      <c r="D153" s="107"/>
      <c r="E153" s="108"/>
      <c r="F153" s="108"/>
      <c r="G153" s="108"/>
      <c r="H153" s="108"/>
      <c r="I153" s="108"/>
      <c r="J153" s="109"/>
      <c r="K153" s="109"/>
      <c r="L153" s="108"/>
      <c r="M153" s="108"/>
      <c r="N153" s="108"/>
      <c r="O153" s="112"/>
      <c r="P153" s="112"/>
      <c r="Q153" s="108"/>
      <c r="R153" s="108"/>
      <c r="S153" s="112"/>
    </row>
    <row r="154" spans="1:19" ht="15" customHeight="1" x14ac:dyDescent="0.2">
      <c r="A154" s="108"/>
      <c r="B154" s="108"/>
      <c r="C154" s="108"/>
      <c r="D154" s="107"/>
      <c r="E154" s="108"/>
      <c r="F154" s="108"/>
      <c r="G154" s="108"/>
      <c r="H154" s="108"/>
      <c r="I154" s="108"/>
      <c r="J154" s="109"/>
      <c r="K154" s="109"/>
      <c r="L154" s="108"/>
      <c r="M154" s="108"/>
      <c r="N154" s="108"/>
      <c r="O154" s="112"/>
      <c r="P154" s="112"/>
      <c r="Q154" s="108"/>
      <c r="R154" s="108"/>
      <c r="S154" s="112"/>
    </row>
    <row r="155" spans="1:19" ht="15" customHeight="1" x14ac:dyDescent="0.2">
      <c r="A155" s="108"/>
      <c r="B155" s="108"/>
      <c r="C155" s="108"/>
      <c r="D155" s="107"/>
      <c r="E155" s="108"/>
      <c r="F155" s="108"/>
      <c r="G155" s="108"/>
      <c r="H155" s="108"/>
      <c r="I155" s="108"/>
      <c r="J155" s="109"/>
      <c r="K155" s="109"/>
      <c r="L155" s="108"/>
      <c r="M155" s="108"/>
      <c r="N155" s="108"/>
      <c r="O155" s="112"/>
      <c r="P155" s="112"/>
      <c r="Q155" s="108"/>
      <c r="R155" s="108"/>
      <c r="S155" s="112"/>
    </row>
    <row r="156" spans="1:19" ht="15" customHeight="1" x14ac:dyDescent="0.2">
      <c r="A156" s="108"/>
      <c r="B156" s="108"/>
      <c r="C156" s="108"/>
      <c r="D156" s="107"/>
      <c r="E156" s="108"/>
      <c r="F156" s="108"/>
      <c r="G156" s="108"/>
      <c r="H156" s="108"/>
      <c r="I156" s="108"/>
      <c r="J156" s="109"/>
      <c r="K156" s="109"/>
      <c r="L156" s="108"/>
      <c r="M156" s="108"/>
      <c r="N156" s="108"/>
      <c r="O156" s="112"/>
      <c r="P156" s="112"/>
      <c r="Q156" s="108"/>
      <c r="R156" s="108"/>
      <c r="S156" s="112"/>
    </row>
    <row r="157" spans="1:19" ht="15" customHeight="1" x14ac:dyDescent="0.2">
      <c r="A157" s="108"/>
      <c r="B157" s="108"/>
      <c r="C157" s="108"/>
      <c r="D157" s="107"/>
      <c r="E157" s="108"/>
      <c r="F157" s="108"/>
      <c r="G157" s="108"/>
      <c r="H157" s="108"/>
      <c r="I157" s="108"/>
      <c r="J157" s="109"/>
      <c r="K157" s="109"/>
      <c r="L157" s="108"/>
      <c r="M157" s="108"/>
      <c r="N157" s="108"/>
      <c r="O157" s="112"/>
      <c r="P157" s="112"/>
      <c r="Q157" s="108"/>
      <c r="R157" s="108"/>
      <c r="S157" s="112"/>
    </row>
    <row r="158" spans="1:19" ht="15" customHeight="1" x14ac:dyDescent="0.2">
      <c r="A158" s="108"/>
      <c r="B158" s="108"/>
      <c r="C158" s="108"/>
      <c r="D158" s="107"/>
      <c r="E158" s="108"/>
      <c r="F158" s="108"/>
      <c r="G158" s="108"/>
      <c r="H158" s="108"/>
      <c r="I158" s="108"/>
      <c r="J158" s="109"/>
      <c r="K158" s="109"/>
      <c r="L158" s="108"/>
      <c r="M158" s="108"/>
      <c r="N158" s="108"/>
      <c r="O158" s="112"/>
      <c r="P158" s="112"/>
      <c r="Q158" s="108"/>
      <c r="R158" s="108"/>
      <c r="S158" s="112"/>
    </row>
    <row r="159" spans="1:19" ht="15" customHeight="1" x14ac:dyDescent="0.2">
      <c r="A159" s="108"/>
      <c r="B159" s="108"/>
      <c r="C159" s="108"/>
      <c r="D159" s="107"/>
      <c r="E159" s="108"/>
      <c r="F159" s="108"/>
      <c r="G159" s="108"/>
      <c r="H159" s="108"/>
      <c r="I159" s="108"/>
      <c r="J159" s="109"/>
      <c r="K159" s="109"/>
      <c r="L159" s="108"/>
      <c r="M159" s="108"/>
      <c r="N159" s="108"/>
      <c r="O159" s="112"/>
      <c r="P159" s="112"/>
      <c r="Q159" s="108"/>
      <c r="R159" s="108"/>
      <c r="S159" s="112"/>
    </row>
    <row r="160" spans="1:19" ht="15" customHeight="1" x14ac:dyDescent="0.2">
      <c r="A160" s="108"/>
      <c r="B160" s="108"/>
      <c r="C160" s="108"/>
      <c r="D160" s="107"/>
      <c r="E160" s="108"/>
      <c r="F160" s="108"/>
      <c r="G160" s="108"/>
      <c r="H160" s="108"/>
      <c r="I160" s="108"/>
      <c r="J160" s="109"/>
      <c r="K160" s="109"/>
      <c r="L160" s="108"/>
      <c r="M160" s="108"/>
      <c r="N160" s="108"/>
      <c r="O160" s="112"/>
      <c r="P160" s="112"/>
      <c r="Q160" s="108"/>
      <c r="R160" s="108"/>
      <c r="S160" s="112"/>
    </row>
    <row r="161" spans="1:19" ht="15" customHeight="1" x14ac:dyDescent="0.2">
      <c r="A161" s="108"/>
      <c r="B161" s="108"/>
      <c r="C161" s="108"/>
      <c r="D161" s="107"/>
      <c r="E161" s="108"/>
      <c r="F161" s="108"/>
      <c r="G161" s="108"/>
      <c r="H161" s="108"/>
      <c r="I161" s="108"/>
      <c r="J161" s="109"/>
      <c r="K161" s="109"/>
      <c r="L161" s="108"/>
      <c r="M161" s="108"/>
      <c r="N161" s="108"/>
      <c r="O161" s="112"/>
      <c r="P161" s="112"/>
      <c r="Q161" s="108"/>
      <c r="R161" s="108"/>
      <c r="S161" s="112"/>
    </row>
    <row r="162" spans="1:19" ht="15" customHeight="1" x14ac:dyDescent="0.2">
      <c r="A162" s="108"/>
      <c r="B162" s="108"/>
      <c r="C162" s="108"/>
      <c r="D162" s="107"/>
      <c r="E162" s="108"/>
      <c r="F162" s="108"/>
      <c r="G162" s="108"/>
      <c r="H162" s="108"/>
      <c r="I162" s="108"/>
      <c r="J162" s="109"/>
      <c r="K162" s="109"/>
      <c r="L162" s="108"/>
      <c r="M162" s="108"/>
      <c r="N162" s="108"/>
      <c r="O162" s="112"/>
      <c r="P162" s="112"/>
      <c r="Q162" s="108"/>
      <c r="R162" s="108"/>
      <c r="S162" s="112"/>
    </row>
    <row r="163" spans="1:19" ht="15" customHeight="1" x14ac:dyDescent="0.2">
      <c r="A163" s="108"/>
      <c r="B163" s="108"/>
      <c r="C163" s="108"/>
      <c r="D163" s="107"/>
      <c r="E163" s="108"/>
      <c r="F163" s="108"/>
      <c r="G163" s="108"/>
      <c r="H163" s="108"/>
      <c r="I163" s="108"/>
      <c r="J163" s="109"/>
      <c r="K163" s="109"/>
      <c r="L163" s="108"/>
      <c r="M163" s="108"/>
      <c r="N163" s="108"/>
      <c r="O163" s="112"/>
      <c r="P163" s="112"/>
      <c r="Q163" s="108"/>
      <c r="R163" s="108"/>
      <c r="S163" s="112"/>
    </row>
    <row r="164" spans="1:19" ht="15" customHeight="1" x14ac:dyDescent="0.2">
      <c r="A164" s="108"/>
      <c r="B164" s="108"/>
      <c r="C164" s="108"/>
      <c r="D164" s="107"/>
      <c r="E164" s="108"/>
      <c r="F164" s="108"/>
      <c r="G164" s="108"/>
      <c r="H164" s="108"/>
      <c r="I164" s="108"/>
      <c r="J164" s="109"/>
      <c r="K164" s="109"/>
      <c r="L164" s="108"/>
      <c r="M164" s="108"/>
      <c r="N164" s="108"/>
      <c r="O164" s="112"/>
      <c r="P164" s="112"/>
      <c r="Q164" s="108"/>
      <c r="R164" s="108"/>
      <c r="S164" s="112"/>
    </row>
    <row r="165" spans="1:19" ht="15" customHeight="1" x14ac:dyDescent="0.2">
      <c r="A165" s="108"/>
      <c r="B165" s="108"/>
      <c r="C165" s="108"/>
      <c r="D165" s="107"/>
      <c r="E165" s="108"/>
      <c r="F165" s="108"/>
      <c r="G165" s="108"/>
      <c r="H165" s="108"/>
      <c r="I165" s="108"/>
      <c r="J165" s="109"/>
      <c r="K165" s="109"/>
      <c r="L165" s="108"/>
      <c r="M165" s="108"/>
      <c r="N165" s="108"/>
      <c r="O165" s="112"/>
      <c r="P165" s="112"/>
      <c r="Q165" s="108"/>
      <c r="R165" s="108"/>
      <c r="S165" s="112"/>
    </row>
    <row r="166" spans="1:19" ht="15" customHeight="1" x14ac:dyDescent="0.2">
      <c r="A166" s="108"/>
      <c r="B166" s="108"/>
      <c r="C166" s="108"/>
      <c r="D166" s="107"/>
      <c r="E166" s="108"/>
      <c r="F166" s="108"/>
      <c r="G166" s="108"/>
      <c r="H166" s="108"/>
      <c r="I166" s="108"/>
      <c r="J166" s="109"/>
      <c r="K166" s="109"/>
      <c r="L166" s="108"/>
      <c r="M166" s="108"/>
      <c r="N166" s="108"/>
      <c r="O166" s="112"/>
      <c r="P166" s="112"/>
      <c r="Q166" s="108"/>
      <c r="R166" s="108"/>
      <c r="S166" s="112"/>
    </row>
    <row r="167" spans="1:19" ht="15" customHeight="1" x14ac:dyDescent="0.2">
      <c r="A167" s="108"/>
      <c r="B167" s="108"/>
      <c r="C167" s="108"/>
      <c r="D167" s="107"/>
      <c r="E167" s="108"/>
      <c r="F167" s="108"/>
      <c r="G167" s="108"/>
      <c r="H167" s="108"/>
      <c r="I167" s="108"/>
      <c r="J167" s="109"/>
      <c r="K167" s="109"/>
      <c r="L167" s="108"/>
      <c r="M167" s="108"/>
      <c r="N167" s="108"/>
      <c r="O167" s="112"/>
      <c r="P167" s="112"/>
      <c r="Q167" s="108"/>
      <c r="R167" s="108"/>
      <c r="S167" s="112"/>
    </row>
    <row r="168" spans="1:19" ht="15" customHeight="1" x14ac:dyDescent="0.2">
      <c r="A168" s="108"/>
      <c r="B168" s="108"/>
      <c r="C168" s="108"/>
      <c r="D168" s="107"/>
      <c r="E168" s="108"/>
      <c r="F168" s="108"/>
      <c r="G168" s="108"/>
      <c r="H168" s="108"/>
      <c r="I168" s="108"/>
      <c r="J168" s="109"/>
      <c r="K168" s="109"/>
      <c r="L168" s="108"/>
      <c r="M168" s="108"/>
      <c r="N168" s="108"/>
      <c r="O168" s="112"/>
      <c r="P168" s="112"/>
      <c r="Q168" s="108"/>
      <c r="R168" s="108"/>
      <c r="S168" s="112"/>
    </row>
    <row r="169" spans="1:19" ht="15" customHeight="1" x14ac:dyDescent="0.2">
      <c r="A169" s="108"/>
      <c r="B169" s="108"/>
      <c r="C169" s="108"/>
      <c r="D169" s="107"/>
      <c r="E169" s="108"/>
      <c r="F169" s="108"/>
      <c r="G169" s="108"/>
      <c r="H169" s="108"/>
      <c r="I169" s="108"/>
      <c r="J169" s="109"/>
      <c r="K169" s="109"/>
      <c r="L169" s="108"/>
      <c r="M169" s="108"/>
      <c r="N169" s="108"/>
      <c r="O169" s="112"/>
      <c r="P169" s="112"/>
      <c r="Q169" s="108"/>
      <c r="R169" s="108"/>
      <c r="S169" s="112"/>
    </row>
    <row r="170" spans="1:19" ht="15" customHeight="1" x14ac:dyDescent="0.2">
      <c r="A170" s="108"/>
      <c r="B170" s="108"/>
      <c r="C170" s="108"/>
      <c r="D170" s="107"/>
      <c r="E170" s="108"/>
      <c r="F170" s="108"/>
      <c r="G170" s="108"/>
      <c r="H170" s="108"/>
      <c r="I170" s="108"/>
      <c r="J170" s="109"/>
      <c r="K170" s="109"/>
      <c r="L170" s="108"/>
      <c r="M170" s="108"/>
      <c r="N170" s="108"/>
      <c r="O170" s="112"/>
      <c r="P170" s="112"/>
      <c r="Q170" s="108"/>
      <c r="R170" s="108"/>
      <c r="S170" s="112"/>
    </row>
    <row r="171" spans="1:19" ht="15" customHeight="1" x14ac:dyDescent="0.2">
      <c r="A171" s="108"/>
      <c r="B171" s="108"/>
      <c r="C171" s="108"/>
      <c r="D171" s="107"/>
      <c r="E171" s="108"/>
      <c r="F171" s="108"/>
      <c r="G171" s="108"/>
      <c r="H171" s="108"/>
      <c r="I171" s="108"/>
      <c r="J171" s="109"/>
      <c r="K171" s="109"/>
      <c r="L171" s="108"/>
      <c r="M171" s="108"/>
      <c r="N171" s="108"/>
      <c r="O171" s="112"/>
      <c r="P171" s="112"/>
      <c r="Q171" s="108"/>
      <c r="R171" s="108"/>
      <c r="S171" s="112"/>
    </row>
    <row r="172" spans="1:19" ht="15" customHeight="1" x14ac:dyDescent="0.2">
      <c r="A172" s="108"/>
      <c r="B172" s="108"/>
      <c r="C172" s="108"/>
      <c r="D172" s="107"/>
      <c r="E172" s="108"/>
      <c r="F172" s="108"/>
      <c r="G172" s="108"/>
      <c r="H172" s="108"/>
      <c r="I172" s="108"/>
      <c r="J172" s="109"/>
      <c r="K172" s="109"/>
      <c r="L172" s="108"/>
      <c r="M172" s="108"/>
      <c r="N172" s="108"/>
      <c r="O172" s="112"/>
      <c r="P172" s="112"/>
      <c r="Q172" s="108"/>
      <c r="R172" s="108"/>
      <c r="S172" s="112"/>
    </row>
    <row r="173" spans="1:19" ht="15" customHeight="1" x14ac:dyDescent="0.2">
      <c r="A173" s="108"/>
      <c r="B173" s="108"/>
      <c r="C173" s="108"/>
      <c r="D173" s="107"/>
      <c r="E173" s="108"/>
      <c r="F173" s="108"/>
      <c r="G173" s="108"/>
      <c r="H173" s="108"/>
      <c r="I173" s="108"/>
      <c r="J173" s="109"/>
      <c r="K173" s="109"/>
      <c r="L173" s="108"/>
      <c r="M173" s="108"/>
      <c r="N173" s="108"/>
      <c r="O173" s="112"/>
      <c r="P173" s="112"/>
      <c r="Q173" s="108"/>
      <c r="R173" s="108"/>
      <c r="S173" s="112"/>
    </row>
    <row r="174" spans="1:19" ht="15" customHeight="1" x14ac:dyDescent="0.2">
      <c r="A174" s="108"/>
      <c r="B174" s="108"/>
      <c r="C174" s="108"/>
      <c r="D174" s="107"/>
      <c r="E174" s="108"/>
      <c r="F174" s="108"/>
      <c r="G174" s="108"/>
      <c r="H174" s="108"/>
      <c r="I174" s="108"/>
      <c r="J174" s="109"/>
      <c r="K174" s="109"/>
      <c r="L174" s="108"/>
      <c r="M174" s="108"/>
      <c r="N174" s="108"/>
      <c r="O174" s="112"/>
      <c r="P174" s="112"/>
      <c r="Q174" s="108"/>
      <c r="R174" s="108"/>
      <c r="S174" s="112"/>
    </row>
    <row r="175" spans="1:19" ht="15" customHeight="1" x14ac:dyDescent="0.2">
      <c r="A175" s="108"/>
      <c r="B175" s="108"/>
      <c r="C175" s="108"/>
      <c r="D175" s="107"/>
      <c r="E175" s="108"/>
      <c r="F175" s="108"/>
      <c r="G175" s="108"/>
      <c r="H175" s="108"/>
      <c r="I175" s="108"/>
      <c r="J175" s="109"/>
      <c r="K175" s="109"/>
      <c r="L175" s="108"/>
      <c r="M175" s="108"/>
      <c r="N175" s="108"/>
      <c r="O175" s="112"/>
      <c r="P175" s="112"/>
      <c r="Q175" s="108"/>
      <c r="R175" s="108"/>
      <c r="S175" s="112"/>
    </row>
    <row r="176" spans="1:19" ht="15" customHeight="1" x14ac:dyDescent="0.2">
      <c r="A176" s="108"/>
      <c r="B176" s="108"/>
      <c r="C176" s="108"/>
      <c r="D176" s="107"/>
      <c r="E176" s="108"/>
      <c r="F176" s="108"/>
      <c r="G176" s="108"/>
      <c r="H176" s="108"/>
      <c r="I176" s="108"/>
      <c r="J176" s="109"/>
      <c r="K176" s="109"/>
      <c r="L176" s="108"/>
      <c r="M176" s="108"/>
      <c r="N176" s="108"/>
      <c r="O176" s="112"/>
      <c r="P176" s="112"/>
      <c r="Q176" s="108"/>
      <c r="R176" s="108"/>
      <c r="S176" s="112"/>
    </row>
    <row r="177" spans="1:19" ht="15" customHeight="1" x14ac:dyDescent="0.2">
      <c r="A177" s="108"/>
      <c r="B177" s="108"/>
      <c r="C177" s="108"/>
      <c r="D177" s="107"/>
      <c r="E177" s="108"/>
      <c r="F177" s="108"/>
      <c r="G177" s="108"/>
      <c r="H177" s="108"/>
      <c r="I177" s="108"/>
      <c r="J177" s="109"/>
      <c r="K177" s="109"/>
      <c r="L177" s="108"/>
      <c r="M177" s="108"/>
      <c r="N177" s="108"/>
      <c r="O177" s="112"/>
      <c r="P177" s="112"/>
      <c r="Q177" s="108"/>
      <c r="R177" s="108"/>
      <c r="S177" s="112"/>
    </row>
    <row r="178" spans="1:19" ht="15" customHeight="1" x14ac:dyDescent="0.2">
      <c r="A178" s="108"/>
      <c r="B178" s="108"/>
      <c r="C178" s="108"/>
      <c r="D178" s="107"/>
      <c r="E178" s="108"/>
      <c r="F178" s="108"/>
      <c r="G178" s="108"/>
      <c r="H178" s="108"/>
      <c r="I178" s="108"/>
      <c r="J178" s="109"/>
      <c r="K178" s="109"/>
      <c r="L178" s="108"/>
      <c r="M178" s="108"/>
      <c r="N178" s="108"/>
      <c r="O178" s="112"/>
      <c r="P178" s="112"/>
      <c r="Q178" s="108"/>
      <c r="R178" s="108"/>
      <c r="S178" s="112"/>
    </row>
    <row r="179" spans="1:19" ht="15" customHeight="1" x14ac:dyDescent="0.2">
      <c r="A179" s="108"/>
      <c r="B179" s="108"/>
      <c r="C179" s="108"/>
      <c r="D179" s="107"/>
      <c r="E179" s="108"/>
      <c r="F179" s="108"/>
      <c r="G179" s="108"/>
      <c r="H179" s="108"/>
      <c r="I179" s="108"/>
      <c r="J179" s="109"/>
      <c r="K179" s="109"/>
      <c r="L179" s="108"/>
      <c r="M179" s="108"/>
      <c r="N179" s="108"/>
      <c r="O179" s="112"/>
      <c r="P179" s="112"/>
      <c r="Q179" s="108"/>
      <c r="R179" s="108"/>
      <c r="S179" s="112"/>
    </row>
    <row r="180" spans="1:19" ht="15" customHeight="1" x14ac:dyDescent="0.2">
      <c r="A180" s="108"/>
      <c r="B180" s="108"/>
      <c r="C180" s="108"/>
      <c r="D180" s="107"/>
      <c r="E180" s="108"/>
      <c r="F180" s="108"/>
      <c r="G180" s="108"/>
      <c r="H180" s="108"/>
      <c r="I180" s="108"/>
      <c r="J180" s="109"/>
      <c r="K180" s="109"/>
      <c r="L180" s="108"/>
      <c r="M180" s="108"/>
      <c r="N180" s="108"/>
      <c r="O180" s="112"/>
      <c r="P180" s="112"/>
      <c r="Q180" s="108"/>
      <c r="R180" s="108"/>
      <c r="S180" s="112"/>
    </row>
    <row r="181" spans="1:19" ht="15" customHeight="1" x14ac:dyDescent="0.2">
      <c r="A181" s="108"/>
      <c r="B181" s="108"/>
      <c r="C181" s="108"/>
      <c r="D181" s="107"/>
      <c r="E181" s="108"/>
      <c r="F181" s="108"/>
      <c r="G181" s="108"/>
      <c r="H181" s="108"/>
      <c r="I181" s="108"/>
      <c r="J181" s="109"/>
      <c r="K181" s="109"/>
      <c r="L181" s="108"/>
      <c r="M181" s="108"/>
      <c r="N181" s="108"/>
      <c r="O181" s="112"/>
      <c r="P181" s="112"/>
      <c r="Q181" s="108"/>
      <c r="R181" s="108"/>
      <c r="S181" s="112"/>
    </row>
    <row r="182" spans="1:19" ht="15" customHeight="1" x14ac:dyDescent="0.2">
      <c r="A182" s="108"/>
      <c r="B182" s="108"/>
      <c r="C182" s="108"/>
      <c r="D182" s="107"/>
      <c r="E182" s="108"/>
      <c r="F182" s="108"/>
      <c r="G182" s="108"/>
      <c r="H182" s="108"/>
      <c r="I182" s="108"/>
      <c r="J182" s="109"/>
      <c r="K182" s="109"/>
      <c r="L182" s="108"/>
      <c r="M182" s="108"/>
      <c r="N182" s="108"/>
      <c r="O182" s="112"/>
      <c r="P182" s="112"/>
      <c r="Q182" s="108"/>
      <c r="R182" s="108"/>
      <c r="S182" s="112"/>
    </row>
    <row r="183" spans="1:19" ht="15" customHeight="1" x14ac:dyDescent="0.2">
      <c r="A183" s="108"/>
      <c r="B183" s="108"/>
      <c r="C183" s="108"/>
      <c r="D183" s="107"/>
      <c r="E183" s="108"/>
      <c r="F183" s="108"/>
      <c r="G183" s="108"/>
      <c r="H183" s="108"/>
      <c r="I183" s="108"/>
      <c r="J183" s="109"/>
      <c r="K183" s="109"/>
      <c r="L183" s="108"/>
      <c r="M183" s="108"/>
      <c r="N183" s="108"/>
      <c r="O183" s="112"/>
      <c r="P183" s="112"/>
      <c r="Q183" s="108"/>
      <c r="R183" s="108"/>
      <c r="S183" s="112"/>
    </row>
    <row r="184" spans="1:19" ht="15" customHeight="1" x14ac:dyDescent="0.2">
      <c r="A184" s="108"/>
      <c r="B184" s="108"/>
      <c r="C184" s="108"/>
      <c r="D184" s="107"/>
      <c r="E184" s="108"/>
      <c r="F184" s="108"/>
      <c r="G184" s="108"/>
      <c r="H184" s="108"/>
      <c r="I184" s="108"/>
      <c r="J184" s="109"/>
      <c r="K184" s="109"/>
      <c r="L184" s="108"/>
      <c r="M184" s="108"/>
      <c r="N184" s="108"/>
      <c r="O184" s="112"/>
      <c r="P184" s="112"/>
      <c r="Q184" s="108"/>
      <c r="R184" s="108"/>
      <c r="S184" s="112"/>
    </row>
    <row r="185" spans="1:19" ht="15" customHeight="1" x14ac:dyDescent="0.2">
      <c r="A185" s="108"/>
      <c r="B185" s="108"/>
      <c r="C185" s="108"/>
      <c r="D185" s="107"/>
      <c r="E185" s="108"/>
      <c r="F185" s="108"/>
      <c r="G185" s="108"/>
      <c r="H185" s="108"/>
      <c r="I185" s="108"/>
      <c r="J185" s="109"/>
      <c r="K185" s="109"/>
      <c r="L185" s="108"/>
      <c r="M185" s="108"/>
      <c r="N185" s="108"/>
      <c r="O185" s="112"/>
      <c r="P185" s="112"/>
      <c r="Q185" s="108"/>
      <c r="R185" s="108"/>
      <c r="S185" s="112"/>
    </row>
    <row r="186" spans="1:19" ht="15" customHeight="1" x14ac:dyDescent="0.2">
      <c r="A186" s="108"/>
      <c r="B186" s="108"/>
      <c r="C186" s="108"/>
      <c r="D186" s="107"/>
      <c r="E186" s="108"/>
      <c r="F186" s="108"/>
      <c r="G186" s="108"/>
      <c r="H186" s="108"/>
      <c r="I186" s="108"/>
      <c r="J186" s="109"/>
      <c r="K186" s="109"/>
      <c r="L186" s="108"/>
      <c r="M186" s="108"/>
      <c r="N186" s="108"/>
      <c r="O186" s="112"/>
      <c r="P186" s="112"/>
      <c r="Q186" s="108"/>
      <c r="R186" s="108"/>
      <c r="S186" s="112"/>
    </row>
    <row r="187" spans="1:19" ht="15" customHeight="1" x14ac:dyDescent="0.2">
      <c r="A187" s="108"/>
      <c r="B187" s="108"/>
      <c r="C187" s="108"/>
      <c r="D187" s="107"/>
      <c r="E187" s="108"/>
      <c r="F187" s="108"/>
      <c r="G187" s="108"/>
      <c r="H187" s="108"/>
      <c r="I187" s="108"/>
      <c r="J187" s="109"/>
      <c r="K187" s="109"/>
      <c r="L187" s="108"/>
      <c r="M187" s="108"/>
      <c r="N187" s="108"/>
      <c r="O187" s="112"/>
      <c r="P187" s="112"/>
      <c r="Q187" s="108"/>
      <c r="R187" s="108"/>
      <c r="S187" s="112"/>
    </row>
    <row r="188" spans="1:19" ht="15" customHeight="1" x14ac:dyDescent="0.2">
      <c r="A188" s="108"/>
      <c r="B188" s="108"/>
      <c r="C188" s="108"/>
      <c r="D188" s="107"/>
      <c r="E188" s="108"/>
      <c r="F188" s="108"/>
      <c r="G188" s="108"/>
      <c r="H188" s="108"/>
      <c r="I188" s="108"/>
      <c r="J188" s="109"/>
      <c r="K188" s="109"/>
      <c r="L188" s="108"/>
      <c r="M188" s="108"/>
      <c r="N188" s="108"/>
      <c r="O188" s="112"/>
      <c r="P188" s="112"/>
      <c r="Q188" s="108"/>
      <c r="R188" s="108"/>
      <c r="S188" s="112"/>
    </row>
    <row r="189" spans="1:19" ht="15" customHeight="1" x14ac:dyDescent="0.2">
      <c r="A189" s="108"/>
      <c r="B189" s="108"/>
      <c r="C189" s="108"/>
      <c r="D189" s="107"/>
      <c r="E189" s="108"/>
      <c r="F189" s="108"/>
      <c r="G189" s="108"/>
      <c r="H189" s="108"/>
      <c r="I189" s="108"/>
      <c r="J189" s="109"/>
      <c r="K189" s="109"/>
      <c r="L189" s="108"/>
      <c r="M189" s="108"/>
      <c r="N189" s="108"/>
      <c r="O189" s="112"/>
      <c r="P189" s="112"/>
      <c r="Q189" s="108"/>
      <c r="R189" s="108"/>
      <c r="S189" s="112"/>
    </row>
    <row r="190" spans="1:19" ht="15" customHeight="1" x14ac:dyDescent="0.2">
      <c r="A190" s="108"/>
      <c r="B190" s="108"/>
      <c r="C190" s="108"/>
      <c r="D190" s="107"/>
      <c r="E190" s="108"/>
      <c r="F190" s="108"/>
      <c r="G190" s="108"/>
      <c r="H190" s="108"/>
      <c r="I190" s="108"/>
      <c r="J190" s="109"/>
      <c r="K190" s="109"/>
      <c r="L190" s="108"/>
      <c r="M190" s="108"/>
      <c r="N190" s="108"/>
      <c r="O190" s="112"/>
      <c r="P190" s="112"/>
      <c r="Q190" s="108"/>
      <c r="R190" s="108"/>
      <c r="S190" s="112"/>
    </row>
    <row r="191" spans="1:19" ht="15" customHeight="1" x14ac:dyDescent="0.2">
      <c r="A191" s="108"/>
      <c r="B191" s="108"/>
      <c r="C191" s="108"/>
      <c r="D191" s="107"/>
      <c r="E191" s="108"/>
      <c r="F191" s="108"/>
      <c r="G191" s="108"/>
      <c r="H191" s="108"/>
      <c r="I191" s="108"/>
      <c r="J191" s="109"/>
      <c r="K191" s="109"/>
      <c r="L191" s="108"/>
      <c r="M191" s="108"/>
      <c r="N191" s="108"/>
      <c r="O191" s="112"/>
      <c r="P191" s="112"/>
      <c r="Q191" s="108"/>
      <c r="R191" s="108"/>
      <c r="S191" s="112"/>
    </row>
    <row r="192" spans="1:19" ht="15" customHeight="1" x14ac:dyDescent="0.2">
      <c r="A192" s="108"/>
      <c r="B192" s="108"/>
      <c r="C192" s="108"/>
      <c r="D192" s="107"/>
      <c r="E192" s="108"/>
      <c r="F192" s="108"/>
      <c r="G192" s="108"/>
      <c r="H192" s="108"/>
      <c r="I192" s="108"/>
      <c r="J192" s="109"/>
      <c r="K192" s="109"/>
      <c r="L192" s="108"/>
      <c r="M192" s="108"/>
      <c r="N192" s="108"/>
      <c r="O192" s="112"/>
      <c r="P192" s="112"/>
      <c r="Q192" s="108"/>
      <c r="R192" s="108"/>
      <c r="S192" s="112"/>
    </row>
    <row r="193" spans="1:19" ht="15" customHeight="1" x14ac:dyDescent="0.2">
      <c r="A193" s="108"/>
      <c r="B193" s="108"/>
      <c r="C193" s="108"/>
      <c r="D193" s="107"/>
      <c r="E193" s="108"/>
      <c r="F193" s="108"/>
      <c r="G193" s="108"/>
      <c r="H193" s="108"/>
      <c r="I193" s="108"/>
      <c r="J193" s="109"/>
      <c r="K193" s="109"/>
      <c r="L193" s="108"/>
      <c r="M193" s="108"/>
      <c r="N193" s="108"/>
      <c r="O193" s="112"/>
      <c r="P193" s="112"/>
      <c r="Q193" s="108"/>
      <c r="R193" s="108"/>
      <c r="S193" s="112"/>
    </row>
    <row r="194" spans="1:19" ht="15" customHeight="1" x14ac:dyDescent="0.2">
      <c r="A194" s="108"/>
      <c r="B194" s="108"/>
      <c r="C194" s="108"/>
      <c r="D194" s="107"/>
      <c r="E194" s="108"/>
      <c r="F194" s="108"/>
      <c r="G194" s="108"/>
      <c r="H194" s="108"/>
      <c r="I194" s="108"/>
      <c r="J194" s="109"/>
      <c r="K194" s="109"/>
      <c r="L194" s="108"/>
      <c r="M194" s="108"/>
      <c r="N194" s="108"/>
      <c r="O194" s="112"/>
      <c r="P194" s="112"/>
      <c r="Q194" s="108"/>
      <c r="R194" s="108"/>
      <c r="S194" s="112"/>
    </row>
    <row r="195" spans="1:19" ht="15" customHeight="1" x14ac:dyDescent="0.2">
      <c r="A195" s="108"/>
      <c r="B195" s="108"/>
      <c r="C195" s="108"/>
      <c r="D195" s="107"/>
      <c r="E195" s="108"/>
      <c r="F195" s="108"/>
      <c r="G195" s="108"/>
      <c r="H195" s="108"/>
      <c r="I195" s="108"/>
      <c r="J195" s="109"/>
      <c r="K195" s="109"/>
      <c r="L195" s="108"/>
      <c r="M195" s="108"/>
      <c r="N195" s="108"/>
      <c r="O195" s="112"/>
      <c r="P195" s="112"/>
      <c r="Q195" s="108"/>
      <c r="R195" s="108"/>
      <c r="S195" s="112"/>
    </row>
    <row r="196" spans="1:19" ht="15" customHeight="1" x14ac:dyDescent="0.2">
      <c r="A196" s="108"/>
      <c r="B196" s="108"/>
      <c r="C196" s="108"/>
      <c r="D196" s="107"/>
      <c r="E196" s="108"/>
      <c r="F196" s="108"/>
      <c r="G196" s="108"/>
      <c r="H196" s="108"/>
      <c r="I196" s="108"/>
      <c r="J196" s="109"/>
      <c r="K196" s="109"/>
      <c r="L196" s="108"/>
      <c r="M196" s="108"/>
      <c r="N196" s="108"/>
      <c r="O196" s="112"/>
      <c r="P196" s="112"/>
      <c r="Q196" s="108"/>
      <c r="R196" s="108"/>
      <c r="S196" s="112"/>
    </row>
    <row r="197" spans="1:19" ht="15" customHeight="1" x14ac:dyDescent="0.2">
      <c r="A197" s="108"/>
      <c r="B197" s="108"/>
      <c r="C197" s="108"/>
      <c r="D197" s="107"/>
      <c r="E197" s="108"/>
      <c r="F197" s="108"/>
      <c r="G197" s="108"/>
      <c r="H197" s="108"/>
      <c r="I197" s="108"/>
      <c r="J197" s="109"/>
      <c r="K197" s="109"/>
      <c r="L197" s="108"/>
      <c r="M197" s="108"/>
      <c r="N197" s="108"/>
      <c r="O197" s="112"/>
      <c r="P197" s="112"/>
      <c r="Q197" s="108"/>
      <c r="R197" s="108"/>
      <c r="S197" s="112"/>
    </row>
    <row r="198" spans="1:19" ht="15" customHeight="1" x14ac:dyDescent="0.2">
      <c r="A198" s="108"/>
      <c r="B198" s="108"/>
      <c r="C198" s="108"/>
      <c r="D198" s="107"/>
      <c r="E198" s="108"/>
      <c r="F198" s="108"/>
      <c r="G198" s="108"/>
      <c r="H198" s="108"/>
      <c r="I198" s="108"/>
      <c r="J198" s="109"/>
      <c r="K198" s="109"/>
      <c r="L198" s="108"/>
      <c r="M198" s="108"/>
      <c r="N198" s="108"/>
      <c r="O198" s="112"/>
      <c r="P198" s="112"/>
      <c r="Q198" s="108"/>
      <c r="R198" s="108"/>
      <c r="S198" s="112"/>
    </row>
    <row r="199" spans="1:19" ht="15" customHeight="1" x14ac:dyDescent="0.2">
      <c r="A199" s="108"/>
      <c r="B199" s="108"/>
      <c r="C199" s="108"/>
      <c r="D199" s="107"/>
      <c r="E199" s="108"/>
      <c r="F199" s="108"/>
      <c r="G199" s="108"/>
      <c r="H199" s="108"/>
      <c r="I199" s="108"/>
      <c r="J199" s="109"/>
      <c r="K199" s="109"/>
      <c r="L199" s="108"/>
      <c r="M199" s="108"/>
      <c r="N199" s="108"/>
      <c r="O199" s="112"/>
      <c r="P199" s="112"/>
      <c r="Q199" s="108"/>
      <c r="R199" s="108"/>
      <c r="S199" s="112"/>
    </row>
    <row r="200" spans="1:19" ht="15" customHeight="1" x14ac:dyDescent="0.2">
      <c r="A200" s="108"/>
      <c r="B200" s="108"/>
      <c r="C200" s="108"/>
      <c r="D200" s="107"/>
      <c r="E200" s="108"/>
      <c r="F200" s="108"/>
      <c r="G200" s="108"/>
      <c r="H200" s="108"/>
      <c r="I200" s="108"/>
      <c r="J200" s="109"/>
      <c r="K200" s="109"/>
      <c r="L200" s="108"/>
      <c r="M200" s="108"/>
      <c r="N200" s="108"/>
      <c r="O200" s="112"/>
      <c r="P200" s="112"/>
      <c r="Q200" s="108"/>
      <c r="R200" s="108"/>
      <c r="S200" s="112"/>
    </row>
    <row r="201" spans="1:19" ht="15" customHeight="1" x14ac:dyDescent="0.2">
      <c r="A201" s="108"/>
      <c r="B201" s="108"/>
      <c r="C201" s="108"/>
      <c r="D201" s="107"/>
      <c r="E201" s="108"/>
      <c r="F201" s="108"/>
      <c r="G201" s="108"/>
      <c r="H201" s="108"/>
      <c r="I201" s="108"/>
      <c r="J201" s="109"/>
      <c r="K201" s="109"/>
      <c r="L201" s="108"/>
      <c r="M201" s="108"/>
      <c r="N201" s="108"/>
      <c r="O201" s="112"/>
      <c r="P201" s="112"/>
      <c r="Q201" s="108"/>
      <c r="R201" s="108"/>
      <c r="S201" s="112"/>
    </row>
    <row r="202" spans="1:19" ht="15" customHeight="1" x14ac:dyDescent="0.2">
      <c r="A202" s="108"/>
      <c r="B202" s="108"/>
      <c r="C202" s="108"/>
      <c r="D202" s="107"/>
      <c r="E202" s="108"/>
      <c r="F202" s="108"/>
      <c r="G202" s="108"/>
      <c r="H202" s="108"/>
      <c r="I202" s="108"/>
      <c r="J202" s="109"/>
      <c r="K202" s="109"/>
      <c r="L202" s="108"/>
      <c r="M202" s="108"/>
      <c r="N202" s="108"/>
      <c r="O202" s="112"/>
      <c r="P202" s="112"/>
      <c r="Q202" s="108"/>
      <c r="R202" s="108"/>
      <c r="S202" s="112"/>
    </row>
    <row r="203" spans="1:19" ht="15" customHeight="1" x14ac:dyDescent="0.2">
      <c r="A203" s="108"/>
      <c r="B203" s="108"/>
      <c r="C203" s="108"/>
      <c r="D203" s="107"/>
      <c r="E203" s="108"/>
      <c r="F203" s="108"/>
      <c r="G203" s="108"/>
      <c r="H203" s="108"/>
      <c r="I203" s="108"/>
      <c r="J203" s="109"/>
      <c r="K203" s="109"/>
      <c r="L203" s="108"/>
      <c r="M203" s="108"/>
      <c r="N203" s="108"/>
      <c r="O203" s="112"/>
      <c r="P203" s="112"/>
      <c r="Q203" s="108"/>
      <c r="R203" s="108"/>
      <c r="S203" s="112"/>
    </row>
    <row r="204" spans="1:19" ht="15" customHeight="1" x14ac:dyDescent="0.2">
      <c r="A204" s="108"/>
      <c r="B204" s="108"/>
      <c r="C204" s="108"/>
      <c r="D204" s="107"/>
      <c r="E204" s="108"/>
      <c r="F204" s="108"/>
      <c r="G204" s="108"/>
      <c r="H204" s="108"/>
      <c r="I204" s="108"/>
      <c r="J204" s="109"/>
      <c r="K204" s="109"/>
      <c r="L204" s="108"/>
      <c r="M204" s="108"/>
      <c r="N204" s="108"/>
      <c r="O204" s="112"/>
      <c r="P204" s="112"/>
      <c r="Q204" s="108"/>
      <c r="R204" s="108"/>
      <c r="S204" s="112"/>
    </row>
    <row r="205" spans="1:19" ht="15" customHeight="1" x14ac:dyDescent="0.2">
      <c r="A205" s="108"/>
      <c r="B205" s="108"/>
      <c r="C205" s="108"/>
      <c r="D205" s="107"/>
      <c r="E205" s="108"/>
      <c r="F205" s="108"/>
      <c r="G205" s="108"/>
      <c r="H205" s="108"/>
      <c r="I205" s="108"/>
      <c r="J205" s="109"/>
      <c r="K205" s="109"/>
      <c r="L205" s="108"/>
      <c r="M205" s="108"/>
      <c r="N205" s="108"/>
      <c r="O205" s="112"/>
      <c r="P205" s="112"/>
      <c r="Q205" s="108"/>
      <c r="R205" s="108"/>
      <c r="S205" s="112"/>
    </row>
    <row r="206" spans="1:19" ht="15.75" customHeight="1" x14ac:dyDescent="0.2">
      <c r="A206" s="108"/>
      <c r="B206" s="108"/>
      <c r="C206" s="108"/>
      <c r="D206" s="107"/>
      <c r="E206" s="108"/>
      <c r="F206" s="108"/>
      <c r="G206" s="108"/>
      <c r="H206" s="108"/>
      <c r="I206" s="108"/>
      <c r="J206" s="109"/>
      <c r="K206" s="109"/>
      <c r="L206" s="108"/>
      <c r="M206" s="108"/>
      <c r="N206" s="108"/>
      <c r="O206" s="112"/>
      <c r="P206" s="112"/>
      <c r="Q206" s="108"/>
      <c r="R206" s="108"/>
      <c r="S206" s="112"/>
    </row>
    <row r="207" spans="1:19" ht="15.75" customHeight="1" x14ac:dyDescent="0.2">
      <c r="A207" s="108"/>
      <c r="B207" s="108"/>
      <c r="C207" s="108"/>
      <c r="D207" s="107"/>
      <c r="E207" s="108"/>
      <c r="F207" s="108"/>
      <c r="G207" s="108"/>
      <c r="H207" s="108"/>
      <c r="I207" s="108"/>
      <c r="J207" s="109"/>
      <c r="K207" s="109"/>
      <c r="L207" s="108"/>
      <c r="M207" s="108"/>
      <c r="N207" s="108"/>
      <c r="O207" s="112"/>
      <c r="P207" s="112"/>
      <c r="Q207" s="108"/>
      <c r="R207" s="108"/>
      <c r="S207" s="112"/>
    </row>
    <row r="208" spans="1:19" ht="15.75" customHeight="1" x14ac:dyDescent="0.2">
      <c r="A208" s="108"/>
      <c r="B208" s="108"/>
      <c r="C208" s="108"/>
      <c r="D208" s="107"/>
      <c r="E208" s="108"/>
      <c r="F208" s="108"/>
      <c r="G208" s="108"/>
      <c r="H208" s="108"/>
      <c r="I208" s="108"/>
      <c r="J208" s="109"/>
      <c r="K208" s="109"/>
      <c r="L208" s="108"/>
      <c r="M208" s="108"/>
      <c r="N208" s="108"/>
      <c r="O208" s="112"/>
      <c r="P208" s="112"/>
      <c r="Q208" s="108"/>
      <c r="R208" s="108"/>
      <c r="S208" s="112"/>
    </row>
    <row r="209" spans="1:19" ht="15.75" customHeight="1" x14ac:dyDescent="0.2">
      <c r="A209" s="108"/>
      <c r="B209" s="108"/>
      <c r="C209" s="108"/>
      <c r="D209" s="107"/>
      <c r="E209" s="108"/>
      <c r="F209" s="108"/>
      <c r="G209" s="108"/>
      <c r="H209" s="108"/>
      <c r="I209" s="108"/>
      <c r="J209" s="109"/>
      <c r="K209" s="109"/>
      <c r="L209" s="108"/>
      <c r="M209" s="108"/>
      <c r="N209" s="108"/>
      <c r="O209" s="112"/>
      <c r="P209" s="112"/>
      <c r="Q209" s="108"/>
      <c r="R209" s="108"/>
      <c r="S209" s="112"/>
    </row>
    <row r="210" spans="1:19" ht="15.75" customHeight="1" x14ac:dyDescent="0.2">
      <c r="A210" s="108"/>
      <c r="B210" s="108"/>
      <c r="C210" s="108"/>
      <c r="D210" s="107"/>
      <c r="E210" s="108"/>
      <c r="F210" s="108"/>
      <c r="G210" s="108"/>
      <c r="H210" s="108"/>
      <c r="I210" s="108"/>
      <c r="J210" s="109"/>
      <c r="K210" s="109"/>
      <c r="L210" s="108"/>
      <c r="M210" s="108"/>
      <c r="N210" s="108"/>
      <c r="O210" s="112"/>
      <c r="P210" s="112"/>
      <c r="Q210" s="108"/>
      <c r="R210" s="108"/>
      <c r="S210" s="112"/>
    </row>
    <row r="211" spans="1:19" ht="15.75" customHeight="1" x14ac:dyDescent="0.2">
      <c r="A211" s="108"/>
      <c r="B211" s="108"/>
      <c r="C211" s="108"/>
      <c r="D211" s="107"/>
      <c r="E211" s="108"/>
      <c r="F211" s="108"/>
      <c r="G211" s="108"/>
      <c r="H211" s="108"/>
      <c r="I211" s="108"/>
      <c r="J211" s="109"/>
      <c r="K211" s="109"/>
      <c r="L211" s="108"/>
      <c r="M211" s="108"/>
      <c r="N211" s="108"/>
      <c r="O211" s="112"/>
      <c r="P211" s="112"/>
      <c r="Q211" s="108"/>
      <c r="R211" s="108"/>
      <c r="S211" s="112"/>
    </row>
    <row r="212" spans="1:19" ht="15.75" customHeight="1" x14ac:dyDescent="0.2">
      <c r="A212" s="108"/>
      <c r="B212" s="108"/>
      <c r="C212" s="108"/>
      <c r="D212" s="107"/>
      <c r="E212" s="108"/>
      <c r="F212" s="108"/>
      <c r="G212" s="108"/>
      <c r="H212" s="108"/>
      <c r="I212" s="108"/>
      <c r="J212" s="109"/>
      <c r="K212" s="109"/>
      <c r="L212" s="108"/>
      <c r="M212" s="108"/>
      <c r="N212" s="108"/>
      <c r="O212" s="112"/>
      <c r="P212" s="112"/>
      <c r="Q212" s="108"/>
      <c r="R212" s="108"/>
      <c r="S212" s="112"/>
    </row>
    <row r="213" spans="1:19" ht="15.75" customHeight="1" x14ac:dyDescent="0.2">
      <c r="A213" s="108"/>
      <c r="B213" s="108"/>
      <c r="C213" s="108"/>
      <c r="D213" s="107"/>
      <c r="E213" s="108"/>
      <c r="F213" s="108"/>
      <c r="G213" s="108"/>
      <c r="H213" s="108"/>
      <c r="I213" s="108"/>
      <c r="J213" s="109"/>
      <c r="K213" s="109"/>
      <c r="L213" s="108"/>
      <c r="M213" s="108"/>
      <c r="N213" s="108"/>
      <c r="O213" s="112"/>
      <c r="P213" s="112"/>
      <c r="Q213" s="108"/>
      <c r="R213" s="108"/>
      <c r="S213" s="112"/>
    </row>
    <row r="214" spans="1:19" ht="15.75" customHeight="1" x14ac:dyDescent="0.2">
      <c r="A214" s="108"/>
      <c r="B214" s="108"/>
      <c r="C214" s="108"/>
      <c r="D214" s="107"/>
      <c r="E214" s="108"/>
      <c r="F214" s="108"/>
      <c r="G214" s="108"/>
      <c r="H214" s="108"/>
      <c r="I214" s="108"/>
      <c r="J214" s="109"/>
      <c r="K214" s="109"/>
      <c r="L214" s="108"/>
      <c r="M214" s="108"/>
      <c r="N214" s="108"/>
      <c r="O214" s="112"/>
      <c r="P214" s="112"/>
      <c r="Q214" s="108"/>
      <c r="R214" s="108"/>
      <c r="S214" s="112"/>
    </row>
    <row r="215" spans="1:19" ht="15.75" customHeight="1" x14ac:dyDescent="0.2">
      <c r="A215" s="108"/>
      <c r="B215" s="108"/>
      <c r="C215" s="108"/>
      <c r="D215" s="107"/>
      <c r="E215" s="108"/>
      <c r="F215" s="108"/>
      <c r="G215" s="108"/>
      <c r="H215" s="108"/>
      <c r="I215" s="108"/>
      <c r="J215" s="109"/>
      <c r="K215" s="109"/>
      <c r="L215" s="108"/>
      <c r="M215" s="108"/>
      <c r="N215" s="108"/>
      <c r="O215" s="112"/>
      <c r="P215" s="112"/>
      <c r="Q215" s="108"/>
      <c r="R215" s="108"/>
      <c r="S215" s="112"/>
    </row>
    <row r="216" spans="1:19" ht="15.75" customHeight="1" x14ac:dyDescent="0.2">
      <c r="A216" s="108"/>
      <c r="B216" s="108"/>
      <c r="C216" s="108"/>
      <c r="D216" s="107"/>
      <c r="E216" s="108"/>
      <c r="F216" s="108"/>
      <c r="G216" s="108"/>
      <c r="H216" s="108"/>
      <c r="I216" s="108"/>
      <c r="J216" s="109"/>
      <c r="K216" s="109"/>
      <c r="L216" s="108"/>
      <c r="M216" s="108"/>
      <c r="N216" s="108"/>
      <c r="O216" s="112"/>
      <c r="P216" s="112"/>
      <c r="Q216" s="108"/>
      <c r="R216" s="108"/>
      <c r="S216" s="112"/>
    </row>
    <row r="217" spans="1:19" ht="15.75" customHeight="1" x14ac:dyDescent="0.2">
      <c r="A217" s="108"/>
      <c r="B217" s="108"/>
      <c r="C217" s="108"/>
      <c r="D217" s="107"/>
      <c r="E217" s="108"/>
      <c r="F217" s="108"/>
      <c r="G217" s="108"/>
      <c r="H217" s="108"/>
      <c r="I217" s="108"/>
      <c r="J217" s="109"/>
      <c r="K217" s="109"/>
      <c r="L217" s="108"/>
      <c r="M217" s="108"/>
      <c r="N217" s="108"/>
      <c r="O217" s="112"/>
      <c r="P217" s="112"/>
      <c r="Q217" s="108"/>
      <c r="R217" s="108"/>
      <c r="S217" s="112"/>
    </row>
    <row r="218" spans="1:19" ht="15.75" customHeight="1" x14ac:dyDescent="0.2">
      <c r="A218" s="108"/>
      <c r="B218" s="108"/>
      <c r="C218" s="108"/>
      <c r="D218" s="107"/>
      <c r="E218" s="108"/>
      <c r="F218" s="108"/>
      <c r="G218" s="108"/>
      <c r="H218" s="108"/>
      <c r="I218" s="108"/>
      <c r="J218" s="109"/>
      <c r="K218" s="109"/>
      <c r="L218" s="108"/>
      <c r="M218" s="108"/>
      <c r="N218" s="108"/>
      <c r="O218" s="112"/>
      <c r="P218" s="112"/>
      <c r="Q218" s="108"/>
      <c r="R218" s="108"/>
      <c r="S218" s="112"/>
    </row>
    <row r="219" spans="1:19" ht="15.75" customHeight="1" x14ac:dyDescent="0.2">
      <c r="A219" s="108"/>
      <c r="B219" s="108"/>
      <c r="C219" s="108"/>
      <c r="D219" s="107"/>
      <c r="E219" s="108"/>
      <c r="F219" s="108"/>
      <c r="G219" s="108"/>
      <c r="H219" s="108"/>
      <c r="I219" s="108"/>
      <c r="J219" s="109"/>
      <c r="K219" s="109"/>
      <c r="L219" s="108"/>
      <c r="M219" s="108"/>
      <c r="N219" s="108"/>
      <c r="O219" s="112"/>
      <c r="P219" s="112"/>
      <c r="Q219" s="108"/>
      <c r="R219" s="108"/>
      <c r="S219" s="112"/>
    </row>
    <row r="220" spans="1:19" ht="15.75" customHeight="1" x14ac:dyDescent="0.2">
      <c r="A220" s="108"/>
      <c r="B220" s="108"/>
      <c r="C220" s="108"/>
      <c r="D220" s="107"/>
      <c r="E220" s="108"/>
      <c r="F220" s="108"/>
      <c r="G220" s="108"/>
      <c r="H220" s="108"/>
      <c r="I220" s="108"/>
      <c r="J220" s="109"/>
      <c r="K220" s="109"/>
      <c r="L220" s="108"/>
      <c r="M220" s="108"/>
      <c r="N220" s="108"/>
      <c r="O220" s="112"/>
      <c r="P220" s="112"/>
      <c r="Q220" s="108"/>
      <c r="R220" s="108"/>
      <c r="S220" s="112"/>
    </row>
    <row r="221" spans="1:19" ht="15.75" customHeight="1" x14ac:dyDescent="0.2">
      <c r="A221" s="108"/>
      <c r="B221" s="108"/>
      <c r="C221" s="108"/>
      <c r="D221" s="107"/>
      <c r="E221" s="108"/>
      <c r="F221" s="108"/>
      <c r="G221" s="108"/>
      <c r="H221" s="108"/>
      <c r="I221" s="108"/>
      <c r="J221" s="109"/>
      <c r="K221" s="109"/>
      <c r="L221" s="108"/>
      <c r="M221" s="108"/>
      <c r="N221" s="108"/>
      <c r="O221" s="112"/>
      <c r="P221" s="112"/>
      <c r="Q221" s="108"/>
      <c r="R221" s="108"/>
      <c r="S221" s="112"/>
    </row>
    <row r="222" spans="1:19" ht="15.75" customHeight="1" x14ac:dyDescent="0.2">
      <c r="A222" s="108"/>
      <c r="B222" s="108"/>
      <c r="C222" s="108"/>
      <c r="D222" s="107"/>
      <c r="E222" s="108"/>
      <c r="F222" s="108"/>
      <c r="G222" s="108"/>
      <c r="H222" s="108"/>
      <c r="I222" s="108"/>
      <c r="J222" s="109"/>
      <c r="K222" s="109"/>
      <c r="L222" s="108"/>
      <c r="M222" s="108"/>
      <c r="N222" s="108"/>
      <c r="O222" s="112"/>
      <c r="P222" s="112"/>
      <c r="Q222" s="108"/>
      <c r="R222" s="108"/>
      <c r="S222" s="112"/>
    </row>
    <row r="223" spans="1:19" ht="15.75" customHeight="1" x14ac:dyDescent="0.2">
      <c r="A223" s="108"/>
      <c r="B223" s="108"/>
      <c r="C223" s="108"/>
      <c r="D223" s="107"/>
      <c r="E223" s="108"/>
      <c r="F223" s="108"/>
      <c r="G223" s="108"/>
      <c r="H223" s="108"/>
      <c r="I223" s="108"/>
      <c r="J223" s="109"/>
      <c r="K223" s="109"/>
      <c r="L223" s="108"/>
      <c r="M223" s="108"/>
      <c r="N223" s="108"/>
      <c r="O223" s="112"/>
      <c r="P223" s="112"/>
      <c r="Q223" s="108"/>
      <c r="R223" s="108"/>
      <c r="S223" s="112"/>
    </row>
    <row r="224" spans="1:19" ht="15.75" customHeight="1" x14ac:dyDescent="0.2">
      <c r="A224" s="108"/>
      <c r="B224" s="108"/>
      <c r="C224" s="108"/>
      <c r="D224" s="107"/>
      <c r="E224" s="108"/>
      <c r="F224" s="108"/>
      <c r="G224" s="108"/>
      <c r="H224" s="108"/>
      <c r="I224" s="108"/>
      <c r="J224" s="109"/>
      <c r="K224" s="109"/>
      <c r="L224" s="108"/>
      <c r="M224" s="108"/>
      <c r="N224" s="108"/>
      <c r="O224" s="112"/>
      <c r="P224" s="112"/>
      <c r="Q224" s="108"/>
      <c r="R224" s="108"/>
      <c r="S224" s="112"/>
    </row>
    <row r="225" spans="1:19" ht="15.75" customHeight="1" x14ac:dyDescent="0.2">
      <c r="A225" s="108"/>
      <c r="B225" s="108"/>
      <c r="C225" s="108"/>
      <c r="D225" s="107"/>
      <c r="E225" s="108"/>
      <c r="F225" s="108"/>
      <c r="G225" s="108"/>
      <c r="H225" s="108"/>
      <c r="I225" s="108"/>
      <c r="J225" s="109"/>
      <c r="K225" s="109"/>
      <c r="L225" s="108"/>
      <c r="M225" s="108"/>
      <c r="N225" s="108"/>
      <c r="O225" s="112"/>
      <c r="P225" s="112"/>
      <c r="Q225" s="108"/>
      <c r="R225" s="108"/>
      <c r="S225" s="112"/>
    </row>
    <row r="226" spans="1:19" ht="15.75" customHeight="1" x14ac:dyDescent="0.2">
      <c r="A226" s="108"/>
      <c r="B226" s="108"/>
      <c r="C226" s="108"/>
      <c r="D226" s="107"/>
      <c r="E226" s="108"/>
      <c r="F226" s="108"/>
      <c r="G226" s="108"/>
      <c r="H226" s="108"/>
      <c r="I226" s="108"/>
      <c r="J226" s="109"/>
      <c r="K226" s="109"/>
      <c r="L226" s="108"/>
      <c r="M226" s="108"/>
      <c r="N226" s="108"/>
      <c r="O226" s="112"/>
      <c r="P226" s="112"/>
      <c r="Q226" s="108"/>
      <c r="R226" s="108"/>
      <c r="S226" s="112"/>
    </row>
    <row r="227" spans="1:19" ht="15.75" customHeight="1" x14ac:dyDescent="0.2">
      <c r="A227" s="108"/>
      <c r="B227" s="108"/>
      <c r="C227" s="108"/>
      <c r="D227" s="107"/>
      <c r="E227" s="108"/>
      <c r="F227" s="108"/>
      <c r="G227" s="108"/>
      <c r="H227" s="108"/>
      <c r="I227" s="108"/>
      <c r="J227" s="109"/>
      <c r="K227" s="109"/>
      <c r="L227" s="108"/>
      <c r="M227" s="108"/>
      <c r="N227" s="108"/>
      <c r="O227" s="112"/>
      <c r="P227" s="112"/>
      <c r="Q227" s="108"/>
      <c r="R227" s="108"/>
      <c r="S227" s="112"/>
    </row>
    <row r="228" spans="1:19" ht="15.75" customHeight="1" x14ac:dyDescent="0.2">
      <c r="A228" s="108"/>
      <c r="B228" s="108"/>
      <c r="C228" s="108"/>
      <c r="D228" s="107"/>
      <c r="E228" s="108"/>
      <c r="F228" s="108"/>
      <c r="G228" s="108"/>
      <c r="H228" s="108"/>
      <c r="I228" s="108"/>
      <c r="J228" s="109"/>
      <c r="K228" s="109"/>
      <c r="L228" s="108"/>
      <c r="M228" s="108"/>
      <c r="N228" s="108"/>
      <c r="O228" s="112"/>
      <c r="P228" s="112"/>
      <c r="Q228" s="108"/>
      <c r="R228" s="108"/>
      <c r="S228" s="112"/>
    </row>
    <row r="229" spans="1:19" ht="15.75" customHeight="1" x14ac:dyDescent="0.2">
      <c r="A229" s="108"/>
      <c r="B229" s="108"/>
      <c r="C229" s="108"/>
      <c r="D229" s="107"/>
      <c r="E229" s="108"/>
      <c r="F229" s="108"/>
      <c r="G229" s="108"/>
      <c r="H229" s="108"/>
      <c r="I229" s="108"/>
      <c r="J229" s="109"/>
      <c r="K229" s="109"/>
      <c r="L229" s="108"/>
      <c r="M229" s="108"/>
      <c r="N229" s="108"/>
      <c r="O229" s="112"/>
      <c r="P229" s="112"/>
      <c r="Q229" s="108"/>
      <c r="R229" s="108"/>
      <c r="S229" s="112"/>
    </row>
    <row r="230" spans="1:19" ht="15.75" customHeight="1" x14ac:dyDescent="0.2">
      <c r="A230" s="108"/>
      <c r="B230" s="108"/>
      <c r="C230" s="108"/>
      <c r="D230" s="107"/>
      <c r="E230" s="108"/>
      <c r="F230" s="108"/>
      <c r="G230" s="108"/>
      <c r="H230" s="108"/>
      <c r="I230" s="108"/>
      <c r="J230" s="109"/>
      <c r="K230" s="109"/>
      <c r="L230" s="108"/>
      <c r="M230" s="108"/>
      <c r="N230" s="108"/>
      <c r="O230" s="112"/>
      <c r="P230" s="112"/>
      <c r="Q230" s="108"/>
      <c r="R230" s="108"/>
      <c r="S230" s="112"/>
    </row>
    <row r="231" spans="1:19" ht="15.75" customHeight="1" x14ac:dyDescent="0.2">
      <c r="A231" s="108"/>
      <c r="B231" s="108"/>
      <c r="C231" s="108"/>
      <c r="D231" s="107"/>
      <c r="E231" s="108"/>
      <c r="F231" s="108"/>
      <c r="G231" s="108"/>
      <c r="H231" s="108"/>
      <c r="I231" s="108"/>
      <c r="J231" s="109"/>
      <c r="K231" s="109"/>
      <c r="L231" s="108"/>
      <c r="M231" s="108"/>
      <c r="N231" s="108"/>
      <c r="O231" s="112"/>
      <c r="P231" s="112"/>
      <c r="Q231" s="108"/>
      <c r="R231" s="108"/>
      <c r="S231" s="112"/>
    </row>
    <row r="232" spans="1:19" ht="15.75" customHeight="1" x14ac:dyDescent="0.2">
      <c r="A232" s="108"/>
      <c r="B232" s="108"/>
      <c r="C232" s="108"/>
      <c r="D232" s="107"/>
      <c r="E232" s="108"/>
      <c r="F232" s="108"/>
      <c r="G232" s="108"/>
      <c r="H232" s="108"/>
      <c r="I232" s="108"/>
      <c r="J232" s="109"/>
      <c r="K232" s="109"/>
      <c r="L232" s="108"/>
      <c r="M232" s="108"/>
      <c r="N232" s="108"/>
      <c r="O232" s="112"/>
      <c r="P232" s="112"/>
      <c r="Q232" s="108"/>
      <c r="R232" s="108"/>
      <c r="S232" s="112"/>
    </row>
    <row r="233" spans="1:19" ht="15.75" customHeight="1" x14ac:dyDescent="0.2">
      <c r="A233" s="108"/>
      <c r="B233" s="108"/>
      <c r="C233" s="108"/>
      <c r="D233" s="107"/>
      <c r="E233" s="108"/>
      <c r="F233" s="108"/>
      <c r="G233" s="108"/>
      <c r="H233" s="108"/>
      <c r="I233" s="108"/>
      <c r="J233" s="109"/>
      <c r="K233" s="109"/>
      <c r="L233" s="108"/>
      <c r="M233" s="108"/>
      <c r="N233" s="108"/>
      <c r="O233" s="112"/>
      <c r="P233" s="112"/>
      <c r="Q233" s="108"/>
      <c r="R233" s="108"/>
      <c r="S233" s="112"/>
    </row>
    <row r="234" spans="1:19" ht="15.75" customHeight="1" x14ac:dyDescent="0.2">
      <c r="A234" s="108"/>
      <c r="B234" s="108"/>
      <c r="C234" s="108"/>
      <c r="D234" s="107"/>
      <c r="E234" s="108"/>
      <c r="F234" s="108"/>
      <c r="G234" s="108"/>
      <c r="H234" s="108"/>
      <c r="I234" s="108"/>
      <c r="J234" s="109"/>
      <c r="K234" s="109"/>
      <c r="L234" s="108"/>
      <c r="M234" s="108"/>
      <c r="N234" s="108"/>
      <c r="O234" s="112"/>
      <c r="P234" s="112"/>
      <c r="Q234" s="108"/>
      <c r="R234" s="108"/>
      <c r="S234" s="112"/>
    </row>
    <row r="235" spans="1:19" ht="15.75" customHeight="1" x14ac:dyDescent="0.2">
      <c r="A235" s="108"/>
      <c r="B235" s="108"/>
      <c r="C235" s="108"/>
      <c r="D235" s="107"/>
      <c r="E235" s="108"/>
      <c r="F235" s="108"/>
      <c r="G235" s="108"/>
      <c r="H235" s="108"/>
      <c r="I235" s="108"/>
      <c r="J235" s="109"/>
      <c r="K235" s="109"/>
      <c r="L235" s="108"/>
      <c r="M235" s="108"/>
      <c r="N235" s="108"/>
      <c r="O235" s="112"/>
      <c r="P235" s="112"/>
      <c r="Q235" s="108"/>
      <c r="R235" s="108"/>
      <c r="S235" s="112"/>
    </row>
    <row r="236" spans="1:19" ht="15.75" customHeight="1" x14ac:dyDescent="0.2">
      <c r="A236" s="108"/>
      <c r="B236" s="108"/>
      <c r="C236" s="108"/>
      <c r="D236" s="107"/>
      <c r="E236" s="108"/>
      <c r="F236" s="108"/>
      <c r="G236" s="108"/>
      <c r="H236" s="108"/>
      <c r="I236" s="108"/>
      <c r="J236" s="109"/>
      <c r="K236" s="109"/>
      <c r="L236" s="108"/>
      <c r="M236" s="108"/>
      <c r="N236" s="108"/>
      <c r="O236" s="112"/>
      <c r="P236" s="112"/>
      <c r="Q236" s="108"/>
      <c r="R236" s="108"/>
      <c r="S236" s="112"/>
    </row>
    <row r="237" spans="1:19" ht="15.75" customHeight="1" x14ac:dyDescent="0.2">
      <c r="A237" s="108"/>
      <c r="B237" s="108"/>
      <c r="C237" s="108"/>
      <c r="D237" s="107"/>
      <c r="E237" s="108"/>
      <c r="F237" s="108"/>
      <c r="G237" s="108"/>
      <c r="H237" s="108"/>
      <c r="I237" s="108"/>
      <c r="J237" s="109"/>
      <c r="K237" s="109"/>
      <c r="L237" s="108"/>
      <c r="M237" s="108"/>
      <c r="N237" s="108"/>
      <c r="O237" s="112"/>
      <c r="P237" s="112"/>
      <c r="Q237" s="108"/>
      <c r="R237" s="108"/>
      <c r="S237" s="112"/>
    </row>
    <row r="238" spans="1:19" ht="15.75" customHeight="1" x14ac:dyDescent="0.2">
      <c r="A238" s="108"/>
      <c r="B238" s="108"/>
      <c r="C238" s="108"/>
      <c r="D238" s="107"/>
      <c r="E238" s="108"/>
      <c r="F238" s="108"/>
      <c r="G238" s="108"/>
      <c r="H238" s="108"/>
      <c r="I238" s="108"/>
      <c r="J238" s="109"/>
      <c r="K238" s="109"/>
      <c r="L238" s="108"/>
      <c r="M238" s="108"/>
      <c r="N238" s="108"/>
      <c r="O238" s="112"/>
      <c r="P238" s="112"/>
      <c r="Q238" s="108"/>
      <c r="R238" s="108"/>
      <c r="S238" s="112"/>
    </row>
    <row r="239" spans="1:19" ht="15.75" customHeight="1" x14ac:dyDescent="0.2">
      <c r="A239" s="108"/>
      <c r="B239" s="108"/>
      <c r="C239" s="108"/>
      <c r="D239" s="107"/>
      <c r="E239" s="108"/>
      <c r="F239" s="108"/>
      <c r="G239" s="108"/>
      <c r="H239" s="108"/>
      <c r="I239" s="108"/>
      <c r="J239" s="109"/>
      <c r="K239" s="109"/>
      <c r="L239" s="108"/>
      <c r="M239" s="108"/>
      <c r="N239" s="108"/>
      <c r="O239" s="112"/>
      <c r="P239" s="112"/>
      <c r="Q239" s="108"/>
      <c r="R239" s="108"/>
      <c r="S239" s="112"/>
    </row>
    <row r="240" spans="1:19" ht="15.75" customHeight="1" x14ac:dyDescent="0.2">
      <c r="A240" s="108"/>
      <c r="B240" s="108"/>
      <c r="C240" s="108"/>
      <c r="D240" s="107"/>
      <c r="E240" s="108"/>
      <c r="F240" s="108"/>
      <c r="G240" s="108"/>
      <c r="H240" s="108"/>
      <c r="I240" s="108"/>
      <c r="J240" s="109"/>
      <c r="K240" s="109"/>
      <c r="L240" s="108"/>
      <c r="M240" s="108"/>
      <c r="N240" s="108"/>
      <c r="O240" s="112"/>
      <c r="P240" s="112"/>
      <c r="Q240" s="108"/>
      <c r="R240" s="108"/>
      <c r="S240" s="112"/>
    </row>
    <row r="241" spans="1:19" ht="15.75" customHeight="1" x14ac:dyDescent="0.2">
      <c r="A241" s="108"/>
      <c r="B241" s="108"/>
      <c r="C241" s="108"/>
      <c r="D241" s="107"/>
      <c r="E241" s="108"/>
      <c r="F241" s="108"/>
      <c r="G241" s="108"/>
      <c r="H241" s="108"/>
      <c r="I241" s="108"/>
      <c r="J241" s="109"/>
      <c r="K241" s="109"/>
      <c r="L241" s="108"/>
      <c r="M241" s="108"/>
      <c r="N241" s="108"/>
      <c r="O241" s="112"/>
      <c r="P241" s="112"/>
      <c r="Q241" s="108"/>
      <c r="R241" s="108"/>
      <c r="S241" s="112"/>
    </row>
    <row r="242" spans="1:19" ht="15.75" customHeight="1" x14ac:dyDescent="0.2">
      <c r="A242" s="108"/>
      <c r="B242" s="108"/>
      <c r="C242" s="108"/>
      <c r="D242" s="107"/>
      <c r="E242" s="108"/>
      <c r="F242" s="108"/>
      <c r="G242" s="108"/>
      <c r="H242" s="108"/>
      <c r="I242" s="108"/>
      <c r="J242" s="109"/>
      <c r="K242" s="109"/>
      <c r="L242" s="108"/>
      <c r="M242" s="108"/>
      <c r="N242" s="108"/>
      <c r="O242" s="112"/>
      <c r="P242" s="112"/>
      <c r="Q242" s="108"/>
      <c r="R242" s="108"/>
      <c r="S242" s="112"/>
    </row>
    <row r="243" spans="1:19" ht="15.75" customHeight="1" x14ac:dyDescent="0.2">
      <c r="A243" s="108"/>
      <c r="B243" s="108"/>
      <c r="C243" s="108"/>
      <c r="D243" s="107"/>
      <c r="E243" s="108"/>
      <c r="F243" s="108"/>
      <c r="G243" s="108"/>
      <c r="H243" s="108"/>
      <c r="I243" s="108"/>
      <c r="J243" s="109"/>
      <c r="K243" s="109"/>
      <c r="L243" s="108"/>
      <c r="M243" s="108"/>
      <c r="N243" s="108"/>
      <c r="O243" s="112"/>
      <c r="P243" s="112"/>
      <c r="Q243" s="108"/>
      <c r="R243" s="108"/>
      <c r="S243" s="112"/>
    </row>
    <row r="244" spans="1:19" ht="15.75" customHeight="1" x14ac:dyDescent="0.2">
      <c r="A244" s="108"/>
      <c r="B244" s="108"/>
      <c r="C244" s="108"/>
      <c r="D244" s="107"/>
      <c r="E244" s="108"/>
      <c r="F244" s="108"/>
      <c r="G244" s="108"/>
      <c r="H244" s="108"/>
      <c r="I244" s="108"/>
      <c r="J244" s="109"/>
      <c r="K244" s="109"/>
      <c r="L244" s="108"/>
      <c r="M244" s="108"/>
      <c r="N244" s="108"/>
      <c r="O244" s="112"/>
      <c r="P244" s="112"/>
      <c r="Q244" s="108"/>
      <c r="R244" s="108"/>
      <c r="S244" s="112"/>
    </row>
    <row r="245" spans="1:19" ht="15.75" customHeight="1" x14ac:dyDescent="0.2">
      <c r="A245" s="108"/>
      <c r="B245" s="108"/>
      <c r="C245" s="108"/>
      <c r="D245" s="107"/>
      <c r="E245" s="108"/>
      <c r="F245" s="108"/>
      <c r="G245" s="108"/>
      <c r="H245" s="108"/>
      <c r="I245" s="108"/>
      <c r="J245" s="109"/>
      <c r="K245" s="109"/>
      <c r="L245" s="108"/>
      <c r="M245" s="108"/>
      <c r="N245" s="108"/>
      <c r="O245" s="112"/>
      <c r="P245" s="112"/>
      <c r="Q245" s="108"/>
      <c r="R245" s="108"/>
      <c r="S245" s="112"/>
    </row>
    <row r="246" spans="1:19" ht="15.75" customHeight="1" x14ac:dyDescent="0.2">
      <c r="A246" s="108"/>
      <c r="B246" s="108"/>
      <c r="C246" s="108"/>
      <c r="D246" s="107"/>
      <c r="E246" s="108"/>
      <c r="F246" s="108"/>
      <c r="G246" s="108"/>
      <c r="H246" s="108"/>
      <c r="I246" s="108"/>
      <c r="J246" s="109"/>
      <c r="K246" s="109"/>
      <c r="L246" s="108"/>
      <c r="M246" s="108"/>
      <c r="N246" s="108"/>
      <c r="O246" s="112"/>
      <c r="P246" s="112"/>
      <c r="Q246" s="108"/>
      <c r="R246" s="108"/>
      <c r="S246" s="112"/>
    </row>
    <row r="247" spans="1:19" ht="15.75" customHeight="1" x14ac:dyDescent="0.2">
      <c r="A247" s="108"/>
      <c r="B247" s="108"/>
      <c r="C247" s="108"/>
      <c r="D247" s="107"/>
      <c r="E247" s="108"/>
      <c r="F247" s="108"/>
      <c r="G247" s="108"/>
      <c r="H247" s="108"/>
      <c r="I247" s="108"/>
      <c r="J247" s="109"/>
      <c r="K247" s="109"/>
      <c r="L247" s="108"/>
      <c r="M247" s="108"/>
      <c r="N247" s="108"/>
      <c r="O247" s="112"/>
      <c r="P247" s="112"/>
      <c r="Q247" s="108"/>
      <c r="R247" s="108"/>
      <c r="S247" s="112"/>
    </row>
    <row r="248" spans="1:19" ht="15.75" customHeight="1" x14ac:dyDescent="0.2">
      <c r="A248" s="108"/>
      <c r="B248" s="108"/>
      <c r="C248" s="108"/>
      <c r="D248" s="107"/>
      <c r="E248" s="108"/>
      <c r="F248" s="108"/>
      <c r="G248" s="108"/>
      <c r="H248" s="108"/>
      <c r="I248" s="108"/>
      <c r="J248" s="109"/>
      <c r="K248" s="109"/>
      <c r="L248" s="108"/>
      <c r="M248" s="108"/>
      <c r="N248" s="108"/>
      <c r="O248" s="112"/>
      <c r="P248" s="112"/>
      <c r="Q248" s="108"/>
      <c r="R248" s="108"/>
      <c r="S248" s="112"/>
    </row>
    <row r="249" spans="1:19" ht="15.75" customHeight="1" x14ac:dyDescent="0.2">
      <c r="A249" s="108"/>
      <c r="B249" s="108"/>
      <c r="C249" s="108"/>
      <c r="D249" s="107"/>
      <c r="E249" s="108"/>
      <c r="F249" s="108"/>
      <c r="G249" s="108"/>
      <c r="H249" s="108"/>
      <c r="I249" s="108"/>
      <c r="J249" s="109"/>
      <c r="K249" s="109"/>
      <c r="L249" s="108"/>
      <c r="M249" s="108"/>
      <c r="N249" s="108"/>
      <c r="O249" s="112"/>
      <c r="P249" s="112"/>
      <c r="Q249" s="108"/>
      <c r="R249" s="108"/>
      <c r="S249" s="112"/>
    </row>
    <row r="250" spans="1:19" ht="15.75" customHeight="1" x14ac:dyDescent="0.2">
      <c r="A250" s="108"/>
      <c r="B250" s="108"/>
      <c r="C250" s="108"/>
      <c r="D250" s="107"/>
      <c r="E250" s="108"/>
      <c r="F250" s="108"/>
      <c r="G250" s="108"/>
      <c r="H250" s="108"/>
      <c r="I250" s="108"/>
      <c r="J250" s="109"/>
      <c r="K250" s="109"/>
      <c r="L250" s="108"/>
      <c r="M250" s="108"/>
      <c r="N250" s="108"/>
      <c r="O250" s="112"/>
      <c r="P250" s="112"/>
      <c r="Q250" s="108"/>
      <c r="R250" s="108"/>
      <c r="S250" s="112"/>
    </row>
    <row r="251" spans="1:19" ht="15.75" customHeight="1" x14ac:dyDescent="0.2">
      <c r="A251" s="108"/>
      <c r="B251" s="108"/>
      <c r="C251" s="108"/>
      <c r="D251" s="107"/>
      <c r="E251" s="108"/>
      <c r="F251" s="108"/>
      <c r="G251" s="108"/>
      <c r="H251" s="108"/>
      <c r="I251" s="108"/>
      <c r="J251" s="109"/>
      <c r="K251" s="109"/>
      <c r="L251" s="108"/>
      <c r="M251" s="108"/>
      <c r="N251" s="108"/>
      <c r="O251" s="112"/>
      <c r="P251" s="112"/>
      <c r="Q251" s="108"/>
      <c r="R251" s="108"/>
      <c r="S251" s="112"/>
    </row>
    <row r="252" spans="1:19" ht="15.75" customHeight="1" x14ac:dyDescent="0.2">
      <c r="A252" s="108"/>
      <c r="B252" s="108"/>
      <c r="C252" s="108"/>
      <c r="D252" s="107"/>
      <c r="E252" s="108"/>
      <c r="F252" s="108"/>
      <c r="G252" s="108"/>
      <c r="H252" s="108"/>
      <c r="I252" s="108"/>
      <c r="J252" s="109"/>
      <c r="K252" s="109"/>
      <c r="L252" s="108"/>
      <c r="M252" s="108"/>
      <c r="N252" s="108"/>
      <c r="O252" s="112"/>
      <c r="P252" s="112"/>
      <c r="Q252" s="108"/>
      <c r="R252" s="108"/>
      <c r="S252" s="112"/>
    </row>
    <row r="253" spans="1:19" ht="15.75" customHeight="1" x14ac:dyDescent="0.2">
      <c r="A253" s="108"/>
      <c r="B253" s="108"/>
      <c r="C253" s="108"/>
      <c r="D253" s="107"/>
      <c r="E253" s="108"/>
      <c r="F253" s="108"/>
      <c r="G253" s="108"/>
      <c r="H253" s="108"/>
      <c r="I253" s="108"/>
      <c r="J253" s="109"/>
      <c r="K253" s="109"/>
      <c r="L253" s="108"/>
      <c r="M253" s="108"/>
      <c r="N253" s="108"/>
      <c r="O253" s="112"/>
      <c r="P253" s="112"/>
      <c r="Q253" s="108"/>
      <c r="R253" s="108"/>
      <c r="S253" s="112"/>
    </row>
    <row r="254" spans="1:19" ht="15.75" customHeight="1" x14ac:dyDescent="0.2">
      <c r="A254" s="108"/>
      <c r="B254" s="108"/>
      <c r="C254" s="108"/>
      <c r="D254" s="107"/>
      <c r="E254" s="108"/>
      <c r="F254" s="108"/>
      <c r="G254" s="108"/>
      <c r="H254" s="108"/>
      <c r="I254" s="108"/>
      <c r="J254" s="109"/>
      <c r="K254" s="109"/>
      <c r="L254" s="108"/>
      <c r="M254" s="108"/>
      <c r="N254" s="108"/>
      <c r="O254" s="112"/>
      <c r="P254" s="112"/>
      <c r="Q254" s="108"/>
      <c r="R254" s="108"/>
      <c r="S254" s="112"/>
    </row>
    <row r="255" spans="1:19" ht="15.75" customHeight="1" x14ac:dyDescent="0.2">
      <c r="A255" s="108"/>
      <c r="B255" s="108"/>
      <c r="C255" s="108"/>
      <c r="D255" s="107"/>
      <c r="E255" s="108"/>
      <c r="F255" s="108"/>
      <c r="G255" s="108"/>
      <c r="H255" s="108"/>
      <c r="I255" s="108"/>
      <c r="J255" s="109"/>
      <c r="K255" s="109"/>
      <c r="L255" s="108"/>
      <c r="M255" s="108"/>
      <c r="N255" s="108"/>
      <c r="O255" s="112"/>
      <c r="P255" s="112"/>
      <c r="Q255" s="108"/>
      <c r="R255" s="108"/>
      <c r="S255" s="112"/>
    </row>
    <row r="256" spans="1:19" ht="15.75" customHeight="1" x14ac:dyDescent="0.2">
      <c r="A256" s="108"/>
      <c r="B256" s="108"/>
      <c r="C256" s="108"/>
      <c r="D256" s="107"/>
      <c r="E256" s="108"/>
      <c r="F256" s="108"/>
      <c r="G256" s="108"/>
      <c r="H256" s="108"/>
      <c r="I256" s="108"/>
      <c r="J256" s="109"/>
      <c r="K256" s="109"/>
      <c r="L256" s="108"/>
      <c r="M256" s="108"/>
      <c r="N256" s="108"/>
      <c r="O256" s="112"/>
      <c r="P256" s="112"/>
      <c r="Q256" s="108"/>
      <c r="R256" s="108"/>
      <c r="S256" s="112"/>
    </row>
    <row r="257" spans="1:19" ht="15.75" customHeight="1" x14ac:dyDescent="0.2">
      <c r="A257" s="108"/>
      <c r="B257" s="108"/>
      <c r="C257" s="108"/>
      <c r="D257" s="107"/>
      <c r="E257" s="108"/>
      <c r="F257" s="108"/>
      <c r="G257" s="108"/>
      <c r="H257" s="108"/>
      <c r="I257" s="108"/>
      <c r="J257" s="109"/>
      <c r="K257" s="109"/>
      <c r="L257" s="108"/>
      <c r="M257" s="108"/>
      <c r="N257" s="108"/>
      <c r="O257" s="112"/>
      <c r="P257" s="112"/>
      <c r="Q257" s="108"/>
      <c r="R257" s="108"/>
      <c r="S257" s="112"/>
    </row>
    <row r="258" spans="1:19" ht="15.75" customHeight="1" x14ac:dyDescent="0.2">
      <c r="A258" s="108"/>
      <c r="B258" s="108"/>
      <c r="C258" s="108"/>
      <c r="D258" s="107"/>
      <c r="E258" s="108"/>
      <c r="F258" s="108"/>
      <c r="G258" s="108"/>
      <c r="H258" s="108"/>
      <c r="I258" s="108"/>
      <c r="J258" s="109"/>
      <c r="K258" s="109"/>
      <c r="L258" s="108"/>
      <c r="M258" s="108"/>
      <c r="N258" s="108"/>
      <c r="O258" s="112"/>
      <c r="P258" s="112"/>
      <c r="Q258" s="108"/>
      <c r="R258" s="108"/>
      <c r="S258" s="112"/>
    </row>
    <row r="259" spans="1:19" ht="15.75" customHeight="1" x14ac:dyDescent="0.2">
      <c r="A259" s="108"/>
      <c r="B259" s="108"/>
      <c r="C259" s="108"/>
      <c r="D259" s="107"/>
      <c r="E259" s="108"/>
      <c r="F259" s="108"/>
      <c r="G259" s="108"/>
      <c r="H259" s="108"/>
      <c r="I259" s="108"/>
      <c r="J259" s="109"/>
      <c r="K259" s="109"/>
      <c r="L259" s="108"/>
      <c r="M259" s="108"/>
      <c r="N259" s="108"/>
      <c r="O259" s="112"/>
      <c r="P259" s="112"/>
      <c r="Q259" s="108"/>
      <c r="R259" s="108"/>
      <c r="S259" s="112"/>
    </row>
    <row r="260" spans="1:19" ht="15.75" customHeight="1" x14ac:dyDescent="0.2">
      <c r="A260" s="108"/>
      <c r="B260" s="108"/>
      <c r="C260" s="108"/>
      <c r="D260" s="107"/>
      <c r="E260" s="108"/>
      <c r="F260" s="108"/>
      <c r="G260" s="108"/>
      <c r="H260" s="108"/>
      <c r="I260" s="108"/>
      <c r="J260" s="109"/>
      <c r="K260" s="109"/>
      <c r="L260" s="108"/>
      <c r="M260" s="108"/>
      <c r="N260" s="108"/>
      <c r="O260" s="112"/>
      <c r="P260" s="112"/>
      <c r="Q260" s="108"/>
      <c r="R260" s="108"/>
      <c r="S260" s="112"/>
    </row>
    <row r="261" spans="1:19" ht="15.75" customHeight="1" x14ac:dyDescent="0.2">
      <c r="A261" s="108"/>
      <c r="B261" s="108"/>
      <c r="C261" s="108"/>
      <c r="D261" s="107"/>
      <c r="E261" s="108"/>
      <c r="F261" s="108"/>
      <c r="G261" s="108"/>
      <c r="H261" s="108"/>
      <c r="I261" s="108"/>
      <c r="J261" s="109"/>
      <c r="K261" s="109"/>
      <c r="L261" s="108"/>
      <c r="M261" s="108"/>
      <c r="N261" s="108"/>
      <c r="O261" s="112"/>
      <c r="P261" s="112"/>
      <c r="Q261" s="108"/>
      <c r="R261" s="108"/>
      <c r="S261" s="112"/>
    </row>
    <row r="262" spans="1:19" ht="15.75" customHeight="1" x14ac:dyDescent="0.2">
      <c r="A262" s="108"/>
      <c r="B262" s="108"/>
      <c r="C262" s="108"/>
      <c r="D262" s="107"/>
      <c r="E262" s="108"/>
      <c r="F262" s="108"/>
      <c r="G262" s="108"/>
      <c r="H262" s="108"/>
      <c r="I262" s="108"/>
      <c r="J262" s="109"/>
      <c r="K262" s="109"/>
      <c r="L262" s="108"/>
      <c r="M262" s="108"/>
      <c r="N262" s="108"/>
      <c r="O262" s="112"/>
      <c r="P262" s="112"/>
      <c r="Q262" s="108"/>
      <c r="R262" s="108"/>
      <c r="S262" s="112"/>
    </row>
    <row r="263" spans="1:19" ht="15.75" customHeight="1" x14ac:dyDescent="0.2">
      <c r="A263" s="108"/>
      <c r="B263" s="108"/>
      <c r="C263" s="108"/>
      <c r="D263" s="107"/>
      <c r="E263" s="108"/>
      <c r="F263" s="108"/>
      <c r="G263" s="108"/>
      <c r="H263" s="108"/>
      <c r="I263" s="108"/>
      <c r="J263" s="109"/>
      <c r="K263" s="109"/>
      <c r="L263" s="108"/>
      <c r="M263" s="108"/>
      <c r="N263" s="108"/>
      <c r="O263" s="112"/>
      <c r="P263" s="112"/>
      <c r="Q263" s="108"/>
      <c r="R263" s="108"/>
      <c r="S263" s="112"/>
    </row>
    <row r="264" spans="1:19" ht="15.75" customHeight="1" x14ac:dyDescent="0.2">
      <c r="A264" s="108"/>
      <c r="B264" s="108"/>
      <c r="C264" s="108"/>
      <c r="D264" s="107"/>
      <c r="E264" s="108"/>
      <c r="F264" s="108"/>
      <c r="G264" s="108"/>
      <c r="H264" s="108"/>
      <c r="I264" s="108"/>
      <c r="J264" s="109"/>
      <c r="K264" s="109"/>
      <c r="L264" s="108"/>
      <c r="M264" s="108"/>
      <c r="N264" s="108"/>
      <c r="O264" s="112"/>
      <c r="P264" s="112"/>
      <c r="Q264" s="108"/>
      <c r="R264" s="108"/>
      <c r="S264" s="112"/>
    </row>
    <row r="265" spans="1:19" ht="15.75" customHeight="1" x14ac:dyDescent="0.2">
      <c r="A265" s="108"/>
      <c r="B265" s="108"/>
      <c r="C265" s="108"/>
      <c r="D265" s="107"/>
      <c r="E265" s="108"/>
      <c r="F265" s="108"/>
      <c r="G265" s="108"/>
      <c r="H265" s="108"/>
      <c r="I265" s="108"/>
      <c r="J265" s="109"/>
      <c r="K265" s="109"/>
      <c r="L265" s="108"/>
      <c r="M265" s="108"/>
      <c r="N265" s="108"/>
      <c r="O265" s="112"/>
      <c r="P265" s="112"/>
      <c r="Q265" s="108"/>
      <c r="R265" s="108"/>
      <c r="S265" s="112"/>
    </row>
    <row r="266" spans="1:19" ht="15.75" customHeight="1" x14ac:dyDescent="0.2">
      <c r="A266" s="108"/>
      <c r="B266" s="108"/>
      <c r="C266" s="108"/>
      <c r="D266" s="107"/>
      <c r="E266" s="108"/>
      <c r="F266" s="108"/>
      <c r="G266" s="108"/>
      <c r="H266" s="108"/>
      <c r="I266" s="108"/>
      <c r="J266" s="109"/>
      <c r="K266" s="109"/>
      <c r="L266" s="108"/>
      <c r="M266" s="108"/>
      <c r="N266" s="108"/>
      <c r="O266" s="112"/>
      <c r="P266" s="112"/>
      <c r="Q266" s="108"/>
      <c r="R266" s="108"/>
      <c r="S266" s="112"/>
    </row>
    <row r="267" spans="1:19" ht="15.75" customHeight="1" x14ac:dyDescent="0.2">
      <c r="A267" s="108"/>
      <c r="B267" s="108"/>
      <c r="C267" s="108"/>
      <c r="D267" s="107"/>
      <c r="E267" s="108"/>
      <c r="F267" s="108"/>
      <c r="G267" s="108"/>
      <c r="H267" s="108"/>
      <c r="I267" s="108"/>
      <c r="J267" s="109"/>
      <c r="K267" s="109"/>
      <c r="L267" s="108"/>
      <c r="M267" s="108"/>
      <c r="N267" s="108"/>
      <c r="O267" s="112"/>
      <c r="P267" s="112"/>
      <c r="Q267" s="108"/>
      <c r="R267" s="108"/>
      <c r="S267" s="112"/>
    </row>
    <row r="268" spans="1:19" ht="15.75" customHeight="1" x14ac:dyDescent="0.2">
      <c r="A268" s="108"/>
      <c r="B268" s="108"/>
      <c r="C268" s="108"/>
      <c r="D268" s="107"/>
      <c r="E268" s="108"/>
      <c r="F268" s="108"/>
      <c r="G268" s="108"/>
      <c r="H268" s="108"/>
      <c r="I268" s="108"/>
      <c r="J268" s="109"/>
      <c r="K268" s="109"/>
      <c r="L268" s="108"/>
      <c r="M268" s="108"/>
      <c r="N268" s="108"/>
      <c r="O268" s="112"/>
      <c r="P268" s="112"/>
      <c r="Q268" s="108"/>
      <c r="R268" s="108"/>
      <c r="S268" s="112"/>
    </row>
    <row r="269" spans="1:19" ht="15.75" customHeight="1" x14ac:dyDescent="0.2">
      <c r="A269" s="108"/>
      <c r="B269" s="108"/>
      <c r="C269" s="108"/>
      <c r="D269" s="107"/>
      <c r="E269" s="108"/>
      <c r="F269" s="108"/>
      <c r="G269" s="108"/>
      <c r="H269" s="108"/>
      <c r="I269" s="108"/>
      <c r="J269" s="109"/>
      <c r="K269" s="109"/>
      <c r="L269" s="108"/>
      <c r="M269" s="108"/>
      <c r="N269" s="108"/>
      <c r="O269" s="112"/>
      <c r="P269" s="112"/>
      <c r="Q269" s="108"/>
      <c r="R269" s="108"/>
      <c r="S269" s="112"/>
    </row>
    <row r="270" spans="1:19" ht="15.75" customHeight="1" x14ac:dyDescent="0.2">
      <c r="A270" s="108"/>
      <c r="B270" s="108"/>
      <c r="C270" s="108"/>
      <c r="D270" s="107"/>
      <c r="E270" s="108"/>
      <c r="F270" s="108"/>
      <c r="G270" s="108"/>
      <c r="H270" s="108"/>
      <c r="I270" s="108"/>
      <c r="J270" s="109"/>
      <c r="K270" s="109"/>
      <c r="L270" s="108"/>
      <c r="M270" s="108"/>
      <c r="N270" s="108"/>
      <c r="O270" s="112"/>
      <c r="P270" s="112"/>
      <c r="Q270" s="108"/>
      <c r="R270" s="108"/>
      <c r="S270" s="112"/>
    </row>
    <row r="271" spans="1:19" ht="15.75" customHeight="1" x14ac:dyDescent="0.2">
      <c r="A271" s="108"/>
      <c r="B271" s="108"/>
      <c r="C271" s="108"/>
      <c r="D271" s="107"/>
      <c r="E271" s="108"/>
      <c r="F271" s="108"/>
      <c r="G271" s="108"/>
      <c r="H271" s="108"/>
      <c r="I271" s="108"/>
      <c r="J271" s="109"/>
      <c r="K271" s="109"/>
      <c r="L271" s="108"/>
      <c r="M271" s="108"/>
      <c r="N271" s="108"/>
      <c r="O271" s="112"/>
      <c r="P271" s="112"/>
      <c r="Q271" s="108"/>
      <c r="R271" s="108"/>
      <c r="S271" s="112"/>
    </row>
    <row r="272" spans="1:19" ht="15.75" customHeight="1" x14ac:dyDescent="0.2">
      <c r="A272" s="108"/>
      <c r="B272" s="108"/>
      <c r="C272" s="108"/>
      <c r="D272" s="107"/>
      <c r="E272" s="108"/>
      <c r="F272" s="108"/>
      <c r="G272" s="108"/>
      <c r="H272" s="108"/>
      <c r="I272" s="108"/>
      <c r="J272" s="109"/>
      <c r="K272" s="109"/>
      <c r="L272" s="108"/>
      <c r="M272" s="108"/>
      <c r="N272" s="108"/>
      <c r="O272" s="112"/>
      <c r="P272" s="112"/>
      <c r="Q272" s="108"/>
      <c r="R272" s="108"/>
      <c r="S272" s="112"/>
    </row>
    <row r="273" spans="1:19" ht="15.75" customHeight="1" x14ac:dyDescent="0.2">
      <c r="A273" s="108"/>
      <c r="B273" s="108"/>
      <c r="C273" s="108"/>
      <c r="D273" s="107"/>
      <c r="E273" s="108"/>
      <c r="F273" s="108"/>
      <c r="G273" s="108"/>
      <c r="H273" s="108"/>
      <c r="I273" s="108"/>
      <c r="J273" s="109"/>
      <c r="K273" s="109"/>
      <c r="L273" s="108"/>
      <c r="M273" s="108"/>
      <c r="N273" s="108"/>
      <c r="O273" s="112"/>
      <c r="P273" s="112"/>
      <c r="Q273" s="108"/>
      <c r="R273" s="108"/>
      <c r="S273" s="112"/>
    </row>
    <row r="274" spans="1:19" ht="15.75" customHeight="1" x14ac:dyDescent="0.2">
      <c r="A274" s="108"/>
      <c r="B274" s="108"/>
      <c r="C274" s="108"/>
      <c r="D274" s="107"/>
      <c r="E274" s="108"/>
      <c r="F274" s="108"/>
      <c r="G274" s="108"/>
      <c r="H274" s="108"/>
      <c r="I274" s="108"/>
      <c r="J274" s="109"/>
      <c r="K274" s="109"/>
      <c r="L274" s="108"/>
      <c r="M274" s="108"/>
      <c r="N274" s="108"/>
      <c r="O274" s="112"/>
      <c r="P274" s="112"/>
      <c r="Q274" s="108"/>
      <c r="R274" s="108"/>
      <c r="S274" s="112"/>
    </row>
    <row r="275" spans="1:19" ht="15.75" customHeight="1" x14ac:dyDescent="0.2">
      <c r="A275" s="108"/>
      <c r="B275" s="108"/>
      <c r="C275" s="108"/>
      <c r="D275" s="107"/>
      <c r="E275" s="108"/>
      <c r="F275" s="108"/>
      <c r="G275" s="108"/>
      <c r="H275" s="108"/>
      <c r="I275" s="108"/>
      <c r="J275" s="109"/>
      <c r="K275" s="109"/>
      <c r="L275" s="108"/>
      <c r="M275" s="108"/>
      <c r="N275" s="108"/>
      <c r="O275" s="112"/>
      <c r="P275" s="112"/>
      <c r="Q275" s="108"/>
      <c r="R275" s="108"/>
      <c r="S275" s="112"/>
    </row>
    <row r="276" spans="1:19" ht="15.75" customHeight="1" x14ac:dyDescent="0.2">
      <c r="A276" s="108"/>
      <c r="B276" s="108"/>
      <c r="C276" s="108"/>
      <c r="D276" s="107"/>
      <c r="E276" s="108"/>
      <c r="F276" s="108"/>
      <c r="G276" s="108"/>
      <c r="H276" s="108"/>
      <c r="I276" s="108"/>
      <c r="J276" s="109"/>
      <c r="K276" s="109"/>
      <c r="L276" s="108"/>
      <c r="M276" s="108"/>
      <c r="N276" s="108"/>
      <c r="O276" s="112"/>
      <c r="P276" s="112"/>
      <c r="Q276" s="108"/>
      <c r="R276" s="108"/>
      <c r="S276" s="112"/>
    </row>
    <row r="277" spans="1:19" ht="15.75" customHeight="1" x14ac:dyDescent="0.2">
      <c r="A277" s="108"/>
      <c r="B277" s="108"/>
      <c r="C277" s="108"/>
      <c r="D277" s="107"/>
      <c r="E277" s="108"/>
      <c r="F277" s="108"/>
      <c r="G277" s="108"/>
      <c r="H277" s="108"/>
      <c r="I277" s="108"/>
      <c r="J277" s="109"/>
      <c r="K277" s="109"/>
      <c r="L277" s="108"/>
      <c r="M277" s="108"/>
      <c r="N277" s="108"/>
      <c r="O277" s="112"/>
      <c r="P277" s="112"/>
      <c r="Q277" s="108"/>
      <c r="R277" s="108"/>
      <c r="S277" s="112"/>
    </row>
    <row r="278" spans="1:19" ht="15.75" customHeight="1" x14ac:dyDescent="0.2">
      <c r="A278" s="108"/>
      <c r="B278" s="108"/>
      <c r="C278" s="108"/>
      <c r="D278" s="107"/>
      <c r="E278" s="108"/>
      <c r="F278" s="108"/>
      <c r="G278" s="108"/>
      <c r="H278" s="108"/>
      <c r="I278" s="108"/>
      <c r="J278" s="109"/>
      <c r="K278" s="109"/>
      <c r="L278" s="108"/>
      <c r="M278" s="108"/>
      <c r="N278" s="108"/>
      <c r="O278" s="112"/>
      <c r="P278" s="112"/>
      <c r="Q278" s="108"/>
      <c r="R278" s="108"/>
      <c r="S278" s="112"/>
    </row>
    <row r="279" spans="1:19" ht="15.75" customHeight="1" x14ac:dyDescent="0.2">
      <c r="A279" s="108"/>
      <c r="B279" s="108"/>
      <c r="C279" s="108"/>
      <c r="D279" s="107"/>
      <c r="E279" s="108"/>
      <c r="F279" s="108"/>
      <c r="G279" s="108"/>
      <c r="H279" s="108"/>
      <c r="I279" s="108"/>
      <c r="J279" s="109"/>
      <c r="K279" s="109"/>
      <c r="L279" s="108"/>
      <c r="M279" s="108"/>
      <c r="N279" s="108"/>
      <c r="O279" s="112"/>
      <c r="P279" s="112"/>
      <c r="Q279" s="108"/>
      <c r="R279" s="108"/>
      <c r="S279" s="112"/>
    </row>
    <row r="280" spans="1:19" ht="15.75" customHeight="1" x14ac:dyDescent="0.2">
      <c r="A280" s="108"/>
      <c r="B280" s="108"/>
      <c r="C280" s="108"/>
      <c r="D280" s="107"/>
      <c r="E280" s="108"/>
      <c r="F280" s="108"/>
      <c r="G280" s="108"/>
      <c r="H280" s="108"/>
      <c r="I280" s="108"/>
      <c r="J280" s="109"/>
      <c r="K280" s="109"/>
      <c r="L280" s="108"/>
      <c r="M280" s="108"/>
      <c r="N280" s="108"/>
      <c r="O280" s="112"/>
      <c r="P280" s="112"/>
      <c r="Q280" s="108"/>
      <c r="R280" s="108"/>
      <c r="S280" s="112"/>
    </row>
    <row r="281" spans="1:19" ht="15.75" customHeight="1" x14ac:dyDescent="0.2">
      <c r="A281" s="108"/>
      <c r="B281" s="108"/>
      <c r="C281" s="108"/>
      <c r="D281" s="107"/>
      <c r="E281" s="108"/>
      <c r="F281" s="108"/>
      <c r="G281" s="108"/>
      <c r="H281" s="108"/>
      <c r="I281" s="108"/>
      <c r="J281" s="109"/>
      <c r="K281" s="109"/>
      <c r="L281" s="108"/>
      <c r="M281" s="108"/>
      <c r="N281" s="108"/>
      <c r="O281" s="112"/>
      <c r="P281" s="112"/>
      <c r="Q281" s="108"/>
      <c r="R281" s="108"/>
      <c r="S281" s="112"/>
    </row>
    <row r="282" spans="1:19" ht="15.75" customHeight="1" x14ac:dyDescent="0.2">
      <c r="A282" s="108"/>
      <c r="B282" s="108"/>
      <c r="C282" s="108"/>
      <c r="D282" s="107"/>
      <c r="E282" s="108"/>
      <c r="F282" s="108"/>
      <c r="G282" s="108"/>
      <c r="H282" s="108"/>
      <c r="I282" s="108"/>
      <c r="J282" s="109"/>
      <c r="K282" s="109"/>
      <c r="L282" s="108"/>
      <c r="M282" s="108"/>
      <c r="N282" s="108"/>
      <c r="O282" s="112"/>
      <c r="P282" s="112"/>
      <c r="Q282" s="108"/>
      <c r="R282" s="108"/>
      <c r="S282" s="112"/>
    </row>
    <row r="283" spans="1:19" ht="15.75" customHeight="1" x14ac:dyDescent="0.2">
      <c r="A283" s="108"/>
      <c r="B283" s="108"/>
      <c r="C283" s="108"/>
      <c r="D283" s="107"/>
      <c r="E283" s="108"/>
      <c r="F283" s="108"/>
      <c r="G283" s="108"/>
      <c r="H283" s="108"/>
      <c r="I283" s="108"/>
      <c r="J283" s="109"/>
      <c r="K283" s="109"/>
      <c r="L283" s="108"/>
      <c r="M283" s="108"/>
      <c r="N283" s="108"/>
      <c r="O283" s="112"/>
      <c r="P283" s="112"/>
      <c r="Q283" s="108"/>
      <c r="R283" s="108"/>
      <c r="S283" s="112"/>
    </row>
    <row r="284" spans="1:19" ht="15.75" customHeight="1" x14ac:dyDescent="0.2">
      <c r="A284" s="108"/>
      <c r="B284" s="108"/>
      <c r="C284" s="108"/>
      <c r="D284" s="107"/>
      <c r="E284" s="108"/>
      <c r="F284" s="108"/>
      <c r="G284" s="108"/>
      <c r="H284" s="108"/>
      <c r="I284" s="108"/>
      <c r="J284" s="109"/>
      <c r="K284" s="109"/>
      <c r="L284" s="108"/>
      <c r="M284" s="108"/>
      <c r="N284" s="108"/>
      <c r="O284" s="112"/>
      <c r="P284" s="112"/>
      <c r="Q284" s="108"/>
      <c r="R284" s="108"/>
      <c r="S284" s="112"/>
    </row>
    <row r="285" spans="1:19" ht="15.75" customHeight="1" x14ac:dyDescent="0.2">
      <c r="A285" s="108"/>
      <c r="B285" s="108"/>
      <c r="C285" s="108"/>
      <c r="D285" s="107"/>
      <c r="E285" s="108"/>
      <c r="F285" s="108"/>
      <c r="G285" s="108"/>
      <c r="H285" s="108"/>
      <c r="I285" s="108"/>
      <c r="J285" s="109"/>
      <c r="K285" s="109"/>
      <c r="L285" s="108"/>
      <c r="M285" s="108"/>
      <c r="N285" s="108"/>
      <c r="O285" s="112"/>
      <c r="P285" s="112"/>
      <c r="Q285" s="108"/>
      <c r="R285" s="108"/>
      <c r="S285" s="112"/>
    </row>
    <row r="286" spans="1:19" ht="15.75" customHeight="1" x14ac:dyDescent="0.2">
      <c r="A286" s="108"/>
      <c r="B286" s="108"/>
      <c r="C286" s="108"/>
      <c r="D286" s="107"/>
      <c r="E286" s="108"/>
      <c r="F286" s="108"/>
      <c r="G286" s="108"/>
      <c r="H286" s="108"/>
      <c r="I286" s="108"/>
      <c r="J286" s="109"/>
      <c r="K286" s="109"/>
      <c r="L286" s="108"/>
      <c r="M286" s="108"/>
      <c r="N286" s="108"/>
      <c r="O286" s="112"/>
      <c r="P286" s="112"/>
      <c r="Q286" s="108"/>
      <c r="R286" s="108"/>
      <c r="S286" s="112"/>
    </row>
    <row r="287" spans="1:19" ht="15.75" customHeight="1" x14ac:dyDescent="0.2">
      <c r="A287" s="108"/>
      <c r="B287" s="108"/>
      <c r="C287" s="108"/>
      <c r="D287" s="107"/>
      <c r="E287" s="108"/>
      <c r="F287" s="108"/>
      <c r="G287" s="108"/>
      <c r="H287" s="108"/>
      <c r="I287" s="108"/>
      <c r="J287" s="109"/>
      <c r="K287" s="109"/>
      <c r="L287" s="108"/>
      <c r="M287" s="108"/>
      <c r="N287" s="108"/>
      <c r="O287" s="112"/>
      <c r="P287" s="112"/>
      <c r="Q287" s="108"/>
      <c r="R287" s="108"/>
      <c r="S287" s="112"/>
    </row>
    <row r="288" spans="1:19" ht="15.75" customHeight="1" x14ac:dyDescent="0.2">
      <c r="A288" s="108"/>
      <c r="B288" s="108"/>
      <c r="C288" s="108"/>
      <c r="D288" s="107"/>
      <c r="E288" s="108"/>
      <c r="F288" s="108"/>
      <c r="G288" s="108"/>
      <c r="H288" s="108"/>
      <c r="I288" s="108"/>
      <c r="J288" s="109"/>
      <c r="K288" s="109"/>
      <c r="L288" s="108"/>
      <c r="M288" s="108"/>
      <c r="N288" s="108"/>
      <c r="O288" s="112"/>
      <c r="P288" s="112"/>
      <c r="Q288" s="108"/>
      <c r="R288" s="108"/>
      <c r="S288" s="112"/>
    </row>
    <row r="289" spans="1:19" ht="15.75" customHeight="1" x14ac:dyDescent="0.2">
      <c r="A289" s="108"/>
      <c r="B289" s="108"/>
      <c r="C289" s="108"/>
      <c r="D289" s="107"/>
      <c r="E289" s="108"/>
      <c r="F289" s="108"/>
      <c r="G289" s="108"/>
      <c r="H289" s="108"/>
      <c r="I289" s="108"/>
      <c r="J289" s="109"/>
      <c r="K289" s="109"/>
      <c r="L289" s="108"/>
      <c r="M289" s="108"/>
      <c r="N289" s="108"/>
      <c r="O289" s="112"/>
      <c r="P289" s="112"/>
      <c r="Q289" s="108"/>
      <c r="R289" s="108"/>
      <c r="S289" s="112"/>
    </row>
    <row r="290" spans="1:19" ht="15.75" customHeight="1" x14ac:dyDescent="0.2">
      <c r="A290" s="108"/>
      <c r="B290" s="108"/>
      <c r="C290" s="108"/>
      <c r="D290" s="107"/>
      <c r="E290" s="108"/>
      <c r="F290" s="108"/>
      <c r="G290" s="108"/>
      <c r="H290" s="108"/>
      <c r="I290" s="108"/>
      <c r="J290" s="109"/>
      <c r="K290" s="109"/>
      <c r="L290" s="108"/>
      <c r="M290" s="108"/>
      <c r="N290" s="108"/>
      <c r="O290" s="112"/>
      <c r="P290" s="112"/>
      <c r="Q290" s="108"/>
      <c r="R290" s="108"/>
      <c r="S290" s="112"/>
    </row>
    <row r="291" spans="1:19" ht="15.75" customHeight="1" x14ac:dyDescent="0.2">
      <c r="A291" s="108"/>
      <c r="B291" s="108"/>
      <c r="C291" s="108"/>
      <c r="D291" s="107"/>
      <c r="E291" s="108"/>
      <c r="F291" s="108"/>
      <c r="G291" s="108"/>
      <c r="H291" s="108"/>
      <c r="I291" s="108"/>
      <c r="J291" s="109"/>
      <c r="K291" s="109"/>
      <c r="L291" s="108"/>
      <c r="M291" s="108"/>
      <c r="N291" s="108"/>
      <c r="O291" s="112"/>
      <c r="P291" s="112"/>
      <c r="Q291" s="108"/>
      <c r="R291" s="108"/>
      <c r="S291" s="112"/>
    </row>
    <row r="292" spans="1:19" ht="15.75" customHeight="1" x14ac:dyDescent="0.2">
      <c r="A292" s="108"/>
      <c r="B292" s="108"/>
      <c r="C292" s="108"/>
      <c r="D292" s="107"/>
      <c r="E292" s="108"/>
      <c r="F292" s="108"/>
      <c r="G292" s="108"/>
      <c r="H292" s="108"/>
      <c r="I292" s="108"/>
      <c r="J292" s="109"/>
      <c r="K292" s="109"/>
      <c r="L292" s="108"/>
      <c r="M292" s="108"/>
      <c r="N292" s="108"/>
      <c r="O292" s="112"/>
      <c r="P292" s="112"/>
      <c r="Q292" s="108"/>
      <c r="R292" s="108"/>
      <c r="S292" s="112"/>
    </row>
    <row r="293" spans="1:19" ht="15.75" customHeight="1" x14ac:dyDescent="0.2">
      <c r="A293" s="108"/>
      <c r="B293" s="108"/>
      <c r="C293" s="108"/>
      <c r="D293" s="107"/>
      <c r="E293" s="108"/>
      <c r="F293" s="108"/>
      <c r="G293" s="108"/>
      <c r="H293" s="108"/>
      <c r="I293" s="108"/>
      <c r="J293" s="109"/>
      <c r="K293" s="109"/>
      <c r="L293" s="108"/>
      <c r="M293" s="108"/>
      <c r="N293" s="108"/>
      <c r="O293" s="112"/>
      <c r="P293" s="112"/>
      <c r="Q293" s="108"/>
      <c r="R293" s="108"/>
      <c r="S293" s="112"/>
    </row>
    <row r="294" spans="1:19" ht="15.75" customHeight="1" x14ac:dyDescent="0.2">
      <c r="A294" s="108"/>
      <c r="B294" s="108"/>
      <c r="C294" s="108"/>
      <c r="D294" s="107"/>
      <c r="E294" s="108"/>
      <c r="F294" s="108"/>
      <c r="G294" s="108"/>
      <c r="H294" s="108"/>
      <c r="I294" s="108"/>
      <c r="J294" s="109"/>
      <c r="K294" s="109"/>
      <c r="L294" s="108"/>
      <c r="M294" s="108"/>
      <c r="N294" s="108"/>
      <c r="O294" s="112"/>
      <c r="P294" s="112"/>
      <c r="Q294" s="108"/>
      <c r="R294" s="108"/>
      <c r="S294" s="112"/>
    </row>
    <row r="295" spans="1:19" ht="15.75" customHeight="1" x14ac:dyDescent="0.2">
      <c r="A295" s="108"/>
      <c r="B295" s="108"/>
      <c r="C295" s="108"/>
      <c r="D295" s="107"/>
      <c r="E295" s="108"/>
      <c r="F295" s="108"/>
      <c r="G295" s="108"/>
      <c r="H295" s="108"/>
      <c r="I295" s="108"/>
      <c r="J295" s="109"/>
      <c r="K295" s="109"/>
      <c r="L295" s="108"/>
      <c r="M295" s="108"/>
      <c r="N295" s="108"/>
      <c r="O295" s="112"/>
      <c r="P295" s="112"/>
      <c r="Q295" s="108"/>
      <c r="R295" s="108"/>
      <c r="S295" s="112"/>
    </row>
    <row r="296" spans="1:19" ht="15.75" customHeight="1" x14ac:dyDescent="0.2">
      <c r="A296" s="108"/>
      <c r="B296" s="108"/>
      <c r="C296" s="108"/>
      <c r="D296" s="107"/>
      <c r="E296" s="108"/>
      <c r="F296" s="108"/>
      <c r="G296" s="108"/>
      <c r="H296" s="108"/>
      <c r="I296" s="108"/>
      <c r="J296" s="109"/>
      <c r="K296" s="109"/>
      <c r="L296" s="108"/>
      <c r="M296" s="108"/>
      <c r="N296" s="108"/>
      <c r="O296" s="112"/>
      <c r="P296" s="112"/>
      <c r="Q296" s="108"/>
      <c r="R296" s="108"/>
      <c r="S296" s="112"/>
    </row>
    <row r="297" spans="1:19" ht="15.75" customHeight="1" x14ac:dyDescent="0.2">
      <c r="A297" s="108"/>
      <c r="B297" s="108"/>
      <c r="C297" s="108"/>
      <c r="D297" s="107"/>
      <c r="E297" s="108"/>
      <c r="F297" s="108"/>
      <c r="G297" s="108"/>
      <c r="H297" s="108"/>
      <c r="I297" s="108"/>
      <c r="J297" s="109"/>
      <c r="K297" s="109"/>
      <c r="L297" s="108"/>
      <c r="M297" s="108"/>
      <c r="N297" s="108"/>
      <c r="O297" s="112"/>
      <c r="P297" s="112"/>
      <c r="Q297" s="108"/>
      <c r="R297" s="108"/>
      <c r="S297" s="112"/>
    </row>
    <row r="298" spans="1:19" ht="15.75" customHeight="1" x14ac:dyDescent="0.2">
      <c r="A298" s="108"/>
      <c r="B298" s="108"/>
      <c r="C298" s="108"/>
      <c r="D298" s="107"/>
      <c r="E298" s="108"/>
      <c r="F298" s="108"/>
      <c r="G298" s="108"/>
      <c r="H298" s="108"/>
      <c r="I298" s="108"/>
      <c r="J298" s="109"/>
      <c r="K298" s="109"/>
      <c r="L298" s="108"/>
      <c r="M298" s="108"/>
      <c r="N298" s="108"/>
      <c r="O298" s="112"/>
      <c r="P298" s="112"/>
      <c r="Q298" s="108"/>
      <c r="R298" s="108"/>
      <c r="S298" s="112"/>
    </row>
    <row r="299" spans="1:19" ht="15.75" customHeight="1" x14ac:dyDescent="0.2">
      <c r="A299" s="108"/>
      <c r="B299" s="108"/>
      <c r="C299" s="108"/>
      <c r="D299" s="107"/>
      <c r="E299" s="108"/>
      <c r="F299" s="108"/>
      <c r="G299" s="108"/>
      <c r="H299" s="108"/>
      <c r="I299" s="108"/>
      <c r="J299" s="109"/>
      <c r="K299" s="109"/>
      <c r="L299" s="108"/>
      <c r="M299" s="108"/>
      <c r="N299" s="108"/>
      <c r="O299" s="112"/>
      <c r="P299" s="112"/>
      <c r="Q299" s="108"/>
      <c r="R299" s="108"/>
      <c r="S299" s="112"/>
    </row>
    <row r="300" spans="1:19" ht="15.75" customHeight="1" x14ac:dyDescent="0.2">
      <c r="A300" s="108"/>
      <c r="B300" s="108"/>
      <c r="C300" s="108"/>
      <c r="D300" s="107"/>
      <c r="E300" s="108"/>
      <c r="F300" s="108"/>
      <c r="G300" s="108"/>
      <c r="H300" s="108"/>
      <c r="I300" s="108"/>
      <c r="J300" s="109"/>
      <c r="K300" s="109"/>
      <c r="L300" s="108"/>
      <c r="M300" s="108"/>
      <c r="N300" s="108"/>
      <c r="O300" s="112"/>
      <c r="P300" s="112"/>
      <c r="Q300" s="108"/>
      <c r="R300" s="108"/>
      <c r="S300" s="112"/>
    </row>
    <row r="301" spans="1:19" ht="15.75" customHeight="1" x14ac:dyDescent="0.2">
      <c r="A301" s="108"/>
      <c r="B301" s="108"/>
      <c r="C301" s="108"/>
      <c r="D301" s="107"/>
      <c r="E301" s="108"/>
      <c r="F301" s="108"/>
      <c r="G301" s="108"/>
      <c r="H301" s="108"/>
      <c r="I301" s="108"/>
      <c r="J301" s="109"/>
      <c r="K301" s="109"/>
      <c r="L301" s="108"/>
      <c r="M301" s="108"/>
      <c r="N301" s="108"/>
      <c r="O301" s="112"/>
      <c r="P301" s="112"/>
      <c r="Q301" s="108"/>
      <c r="R301" s="108"/>
      <c r="S301" s="112"/>
    </row>
    <row r="302" spans="1:19" ht="15.75" customHeight="1" x14ac:dyDescent="0.2">
      <c r="A302" s="108"/>
      <c r="B302" s="108"/>
      <c r="C302" s="108"/>
      <c r="D302" s="107"/>
      <c r="E302" s="108"/>
      <c r="F302" s="108"/>
      <c r="G302" s="108"/>
      <c r="H302" s="108"/>
      <c r="I302" s="108"/>
      <c r="J302" s="109"/>
      <c r="K302" s="109"/>
      <c r="L302" s="108"/>
      <c r="M302" s="108"/>
      <c r="N302" s="108"/>
      <c r="O302" s="112"/>
      <c r="P302" s="112"/>
      <c r="Q302" s="108"/>
      <c r="R302" s="108"/>
      <c r="S302" s="112"/>
    </row>
    <row r="303" spans="1:19" ht="15.75" customHeight="1" x14ac:dyDescent="0.2">
      <c r="A303" s="108"/>
      <c r="B303" s="108"/>
      <c r="C303" s="108"/>
      <c r="D303" s="107"/>
      <c r="E303" s="108"/>
      <c r="F303" s="108"/>
      <c r="G303" s="108"/>
      <c r="H303" s="108"/>
      <c r="I303" s="108"/>
      <c r="J303" s="109"/>
      <c r="K303" s="109"/>
      <c r="L303" s="108"/>
      <c r="M303" s="108"/>
      <c r="N303" s="108"/>
      <c r="O303" s="112"/>
      <c r="P303" s="112"/>
      <c r="Q303" s="108"/>
      <c r="R303" s="108"/>
      <c r="S303" s="112"/>
    </row>
    <row r="304" spans="1:19" ht="15.75" customHeight="1" x14ac:dyDescent="0.2">
      <c r="A304" s="108"/>
      <c r="B304" s="108"/>
      <c r="C304" s="108"/>
      <c r="D304" s="107"/>
      <c r="E304" s="108"/>
      <c r="F304" s="108"/>
      <c r="G304" s="108"/>
      <c r="H304" s="108"/>
      <c r="I304" s="108"/>
      <c r="J304" s="109"/>
      <c r="K304" s="109"/>
      <c r="L304" s="108"/>
      <c r="M304" s="108"/>
      <c r="N304" s="108"/>
      <c r="O304" s="112"/>
      <c r="P304" s="112"/>
      <c r="Q304" s="108"/>
      <c r="R304" s="108"/>
      <c r="S304" s="112"/>
    </row>
    <row r="305" spans="1:19" ht="15.75" customHeight="1" x14ac:dyDescent="0.2">
      <c r="A305" s="108"/>
      <c r="B305" s="108"/>
      <c r="C305" s="108"/>
      <c r="D305" s="107"/>
      <c r="E305" s="108"/>
      <c r="F305" s="108"/>
      <c r="G305" s="108"/>
      <c r="H305" s="108"/>
      <c r="I305" s="108"/>
      <c r="J305" s="109"/>
      <c r="K305" s="109"/>
      <c r="L305" s="108"/>
      <c r="M305" s="108"/>
      <c r="N305" s="108"/>
      <c r="O305" s="112"/>
      <c r="P305" s="112"/>
      <c r="Q305" s="108"/>
      <c r="R305" s="108"/>
      <c r="S305" s="112"/>
    </row>
    <row r="306" spans="1:19" ht="15.75" customHeight="1" x14ac:dyDescent="0.2">
      <c r="A306" s="108"/>
      <c r="B306" s="108"/>
      <c r="C306" s="108"/>
      <c r="D306" s="107"/>
      <c r="E306" s="108"/>
      <c r="F306" s="108"/>
      <c r="G306" s="108"/>
      <c r="H306" s="108"/>
      <c r="I306" s="108"/>
      <c r="J306" s="109"/>
      <c r="K306" s="109"/>
      <c r="L306" s="108"/>
      <c r="M306" s="108"/>
      <c r="N306" s="108"/>
      <c r="O306" s="112"/>
      <c r="P306" s="112"/>
      <c r="Q306" s="108"/>
      <c r="R306" s="108"/>
      <c r="S306" s="112"/>
    </row>
    <row r="307" spans="1:19" ht="15.75" customHeight="1" x14ac:dyDescent="0.2">
      <c r="A307" s="108"/>
      <c r="B307" s="108"/>
      <c r="C307" s="108"/>
      <c r="D307" s="107"/>
      <c r="E307" s="108"/>
      <c r="F307" s="108"/>
      <c r="G307" s="108"/>
      <c r="H307" s="108"/>
      <c r="I307" s="108"/>
      <c r="J307" s="109"/>
      <c r="K307" s="109"/>
      <c r="L307" s="108"/>
      <c r="M307" s="108"/>
      <c r="N307" s="108"/>
      <c r="O307" s="112"/>
      <c r="P307" s="112"/>
      <c r="Q307" s="108"/>
      <c r="R307" s="108"/>
      <c r="S307" s="112"/>
    </row>
    <row r="308" spans="1:19" ht="15.75" customHeight="1" x14ac:dyDescent="0.2">
      <c r="A308" s="108"/>
      <c r="B308" s="108"/>
      <c r="C308" s="108"/>
      <c r="D308" s="107"/>
      <c r="E308" s="108"/>
      <c r="F308" s="108"/>
      <c r="G308" s="108"/>
      <c r="H308" s="108"/>
      <c r="I308" s="108"/>
      <c r="J308" s="109"/>
      <c r="K308" s="109"/>
      <c r="L308" s="108"/>
      <c r="M308" s="108"/>
      <c r="N308" s="108"/>
      <c r="O308" s="112"/>
      <c r="P308" s="112"/>
      <c r="Q308" s="108"/>
      <c r="R308" s="108"/>
      <c r="S308" s="112"/>
    </row>
    <row r="309" spans="1:19" ht="15.75" customHeight="1" x14ac:dyDescent="0.2">
      <c r="A309" s="108"/>
      <c r="B309" s="108"/>
      <c r="C309" s="108"/>
      <c r="D309" s="107"/>
      <c r="E309" s="108"/>
      <c r="F309" s="108"/>
      <c r="G309" s="108"/>
      <c r="H309" s="108"/>
      <c r="I309" s="108"/>
      <c r="J309" s="109"/>
      <c r="K309" s="109"/>
      <c r="L309" s="108"/>
      <c r="M309" s="108"/>
      <c r="N309" s="108"/>
      <c r="O309" s="112"/>
      <c r="P309" s="112"/>
      <c r="Q309" s="108"/>
      <c r="R309" s="108"/>
      <c r="S309" s="112"/>
    </row>
    <row r="310" spans="1:19" ht="15.75" customHeight="1" x14ac:dyDescent="0.2">
      <c r="A310" s="108"/>
      <c r="B310" s="108"/>
      <c r="C310" s="108"/>
      <c r="D310" s="107"/>
      <c r="E310" s="108"/>
      <c r="F310" s="108"/>
      <c r="G310" s="108"/>
      <c r="H310" s="108"/>
      <c r="I310" s="108"/>
      <c r="J310" s="109"/>
      <c r="K310" s="109"/>
      <c r="L310" s="108"/>
      <c r="M310" s="108"/>
      <c r="N310" s="108"/>
      <c r="O310" s="112"/>
      <c r="P310" s="112"/>
      <c r="Q310" s="108"/>
      <c r="R310" s="108"/>
      <c r="S310" s="112"/>
    </row>
    <row r="311" spans="1:19" ht="15.75" customHeight="1" x14ac:dyDescent="0.2">
      <c r="A311" s="108"/>
      <c r="B311" s="108"/>
      <c r="C311" s="108"/>
      <c r="D311" s="107"/>
      <c r="E311" s="108"/>
      <c r="F311" s="108"/>
      <c r="G311" s="108"/>
      <c r="H311" s="108"/>
      <c r="I311" s="108"/>
      <c r="J311" s="109"/>
      <c r="K311" s="109"/>
      <c r="L311" s="108"/>
      <c r="M311" s="108"/>
      <c r="N311" s="108"/>
      <c r="O311" s="112"/>
      <c r="P311" s="112"/>
      <c r="Q311" s="108"/>
      <c r="R311" s="108"/>
      <c r="S311" s="112"/>
    </row>
    <row r="312" spans="1:19" ht="15.75" customHeight="1" x14ac:dyDescent="0.2">
      <c r="A312" s="108"/>
      <c r="B312" s="108"/>
      <c r="C312" s="108"/>
      <c r="D312" s="107"/>
      <c r="E312" s="108"/>
      <c r="F312" s="108"/>
      <c r="G312" s="108"/>
      <c r="H312" s="108"/>
      <c r="I312" s="108"/>
      <c r="J312" s="109"/>
      <c r="K312" s="109"/>
      <c r="L312" s="108"/>
      <c r="M312" s="108"/>
      <c r="N312" s="108"/>
      <c r="O312" s="112"/>
      <c r="P312" s="112"/>
      <c r="Q312" s="108"/>
      <c r="R312" s="108"/>
      <c r="S312" s="112"/>
    </row>
    <row r="313" spans="1:19" ht="15.75" customHeight="1" x14ac:dyDescent="0.2">
      <c r="A313" s="108"/>
      <c r="B313" s="108"/>
      <c r="C313" s="108"/>
      <c r="D313" s="107"/>
      <c r="E313" s="108"/>
      <c r="F313" s="108"/>
      <c r="G313" s="108"/>
      <c r="H313" s="108"/>
      <c r="I313" s="108"/>
      <c r="J313" s="109"/>
      <c r="K313" s="109"/>
      <c r="L313" s="108"/>
      <c r="M313" s="108"/>
      <c r="N313" s="108"/>
      <c r="O313" s="112"/>
      <c r="P313" s="112"/>
      <c r="Q313" s="108"/>
      <c r="R313" s="108"/>
      <c r="S313" s="112"/>
    </row>
    <row r="314" spans="1:19" ht="15.75" customHeight="1" x14ac:dyDescent="0.2">
      <c r="A314" s="108"/>
      <c r="B314" s="108"/>
      <c r="C314" s="108"/>
      <c r="D314" s="107"/>
      <c r="E314" s="108"/>
      <c r="F314" s="108"/>
      <c r="G314" s="108"/>
      <c r="H314" s="108"/>
      <c r="I314" s="108"/>
      <c r="J314" s="109"/>
      <c r="K314" s="109"/>
      <c r="L314" s="108"/>
      <c r="M314" s="108"/>
      <c r="N314" s="108"/>
      <c r="O314" s="112"/>
      <c r="P314" s="112"/>
      <c r="Q314" s="108"/>
      <c r="R314" s="108"/>
      <c r="S314" s="112"/>
    </row>
    <row r="315" spans="1:19" ht="15.75" customHeight="1" x14ac:dyDescent="0.2">
      <c r="A315" s="108"/>
      <c r="B315" s="108"/>
      <c r="C315" s="108"/>
      <c r="D315" s="107"/>
      <c r="E315" s="108"/>
      <c r="F315" s="108"/>
      <c r="G315" s="108"/>
      <c r="H315" s="108"/>
      <c r="I315" s="108"/>
      <c r="J315" s="109"/>
      <c r="K315" s="109"/>
      <c r="L315" s="108"/>
      <c r="M315" s="108"/>
      <c r="N315" s="108"/>
      <c r="O315" s="112"/>
      <c r="P315" s="112"/>
      <c r="Q315" s="108"/>
      <c r="R315" s="108"/>
      <c r="S315" s="112"/>
    </row>
    <row r="316" spans="1:19" ht="15.75" customHeight="1" x14ac:dyDescent="0.2">
      <c r="A316" s="108"/>
      <c r="B316" s="108"/>
      <c r="C316" s="108"/>
      <c r="D316" s="107"/>
      <c r="E316" s="108"/>
      <c r="F316" s="108"/>
      <c r="G316" s="108"/>
      <c r="H316" s="108"/>
      <c r="I316" s="108"/>
      <c r="J316" s="109"/>
      <c r="K316" s="109"/>
      <c r="L316" s="108"/>
      <c r="M316" s="108"/>
      <c r="N316" s="108"/>
      <c r="O316" s="112"/>
      <c r="P316" s="112"/>
      <c r="Q316" s="108"/>
      <c r="R316" s="108"/>
      <c r="S316" s="112"/>
    </row>
    <row r="317" spans="1:19" ht="15.75" customHeight="1" x14ac:dyDescent="0.2">
      <c r="A317" s="108"/>
      <c r="B317" s="108"/>
      <c r="C317" s="108"/>
      <c r="D317" s="107"/>
      <c r="E317" s="108"/>
      <c r="F317" s="108"/>
      <c r="G317" s="108"/>
      <c r="H317" s="108"/>
      <c r="I317" s="108"/>
      <c r="J317" s="109"/>
      <c r="K317" s="109"/>
      <c r="L317" s="108"/>
      <c r="M317" s="108"/>
      <c r="N317" s="108"/>
      <c r="O317" s="112"/>
      <c r="P317" s="112"/>
      <c r="Q317" s="108"/>
      <c r="R317" s="108"/>
      <c r="S317" s="112"/>
    </row>
    <row r="318" spans="1:19" ht="15.75" customHeight="1" x14ac:dyDescent="0.2">
      <c r="A318" s="108"/>
      <c r="B318" s="108"/>
      <c r="C318" s="108"/>
      <c r="D318" s="107"/>
      <c r="E318" s="108"/>
      <c r="F318" s="108"/>
      <c r="G318" s="108"/>
      <c r="H318" s="108"/>
      <c r="I318" s="108"/>
      <c r="J318" s="109"/>
      <c r="K318" s="109"/>
      <c r="L318" s="108"/>
      <c r="M318" s="108"/>
      <c r="N318" s="108"/>
      <c r="O318" s="112"/>
      <c r="P318" s="112"/>
      <c r="Q318" s="108"/>
      <c r="R318" s="108"/>
      <c r="S318" s="112"/>
    </row>
    <row r="319" spans="1:19" ht="15.75" customHeight="1" x14ac:dyDescent="0.2">
      <c r="A319" s="108"/>
      <c r="B319" s="108"/>
      <c r="C319" s="108"/>
      <c r="D319" s="107"/>
      <c r="E319" s="108"/>
      <c r="F319" s="108"/>
      <c r="G319" s="108"/>
      <c r="H319" s="108"/>
      <c r="I319" s="108"/>
      <c r="J319" s="109"/>
      <c r="K319" s="109"/>
      <c r="L319" s="108"/>
      <c r="M319" s="108"/>
      <c r="N319" s="108"/>
      <c r="O319" s="112"/>
      <c r="P319" s="112"/>
      <c r="Q319" s="108"/>
      <c r="R319" s="108"/>
      <c r="S319" s="112"/>
    </row>
    <row r="320" spans="1:19" ht="15.75" customHeight="1" x14ac:dyDescent="0.2">
      <c r="A320" s="108"/>
      <c r="B320" s="108"/>
      <c r="C320" s="108"/>
      <c r="D320" s="107"/>
      <c r="E320" s="108"/>
      <c r="F320" s="108"/>
      <c r="G320" s="108"/>
      <c r="H320" s="108"/>
      <c r="I320" s="108"/>
      <c r="J320" s="109"/>
      <c r="K320" s="109"/>
      <c r="L320" s="108"/>
      <c r="M320" s="108"/>
      <c r="N320" s="108"/>
      <c r="O320" s="112"/>
      <c r="P320" s="112"/>
      <c r="Q320" s="108"/>
      <c r="R320" s="108"/>
      <c r="S320" s="112"/>
    </row>
    <row r="321" spans="1:19" ht="15.75" customHeight="1" x14ac:dyDescent="0.2">
      <c r="A321" s="108"/>
      <c r="B321" s="108"/>
      <c r="C321" s="108"/>
      <c r="D321" s="107"/>
      <c r="E321" s="108"/>
      <c r="F321" s="108"/>
      <c r="G321" s="108"/>
      <c r="H321" s="108"/>
      <c r="I321" s="108"/>
      <c r="J321" s="109"/>
      <c r="K321" s="109"/>
      <c r="L321" s="108"/>
      <c r="M321" s="108"/>
      <c r="N321" s="108"/>
      <c r="O321" s="112"/>
      <c r="P321" s="112"/>
      <c r="Q321" s="108"/>
      <c r="R321" s="108"/>
      <c r="S321" s="112"/>
    </row>
    <row r="322" spans="1:19" ht="15.75" customHeight="1" x14ac:dyDescent="0.2">
      <c r="A322" s="108"/>
      <c r="B322" s="108"/>
      <c r="C322" s="108"/>
      <c r="D322" s="107"/>
      <c r="E322" s="108"/>
      <c r="F322" s="108"/>
      <c r="G322" s="108"/>
      <c r="H322" s="108"/>
      <c r="I322" s="108"/>
      <c r="J322" s="109"/>
      <c r="K322" s="109"/>
      <c r="L322" s="108"/>
      <c r="M322" s="108"/>
      <c r="N322" s="108"/>
      <c r="O322" s="112"/>
      <c r="P322" s="112"/>
      <c r="Q322" s="108"/>
      <c r="R322" s="108"/>
      <c r="S322" s="112"/>
    </row>
    <row r="323" spans="1:19" ht="15.75" customHeight="1" x14ac:dyDescent="0.2">
      <c r="A323" s="108"/>
      <c r="B323" s="108"/>
      <c r="C323" s="108"/>
      <c r="D323" s="107"/>
      <c r="E323" s="108"/>
      <c r="F323" s="108"/>
      <c r="G323" s="108"/>
      <c r="H323" s="108"/>
      <c r="I323" s="108"/>
      <c r="J323" s="109"/>
      <c r="K323" s="109"/>
      <c r="L323" s="108"/>
      <c r="M323" s="108"/>
      <c r="N323" s="108"/>
      <c r="O323" s="112"/>
      <c r="P323" s="112"/>
      <c r="Q323" s="108"/>
      <c r="R323" s="108"/>
      <c r="S323" s="112"/>
    </row>
    <row r="324" spans="1:19" ht="15.75" customHeight="1" x14ac:dyDescent="0.2">
      <c r="A324" s="108"/>
      <c r="B324" s="108"/>
      <c r="C324" s="108"/>
      <c r="D324" s="107"/>
      <c r="E324" s="108"/>
      <c r="F324" s="108"/>
      <c r="G324" s="108"/>
      <c r="H324" s="108"/>
      <c r="I324" s="108"/>
      <c r="J324" s="109"/>
      <c r="K324" s="109"/>
      <c r="L324" s="108"/>
      <c r="M324" s="108"/>
      <c r="N324" s="108"/>
      <c r="O324" s="112"/>
      <c r="P324" s="112"/>
      <c r="Q324" s="108"/>
      <c r="R324" s="108"/>
      <c r="S324" s="112"/>
    </row>
    <row r="325" spans="1:19" ht="15.75" customHeight="1" x14ac:dyDescent="0.2">
      <c r="A325" s="108"/>
      <c r="B325" s="108"/>
      <c r="C325" s="108"/>
      <c r="D325" s="107"/>
      <c r="E325" s="108"/>
      <c r="F325" s="108"/>
      <c r="G325" s="108"/>
      <c r="H325" s="108"/>
      <c r="I325" s="108"/>
      <c r="J325" s="109"/>
      <c r="K325" s="109"/>
      <c r="L325" s="108"/>
      <c r="M325" s="108"/>
      <c r="N325" s="108"/>
      <c r="O325" s="112"/>
      <c r="P325" s="112"/>
      <c r="Q325" s="108"/>
      <c r="R325" s="108"/>
      <c r="S325" s="112"/>
    </row>
    <row r="326" spans="1:19" ht="15.75" customHeight="1" x14ac:dyDescent="0.2">
      <c r="A326" s="108"/>
      <c r="B326" s="108"/>
      <c r="C326" s="108"/>
      <c r="D326" s="107"/>
      <c r="E326" s="108"/>
      <c r="F326" s="108"/>
      <c r="G326" s="108"/>
      <c r="H326" s="108"/>
      <c r="I326" s="108"/>
      <c r="J326" s="109"/>
      <c r="K326" s="109"/>
      <c r="L326" s="108"/>
      <c r="M326" s="108"/>
      <c r="N326" s="108"/>
      <c r="O326" s="112"/>
      <c r="P326" s="112"/>
      <c r="Q326" s="108"/>
      <c r="R326" s="108"/>
      <c r="S326" s="112"/>
    </row>
    <row r="327" spans="1:19" ht="15.75" customHeight="1" x14ac:dyDescent="0.2">
      <c r="A327" s="108"/>
      <c r="B327" s="108"/>
      <c r="C327" s="108"/>
      <c r="D327" s="107"/>
      <c r="E327" s="108"/>
      <c r="F327" s="108"/>
      <c r="G327" s="108"/>
      <c r="H327" s="108"/>
      <c r="I327" s="108"/>
      <c r="J327" s="109"/>
      <c r="K327" s="109"/>
      <c r="L327" s="108"/>
      <c r="M327" s="108"/>
      <c r="N327" s="108"/>
      <c r="O327" s="112"/>
      <c r="P327" s="112"/>
      <c r="Q327" s="108"/>
      <c r="R327" s="108"/>
      <c r="S327" s="112"/>
    </row>
    <row r="328" spans="1:19" ht="15.75" customHeight="1" x14ac:dyDescent="0.2">
      <c r="A328" s="108"/>
      <c r="B328" s="108"/>
      <c r="C328" s="108"/>
      <c r="D328" s="107"/>
      <c r="E328" s="108"/>
      <c r="F328" s="108"/>
      <c r="G328" s="108"/>
      <c r="H328" s="108"/>
      <c r="I328" s="108"/>
      <c r="J328" s="109"/>
      <c r="K328" s="109"/>
      <c r="L328" s="108"/>
      <c r="M328" s="108"/>
      <c r="N328" s="108"/>
      <c r="O328" s="112"/>
      <c r="P328" s="112"/>
      <c r="Q328" s="108"/>
      <c r="R328" s="108"/>
      <c r="S328" s="112"/>
    </row>
    <row r="329" spans="1:19" ht="15.75" customHeight="1" x14ac:dyDescent="0.2">
      <c r="A329" s="108"/>
      <c r="B329" s="108"/>
      <c r="C329" s="108"/>
      <c r="D329" s="107"/>
      <c r="E329" s="108"/>
      <c r="F329" s="108"/>
      <c r="G329" s="108"/>
      <c r="H329" s="108"/>
      <c r="I329" s="108"/>
      <c r="J329" s="109"/>
      <c r="K329" s="109"/>
      <c r="L329" s="108"/>
      <c r="M329" s="108"/>
      <c r="N329" s="108"/>
      <c r="O329" s="112"/>
      <c r="P329" s="112"/>
      <c r="Q329" s="108"/>
      <c r="R329" s="108"/>
      <c r="S329" s="112"/>
    </row>
    <row r="330" spans="1:19" ht="15.75" customHeight="1" x14ac:dyDescent="0.2">
      <c r="A330" s="108"/>
      <c r="B330" s="108"/>
      <c r="C330" s="108"/>
      <c r="D330" s="107"/>
      <c r="E330" s="108"/>
      <c r="F330" s="108"/>
      <c r="G330" s="108"/>
      <c r="H330" s="108"/>
      <c r="I330" s="108"/>
      <c r="J330" s="109"/>
      <c r="K330" s="109"/>
      <c r="L330" s="108"/>
      <c r="M330" s="108"/>
      <c r="N330" s="108"/>
      <c r="O330" s="112"/>
      <c r="P330" s="112"/>
      <c r="Q330" s="108"/>
      <c r="R330" s="108"/>
      <c r="S330" s="112"/>
    </row>
    <row r="331" spans="1:19" ht="15.75" customHeight="1" x14ac:dyDescent="0.2">
      <c r="A331" s="108"/>
      <c r="B331" s="108"/>
      <c r="C331" s="108"/>
      <c r="D331" s="107"/>
      <c r="E331" s="108"/>
      <c r="F331" s="108"/>
      <c r="G331" s="108"/>
      <c r="H331" s="108"/>
      <c r="I331" s="108"/>
      <c r="J331" s="109"/>
      <c r="K331" s="109"/>
      <c r="L331" s="108"/>
      <c r="M331" s="108"/>
      <c r="N331" s="108"/>
      <c r="O331" s="112"/>
      <c r="P331" s="112"/>
      <c r="Q331" s="108"/>
      <c r="R331" s="108"/>
      <c r="S331" s="112"/>
    </row>
    <row r="332" spans="1:19" ht="15.75" customHeight="1" x14ac:dyDescent="0.2">
      <c r="A332" s="108"/>
      <c r="B332" s="108"/>
      <c r="C332" s="108"/>
      <c r="D332" s="107"/>
      <c r="E332" s="108"/>
      <c r="F332" s="108"/>
      <c r="G332" s="108"/>
      <c r="H332" s="108"/>
      <c r="I332" s="108"/>
      <c r="J332" s="109"/>
      <c r="K332" s="109"/>
      <c r="L332" s="108"/>
      <c r="M332" s="108"/>
      <c r="N332" s="108"/>
      <c r="O332" s="112"/>
      <c r="P332" s="112"/>
      <c r="Q332" s="108"/>
      <c r="R332" s="108"/>
      <c r="S332" s="112"/>
    </row>
    <row r="333" spans="1:19" ht="15.75" customHeight="1" x14ac:dyDescent="0.2">
      <c r="A333" s="108"/>
      <c r="B333" s="108"/>
      <c r="C333" s="108"/>
      <c r="D333" s="107"/>
      <c r="E333" s="108"/>
      <c r="F333" s="108"/>
      <c r="G333" s="108"/>
      <c r="H333" s="108"/>
      <c r="I333" s="108"/>
      <c r="J333" s="109"/>
      <c r="K333" s="109"/>
      <c r="L333" s="108"/>
      <c r="M333" s="108"/>
      <c r="N333" s="108"/>
      <c r="O333" s="112"/>
      <c r="P333" s="112"/>
      <c r="Q333" s="108"/>
      <c r="R333" s="108"/>
      <c r="S333" s="112"/>
    </row>
    <row r="334" spans="1:19" ht="15.75" customHeight="1" x14ac:dyDescent="0.2">
      <c r="A334" s="108"/>
      <c r="B334" s="108"/>
      <c r="C334" s="108"/>
      <c r="D334" s="107"/>
      <c r="E334" s="108"/>
      <c r="F334" s="108"/>
      <c r="G334" s="108"/>
      <c r="H334" s="108"/>
      <c r="I334" s="108"/>
      <c r="J334" s="109"/>
      <c r="K334" s="109"/>
      <c r="L334" s="108"/>
      <c r="M334" s="108"/>
      <c r="N334" s="108"/>
      <c r="O334" s="112"/>
      <c r="P334" s="112"/>
      <c r="Q334" s="108"/>
      <c r="R334" s="108"/>
      <c r="S334" s="112"/>
    </row>
    <row r="335" spans="1:19" ht="15.75" customHeight="1" x14ac:dyDescent="0.2">
      <c r="A335" s="108"/>
      <c r="B335" s="108"/>
      <c r="C335" s="108"/>
      <c r="D335" s="107"/>
      <c r="E335" s="108"/>
      <c r="F335" s="108"/>
      <c r="G335" s="108"/>
      <c r="H335" s="108"/>
      <c r="I335" s="108"/>
      <c r="J335" s="109"/>
      <c r="K335" s="109"/>
      <c r="L335" s="108"/>
      <c r="M335" s="108"/>
      <c r="N335" s="108"/>
      <c r="O335" s="112"/>
      <c r="P335" s="112"/>
      <c r="Q335" s="108"/>
      <c r="R335" s="108"/>
      <c r="S335" s="112"/>
    </row>
    <row r="336" spans="1:19" ht="15.75" customHeight="1" x14ac:dyDescent="0.2">
      <c r="A336" s="108"/>
      <c r="B336" s="108"/>
      <c r="C336" s="108"/>
      <c r="D336" s="107"/>
      <c r="E336" s="108"/>
      <c r="F336" s="108"/>
      <c r="G336" s="108"/>
      <c r="H336" s="108"/>
      <c r="I336" s="108"/>
      <c r="J336" s="109"/>
      <c r="K336" s="109"/>
      <c r="L336" s="108"/>
      <c r="M336" s="108"/>
      <c r="N336" s="108"/>
      <c r="O336" s="112"/>
      <c r="P336" s="112"/>
      <c r="Q336" s="108"/>
      <c r="R336" s="108"/>
      <c r="S336" s="112"/>
    </row>
    <row r="337" spans="1:19" ht="15.75" customHeight="1" x14ac:dyDescent="0.2">
      <c r="A337" s="108"/>
      <c r="B337" s="108"/>
      <c r="C337" s="108"/>
      <c r="D337" s="107"/>
      <c r="E337" s="108"/>
      <c r="F337" s="108"/>
      <c r="G337" s="108"/>
      <c r="H337" s="108"/>
      <c r="I337" s="108"/>
      <c r="J337" s="109"/>
      <c r="K337" s="109"/>
      <c r="L337" s="108"/>
      <c r="M337" s="108"/>
      <c r="N337" s="108"/>
      <c r="O337" s="112"/>
      <c r="P337" s="112"/>
      <c r="Q337" s="108"/>
      <c r="R337" s="108"/>
      <c r="S337" s="112"/>
    </row>
    <row r="338" spans="1:19" ht="15.75" customHeight="1" x14ac:dyDescent="0.2">
      <c r="A338" s="108"/>
      <c r="B338" s="108"/>
      <c r="C338" s="108"/>
      <c r="D338" s="107"/>
      <c r="E338" s="108"/>
      <c r="F338" s="108"/>
      <c r="G338" s="108"/>
      <c r="H338" s="108"/>
      <c r="I338" s="108"/>
      <c r="J338" s="109"/>
      <c r="K338" s="109"/>
      <c r="L338" s="108"/>
      <c r="M338" s="108"/>
      <c r="N338" s="108"/>
      <c r="O338" s="112"/>
      <c r="P338" s="112"/>
      <c r="Q338" s="108"/>
      <c r="R338" s="108"/>
      <c r="S338" s="112"/>
    </row>
    <row r="339" spans="1:19" ht="15.75" customHeight="1" x14ac:dyDescent="0.2">
      <c r="A339" s="108"/>
      <c r="B339" s="108"/>
      <c r="C339" s="108"/>
      <c r="D339" s="107"/>
      <c r="E339" s="108"/>
      <c r="F339" s="108"/>
      <c r="G339" s="108"/>
      <c r="H339" s="108"/>
      <c r="I339" s="108"/>
      <c r="J339" s="109"/>
      <c r="K339" s="109"/>
      <c r="L339" s="108"/>
      <c r="M339" s="108"/>
      <c r="N339" s="108"/>
      <c r="O339" s="112"/>
      <c r="P339" s="112"/>
      <c r="Q339" s="108"/>
      <c r="R339" s="108"/>
      <c r="S339" s="112"/>
    </row>
    <row r="340" spans="1:19" ht="15.75" customHeight="1" x14ac:dyDescent="0.2">
      <c r="A340" s="108"/>
      <c r="B340" s="108"/>
      <c r="C340" s="108"/>
      <c r="D340" s="107"/>
      <c r="E340" s="108"/>
      <c r="F340" s="108"/>
      <c r="G340" s="108"/>
      <c r="H340" s="108"/>
      <c r="I340" s="108"/>
      <c r="J340" s="109"/>
      <c r="K340" s="109"/>
      <c r="L340" s="108"/>
      <c r="M340" s="108"/>
      <c r="N340" s="108"/>
      <c r="O340" s="112"/>
      <c r="P340" s="112"/>
      <c r="Q340" s="108"/>
      <c r="R340" s="108"/>
      <c r="S340" s="112"/>
    </row>
    <row r="341" spans="1:19" ht="15.75" customHeight="1" x14ac:dyDescent="0.2">
      <c r="A341" s="108"/>
      <c r="B341" s="108"/>
      <c r="C341" s="108"/>
      <c r="D341" s="107"/>
      <c r="E341" s="108"/>
      <c r="F341" s="108"/>
      <c r="G341" s="108"/>
      <c r="H341" s="108"/>
      <c r="I341" s="108"/>
      <c r="J341" s="109"/>
      <c r="K341" s="109"/>
      <c r="L341" s="108"/>
      <c r="M341" s="108"/>
      <c r="N341" s="108"/>
      <c r="O341" s="112"/>
      <c r="P341" s="112"/>
      <c r="Q341" s="108"/>
      <c r="R341" s="108"/>
      <c r="S341" s="112"/>
    </row>
    <row r="342" spans="1:19" ht="15.75" customHeight="1" x14ac:dyDescent="0.2">
      <c r="A342" s="108"/>
      <c r="B342" s="108"/>
      <c r="C342" s="108"/>
      <c r="D342" s="107"/>
      <c r="E342" s="108"/>
      <c r="F342" s="108"/>
      <c r="G342" s="108"/>
      <c r="H342" s="108"/>
      <c r="I342" s="108"/>
      <c r="J342" s="109"/>
      <c r="K342" s="109"/>
      <c r="L342" s="108"/>
      <c r="M342" s="108"/>
      <c r="N342" s="108"/>
      <c r="O342" s="112"/>
      <c r="P342" s="112"/>
      <c r="Q342" s="108"/>
      <c r="R342" s="108"/>
      <c r="S342" s="112"/>
    </row>
    <row r="343" spans="1:19" ht="15.75" customHeight="1" x14ac:dyDescent="0.2">
      <c r="A343" s="108"/>
      <c r="B343" s="108"/>
      <c r="C343" s="108"/>
      <c r="D343" s="107"/>
      <c r="E343" s="108"/>
      <c r="F343" s="108"/>
      <c r="G343" s="108"/>
      <c r="H343" s="108"/>
      <c r="I343" s="108"/>
      <c r="J343" s="109"/>
      <c r="K343" s="109"/>
      <c r="L343" s="108"/>
      <c r="M343" s="108"/>
      <c r="N343" s="108"/>
      <c r="O343" s="112"/>
      <c r="P343" s="112"/>
      <c r="Q343" s="108"/>
      <c r="R343" s="108"/>
      <c r="S343" s="112"/>
    </row>
    <row r="344" spans="1:19" ht="15.75" customHeight="1" x14ac:dyDescent="0.2">
      <c r="A344" s="108"/>
      <c r="B344" s="108"/>
      <c r="C344" s="108"/>
      <c r="D344" s="107"/>
      <c r="E344" s="108"/>
      <c r="F344" s="108"/>
      <c r="G344" s="108"/>
      <c r="H344" s="108"/>
      <c r="I344" s="108"/>
      <c r="J344" s="109"/>
      <c r="K344" s="109"/>
      <c r="L344" s="108"/>
      <c r="M344" s="108"/>
      <c r="N344" s="108"/>
      <c r="O344" s="112"/>
      <c r="P344" s="112"/>
      <c r="Q344" s="108"/>
      <c r="R344" s="108"/>
      <c r="S344" s="112"/>
    </row>
    <row r="345" spans="1:19" ht="15.75" customHeight="1" x14ac:dyDescent="0.2">
      <c r="A345" s="108"/>
      <c r="B345" s="108"/>
      <c r="C345" s="108"/>
      <c r="D345" s="107"/>
      <c r="E345" s="108"/>
      <c r="F345" s="108"/>
      <c r="G345" s="108"/>
      <c r="H345" s="108"/>
      <c r="I345" s="108"/>
      <c r="J345" s="109"/>
      <c r="K345" s="109"/>
      <c r="L345" s="108"/>
      <c r="M345" s="108"/>
      <c r="N345" s="108"/>
      <c r="O345" s="112"/>
      <c r="P345" s="112"/>
      <c r="Q345" s="108"/>
      <c r="R345" s="108"/>
      <c r="S345" s="112"/>
    </row>
    <row r="346" spans="1:19" ht="15.75" customHeight="1" x14ac:dyDescent="0.2">
      <c r="A346" s="108"/>
      <c r="B346" s="108"/>
      <c r="C346" s="108"/>
      <c r="D346" s="107"/>
      <c r="E346" s="108"/>
      <c r="F346" s="108"/>
      <c r="G346" s="108"/>
      <c r="H346" s="108"/>
      <c r="I346" s="108"/>
      <c r="J346" s="109"/>
      <c r="K346" s="109"/>
      <c r="L346" s="108"/>
      <c r="M346" s="108"/>
      <c r="N346" s="108"/>
      <c r="O346" s="112"/>
      <c r="P346" s="112"/>
      <c r="Q346" s="108"/>
      <c r="R346" s="108"/>
      <c r="S346" s="112"/>
    </row>
    <row r="347" spans="1:19" ht="15.75" customHeight="1" x14ac:dyDescent="0.2">
      <c r="A347" s="108"/>
      <c r="B347" s="108"/>
      <c r="C347" s="108"/>
      <c r="D347" s="107"/>
      <c r="E347" s="108"/>
      <c r="F347" s="108"/>
      <c r="G347" s="108"/>
      <c r="H347" s="108"/>
      <c r="I347" s="108"/>
      <c r="J347" s="109"/>
      <c r="K347" s="109"/>
      <c r="L347" s="108"/>
      <c r="M347" s="108"/>
      <c r="N347" s="108"/>
      <c r="O347" s="112"/>
      <c r="P347" s="112"/>
      <c r="Q347" s="108"/>
      <c r="R347" s="108"/>
      <c r="S347" s="112"/>
    </row>
    <row r="348" spans="1:19" ht="15.75" customHeight="1" x14ac:dyDescent="0.2">
      <c r="A348" s="108"/>
      <c r="B348" s="108"/>
      <c r="C348" s="108"/>
      <c r="D348" s="107"/>
      <c r="E348" s="108"/>
      <c r="F348" s="108"/>
      <c r="G348" s="108"/>
      <c r="H348" s="108"/>
      <c r="I348" s="108"/>
      <c r="J348" s="109"/>
      <c r="K348" s="109"/>
      <c r="L348" s="108"/>
      <c r="M348" s="108"/>
      <c r="N348" s="108"/>
      <c r="O348" s="112"/>
      <c r="P348" s="112"/>
      <c r="Q348" s="108"/>
      <c r="R348" s="108"/>
      <c r="S348" s="112"/>
    </row>
    <row r="349" spans="1:19" ht="15.75" customHeight="1" x14ac:dyDescent="0.2">
      <c r="A349" s="108"/>
      <c r="B349" s="108"/>
      <c r="C349" s="108"/>
      <c r="D349" s="107"/>
      <c r="E349" s="108"/>
      <c r="F349" s="108"/>
      <c r="G349" s="108"/>
      <c r="H349" s="108"/>
      <c r="I349" s="108"/>
      <c r="J349" s="109"/>
      <c r="K349" s="109"/>
      <c r="L349" s="108"/>
      <c r="M349" s="108"/>
      <c r="N349" s="108"/>
      <c r="O349" s="112"/>
      <c r="P349" s="112"/>
      <c r="Q349" s="108"/>
      <c r="R349" s="108"/>
      <c r="S349" s="112"/>
    </row>
    <row r="350" spans="1:19" ht="15.75" customHeight="1" x14ac:dyDescent="0.2">
      <c r="A350" s="108"/>
      <c r="B350" s="108"/>
      <c r="C350" s="108"/>
      <c r="D350" s="107"/>
      <c r="E350" s="108"/>
      <c r="F350" s="108"/>
      <c r="G350" s="108"/>
      <c r="H350" s="108"/>
      <c r="I350" s="108"/>
      <c r="J350" s="109"/>
      <c r="K350" s="109"/>
      <c r="L350" s="108"/>
      <c r="M350" s="108"/>
      <c r="N350" s="108"/>
      <c r="O350" s="112"/>
      <c r="P350" s="112"/>
      <c r="Q350" s="108"/>
      <c r="R350" s="108"/>
      <c r="S350" s="112"/>
    </row>
    <row r="351" spans="1:19" ht="15.75" customHeight="1" x14ac:dyDescent="0.2">
      <c r="A351" s="108"/>
      <c r="B351" s="108"/>
      <c r="C351" s="108"/>
      <c r="D351" s="107"/>
      <c r="E351" s="108"/>
      <c r="F351" s="108"/>
      <c r="G351" s="108"/>
      <c r="H351" s="108"/>
      <c r="I351" s="108"/>
      <c r="J351" s="109"/>
      <c r="K351" s="109"/>
      <c r="L351" s="108"/>
      <c r="M351" s="108"/>
      <c r="N351" s="108"/>
      <c r="O351" s="112"/>
      <c r="P351" s="112"/>
      <c r="Q351" s="108"/>
      <c r="R351" s="108"/>
      <c r="S351" s="112"/>
    </row>
    <row r="352" spans="1:19" ht="15.75" customHeight="1" x14ac:dyDescent="0.2">
      <c r="A352" s="108"/>
      <c r="B352" s="108"/>
      <c r="C352" s="108"/>
      <c r="D352" s="107"/>
      <c r="E352" s="108"/>
      <c r="F352" s="108"/>
      <c r="G352" s="108"/>
      <c r="H352" s="108"/>
      <c r="I352" s="108"/>
      <c r="J352" s="109"/>
      <c r="K352" s="109"/>
      <c r="L352" s="108"/>
      <c r="M352" s="108"/>
      <c r="N352" s="108"/>
      <c r="O352" s="112"/>
      <c r="P352" s="112"/>
      <c r="Q352" s="108"/>
      <c r="R352" s="108"/>
      <c r="S352" s="112"/>
    </row>
    <row r="353" spans="1:19" ht="15.75" customHeight="1" x14ac:dyDescent="0.2">
      <c r="A353" s="108"/>
      <c r="B353" s="108"/>
      <c r="C353" s="108"/>
      <c r="D353" s="107"/>
      <c r="E353" s="108"/>
      <c r="F353" s="108"/>
      <c r="G353" s="108"/>
      <c r="H353" s="108"/>
      <c r="I353" s="108"/>
      <c r="J353" s="109"/>
      <c r="K353" s="109"/>
      <c r="L353" s="108"/>
      <c r="M353" s="108"/>
      <c r="N353" s="108"/>
      <c r="O353" s="112"/>
      <c r="P353" s="112"/>
      <c r="Q353" s="108"/>
      <c r="R353" s="108"/>
      <c r="S353" s="112"/>
    </row>
    <row r="354" spans="1:19" ht="15.75" customHeight="1" x14ac:dyDescent="0.2">
      <c r="A354" s="108"/>
      <c r="B354" s="108"/>
      <c r="C354" s="108"/>
      <c r="D354" s="107"/>
      <c r="E354" s="108"/>
      <c r="F354" s="108"/>
      <c r="G354" s="108"/>
      <c r="H354" s="108"/>
      <c r="I354" s="108"/>
      <c r="J354" s="109"/>
      <c r="K354" s="109"/>
      <c r="L354" s="108"/>
      <c r="M354" s="108"/>
      <c r="N354" s="108"/>
      <c r="O354" s="112"/>
      <c r="P354" s="112"/>
      <c r="Q354" s="108"/>
      <c r="R354" s="108"/>
      <c r="S354" s="112"/>
    </row>
    <row r="355" spans="1:19" ht="15.75" customHeight="1" x14ac:dyDescent="0.2">
      <c r="A355" s="108"/>
      <c r="B355" s="108"/>
      <c r="C355" s="108"/>
      <c r="D355" s="107"/>
      <c r="E355" s="108"/>
      <c r="F355" s="108"/>
      <c r="G355" s="108"/>
      <c r="H355" s="108"/>
      <c r="I355" s="108"/>
      <c r="J355" s="109"/>
      <c r="K355" s="109"/>
      <c r="L355" s="108"/>
      <c r="M355" s="108"/>
      <c r="N355" s="108"/>
      <c r="O355" s="112"/>
      <c r="P355" s="112"/>
      <c r="Q355" s="108"/>
      <c r="R355" s="108"/>
      <c r="S355" s="112"/>
    </row>
    <row r="356" spans="1:19" ht="15.75" customHeight="1" x14ac:dyDescent="0.2">
      <c r="A356" s="108"/>
      <c r="B356" s="108"/>
      <c r="C356" s="108"/>
      <c r="D356" s="107"/>
      <c r="E356" s="108"/>
      <c r="F356" s="108"/>
      <c r="G356" s="108"/>
      <c r="H356" s="108"/>
      <c r="I356" s="108"/>
      <c r="J356" s="109"/>
      <c r="K356" s="109"/>
      <c r="L356" s="108"/>
      <c r="M356" s="108"/>
      <c r="N356" s="108"/>
      <c r="O356" s="112"/>
      <c r="P356" s="112"/>
      <c r="Q356" s="108"/>
      <c r="R356" s="108"/>
      <c r="S356" s="112"/>
    </row>
    <row r="357" spans="1:19" ht="15.75" customHeight="1" x14ac:dyDescent="0.2">
      <c r="A357" s="108"/>
      <c r="B357" s="108"/>
      <c r="C357" s="108"/>
      <c r="D357" s="107"/>
      <c r="E357" s="108"/>
      <c r="F357" s="108"/>
      <c r="G357" s="108"/>
      <c r="H357" s="108"/>
      <c r="I357" s="108"/>
      <c r="J357" s="109"/>
      <c r="K357" s="109"/>
      <c r="L357" s="108"/>
      <c r="M357" s="108"/>
      <c r="N357" s="108"/>
      <c r="O357" s="112"/>
      <c r="P357" s="112"/>
      <c r="Q357" s="108"/>
      <c r="R357" s="108"/>
      <c r="S357" s="112"/>
    </row>
    <row r="358" spans="1:19" ht="15.75" customHeight="1" x14ac:dyDescent="0.2">
      <c r="A358" s="108"/>
      <c r="B358" s="108"/>
      <c r="C358" s="108"/>
      <c r="D358" s="107"/>
      <c r="E358" s="108"/>
      <c r="F358" s="108"/>
      <c r="G358" s="108"/>
      <c r="H358" s="108"/>
      <c r="I358" s="108"/>
      <c r="J358" s="109"/>
      <c r="K358" s="109"/>
      <c r="L358" s="108"/>
      <c r="M358" s="108"/>
      <c r="N358" s="108"/>
      <c r="O358" s="112"/>
      <c r="P358" s="112"/>
      <c r="Q358" s="108"/>
      <c r="R358" s="108"/>
      <c r="S358" s="112"/>
    </row>
    <row r="359" spans="1:19" ht="15.75" customHeight="1" x14ac:dyDescent="0.2">
      <c r="A359" s="108"/>
      <c r="B359" s="108"/>
      <c r="C359" s="108"/>
      <c r="D359" s="107"/>
      <c r="E359" s="108"/>
      <c r="F359" s="108"/>
      <c r="G359" s="108"/>
      <c r="H359" s="108"/>
      <c r="I359" s="108"/>
      <c r="J359" s="109"/>
      <c r="K359" s="109"/>
      <c r="L359" s="108"/>
      <c r="M359" s="108"/>
      <c r="N359" s="108"/>
      <c r="O359" s="112"/>
      <c r="P359" s="112"/>
      <c r="Q359" s="108"/>
      <c r="R359" s="108"/>
      <c r="S359" s="112"/>
    </row>
    <row r="360" spans="1:19" ht="15.75" customHeight="1" x14ac:dyDescent="0.2">
      <c r="A360" s="108"/>
      <c r="B360" s="108"/>
      <c r="C360" s="108"/>
      <c r="D360" s="107"/>
      <c r="E360" s="108"/>
      <c r="F360" s="108"/>
      <c r="G360" s="108"/>
      <c r="H360" s="108"/>
      <c r="I360" s="108"/>
      <c r="J360" s="109"/>
      <c r="K360" s="109"/>
      <c r="L360" s="108"/>
      <c r="M360" s="108"/>
      <c r="N360" s="108"/>
      <c r="O360" s="112"/>
      <c r="P360" s="112"/>
      <c r="Q360" s="108"/>
      <c r="R360" s="108"/>
      <c r="S360" s="112"/>
    </row>
    <row r="361" spans="1:19" ht="15.75" customHeight="1" x14ac:dyDescent="0.2">
      <c r="A361" s="108"/>
      <c r="B361" s="108"/>
      <c r="C361" s="108"/>
      <c r="D361" s="107"/>
      <c r="E361" s="108"/>
      <c r="F361" s="108"/>
      <c r="G361" s="108"/>
      <c r="H361" s="108"/>
      <c r="I361" s="108"/>
      <c r="J361" s="109"/>
      <c r="K361" s="109"/>
      <c r="L361" s="108"/>
      <c r="M361" s="108"/>
      <c r="N361" s="108"/>
      <c r="O361" s="112"/>
      <c r="P361" s="112"/>
      <c r="Q361" s="108"/>
      <c r="R361" s="108"/>
      <c r="S361" s="112"/>
    </row>
    <row r="362" spans="1:19" ht="15.75" customHeight="1" x14ac:dyDescent="0.2">
      <c r="A362" s="108"/>
      <c r="B362" s="108"/>
      <c r="C362" s="108"/>
      <c r="D362" s="107"/>
      <c r="E362" s="108"/>
      <c r="F362" s="108"/>
      <c r="G362" s="108"/>
      <c r="H362" s="108"/>
      <c r="I362" s="108"/>
      <c r="J362" s="109"/>
      <c r="K362" s="109"/>
      <c r="L362" s="108"/>
      <c r="M362" s="108"/>
      <c r="N362" s="108"/>
      <c r="O362" s="112"/>
      <c r="P362" s="112"/>
      <c r="Q362" s="108"/>
      <c r="R362" s="108"/>
      <c r="S362" s="112"/>
    </row>
    <row r="363" spans="1:19" ht="15.75" customHeight="1" x14ac:dyDescent="0.2">
      <c r="A363" s="108"/>
      <c r="B363" s="108"/>
      <c r="C363" s="108"/>
      <c r="D363" s="107"/>
      <c r="E363" s="108"/>
      <c r="F363" s="108"/>
      <c r="G363" s="108"/>
      <c r="H363" s="108"/>
      <c r="I363" s="108"/>
      <c r="J363" s="109"/>
      <c r="K363" s="109"/>
      <c r="L363" s="108"/>
      <c r="M363" s="108"/>
      <c r="N363" s="108"/>
      <c r="O363" s="112"/>
      <c r="P363" s="112"/>
      <c r="Q363" s="108"/>
      <c r="R363" s="108"/>
      <c r="S363" s="112"/>
    </row>
    <row r="364" spans="1:19" ht="15.75" customHeight="1" x14ac:dyDescent="0.2">
      <c r="A364" s="108"/>
      <c r="B364" s="108"/>
      <c r="C364" s="108"/>
      <c r="D364" s="107"/>
      <c r="E364" s="108"/>
      <c r="F364" s="108"/>
      <c r="G364" s="108"/>
      <c r="H364" s="108"/>
      <c r="I364" s="108"/>
      <c r="J364" s="109"/>
      <c r="K364" s="109"/>
      <c r="L364" s="108"/>
      <c r="M364" s="108"/>
      <c r="N364" s="108"/>
      <c r="O364" s="112"/>
      <c r="P364" s="112"/>
      <c r="Q364" s="108"/>
      <c r="R364" s="108"/>
      <c r="S364" s="112"/>
    </row>
    <row r="365" spans="1:19" ht="15.75" customHeight="1" x14ac:dyDescent="0.2">
      <c r="A365" s="108"/>
      <c r="B365" s="108"/>
      <c r="C365" s="108"/>
      <c r="D365" s="107"/>
      <c r="E365" s="108"/>
      <c r="F365" s="108"/>
      <c r="G365" s="108"/>
      <c r="H365" s="108"/>
      <c r="I365" s="108"/>
      <c r="J365" s="109"/>
      <c r="K365" s="109"/>
      <c r="L365" s="108"/>
      <c r="M365" s="108"/>
      <c r="N365" s="108"/>
      <c r="O365" s="112"/>
      <c r="P365" s="112"/>
      <c r="Q365" s="108"/>
      <c r="R365" s="108"/>
      <c r="S365" s="112"/>
    </row>
    <row r="366" spans="1:19" ht="15.75" customHeight="1" x14ac:dyDescent="0.2">
      <c r="A366" s="108"/>
      <c r="B366" s="108"/>
      <c r="C366" s="108"/>
      <c r="D366" s="107"/>
      <c r="E366" s="108"/>
      <c r="F366" s="108"/>
      <c r="G366" s="108"/>
      <c r="H366" s="108"/>
      <c r="I366" s="108"/>
      <c r="J366" s="109"/>
      <c r="K366" s="109"/>
      <c r="L366" s="108"/>
      <c r="M366" s="108"/>
      <c r="N366" s="108"/>
      <c r="O366" s="112"/>
      <c r="P366" s="112"/>
      <c r="Q366" s="108"/>
      <c r="R366" s="108"/>
      <c r="S366" s="112"/>
    </row>
    <row r="367" spans="1:19" ht="15.75" customHeight="1" x14ac:dyDescent="0.2">
      <c r="A367" s="108"/>
      <c r="B367" s="108"/>
      <c r="C367" s="108"/>
      <c r="D367" s="107"/>
      <c r="E367" s="108"/>
      <c r="F367" s="108"/>
      <c r="G367" s="108"/>
      <c r="H367" s="108"/>
      <c r="I367" s="108"/>
      <c r="J367" s="109"/>
      <c r="K367" s="109"/>
      <c r="L367" s="108"/>
      <c r="M367" s="108"/>
      <c r="N367" s="108"/>
      <c r="O367" s="112"/>
      <c r="P367" s="112"/>
      <c r="Q367" s="108"/>
      <c r="R367" s="108"/>
      <c r="S367" s="112"/>
    </row>
    <row r="368" spans="1:19" ht="15.75" customHeight="1" x14ac:dyDescent="0.2">
      <c r="A368" s="108"/>
      <c r="B368" s="108"/>
      <c r="C368" s="108"/>
      <c r="D368" s="107"/>
      <c r="E368" s="108"/>
      <c r="F368" s="108"/>
      <c r="G368" s="108"/>
      <c r="H368" s="108"/>
      <c r="I368" s="108"/>
      <c r="J368" s="109"/>
      <c r="K368" s="109"/>
      <c r="L368" s="108"/>
      <c r="M368" s="108"/>
      <c r="N368" s="108"/>
      <c r="O368" s="112"/>
      <c r="P368" s="112"/>
      <c r="Q368" s="108"/>
      <c r="R368" s="108"/>
      <c r="S368" s="112"/>
    </row>
    <row r="369" spans="1:19" ht="15.75" customHeight="1" x14ac:dyDescent="0.2">
      <c r="A369" s="108"/>
      <c r="B369" s="108"/>
      <c r="C369" s="108"/>
      <c r="D369" s="107"/>
      <c r="E369" s="108"/>
      <c r="F369" s="108"/>
      <c r="G369" s="108"/>
      <c r="H369" s="108"/>
      <c r="I369" s="108"/>
      <c r="J369" s="109"/>
      <c r="K369" s="109"/>
      <c r="L369" s="108"/>
      <c r="M369" s="108"/>
      <c r="N369" s="108"/>
      <c r="O369" s="112"/>
      <c r="P369" s="112"/>
      <c r="Q369" s="108"/>
      <c r="R369" s="108"/>
      <c r="S369" s="112"/>
    </row>
    <row r="370" spans="1:19" ht="15.75" customHeight="1" x14ac:dyDescent="0.2">
      <c r="A370" s="108"/>
      <c r="B370" s="108"/>
      <c r="C370" s="108"/>
      <c r="D370" s="107"/>
      <c r="E370" s="108"/>
      <c r="F370" s="108"/>
      <c r="G370" s="108"/>
      <c r="H370" s="108"/>
      <c r="I370" s="108"/>
      <c r="J370" s="109"/>
      <c r="K370" s="109"/>
      <c r="L370" s="108"/>
      <c r="M370" s="108"/>
      <c r="N370" s="108"/>
      <c r="O370" s="112"/>
      <c r="P370" s="112"/>
      <c r="Q370" s="108"/>
      <c r="R370" s="108"/>
      <c r="S370" s="112"/>
    </row>
    <row r="371" spans="1:19" ht="15.75" customHeight="1" x14ac:dyDescent="0.2">
      <c r="A371" s="108"/>
      <c r="B371" s="108"/>
      <c r="C371" s="108"/>
      <c r="D371" s="107"/>
      <c r="E371" s="108"/>
      <c r="F371" s="108"/>
      <c r="G371" s="108"/>
      <c r="H371" s="108"/>
      <c r="I371" s="108"/>
      <c r="J371" s="109"/>
      <c r="K371" s="109"/>
      <c r="L371" s="108"/>
      <c r="M371" s="108"/>
      <c r="N371" s="108"/>
      <c r="O371" s="112"/>
      <c r="P371" s="112"/>
      <c r="Q371" s="108"/>
      <c r="R371" s="108"/>
      <c r="S371" s="112"/>
    </row>
    <row r="372" spans="1:19" ht="15.75" customHeight="1" x14ac:dyDescent="0.2">
      <c r="A372" s="108"/>
      <c r="B372" s="108"/>
      <c r="C372" s="108"/>
      <c r="D372" s="107"/>
      <c r="E372" s="108"/>
      <c r="F372" s="108"/>
      <c r="G372" s="108"/>
      <c r="H372" s="108"/>
      <c r="I372" s="108"/>
      <c r="J372" s="109"/>
      <c r="K372" s="109"/>
      <c r="L372" s="108"/>
      <c r="M372" s="108"/>
      <c r="N372" s="108"/>
      <c r="O372" s="112"/>
      <c r="P372" s="112"/>
      <c r="Q372" s="108"/>
      <c r="R372" s="108"/>
      <c r="S372" s="112"/>
    </row>
    <row r="373" spans="1:19" ht="15.75" customHeight="1" x14ac:dyDescent="0.2">
      <c r="A373" s="108"/>
      <c r="B373" s="108"/>
      <c r="C373" s="108"/>
      <c r="D373" s="107"/>
      <c r="E373" s="108"/>
      <c r="F373" s="108"/>
      <c r="G373" s="108"/>
      <c r="H373" s="108"/>
      <c r="I373" s="108"/>
      <c r="J373" s="109"/>
      <c r="K373" s="109"/>
      <c r="L373" s="108"/>
      <c r="M373" s="108"/>
      <c r="N373" s="108"/>
      <c r="O373" s="112"/>
      <c r="P373" s="112"/>
      <c r="Q373" s="108"/>
      <c r="R373" s="108"/>
      <c r="S373" s="112"/>
    </row>
    <row r="374" spans="1:19" ht="15.75" customHeight="1" x14ac:dyDescent="0.2">
      <c r="A374" s="108"/>
      <c r="B374" s="108"/>
      <c r="C374" s="108"/>
      <c r="D374" s="107"/>
      <c r="E374" s="108"/>
      <c r="F374" s="108"/>
      <c r="G374" s="108"/>
      <c r="H374" s="108"/>
      <c r="I374" s="108"/>
      <c r="J374" s="109"/>
      <c r="K374" s="109"/>
      <c r="L374" s="108"/>
      <c r="M374" s="108"/>
      <c r="N374" s="108"/>
      <c r="O374" s="112"/>
      <c r="P374" s="112"/>
      <c r="Q374" s="108"/>
      <c r="R374" s="108"/>
      <c r="S374" s="112"/>
    </row>
    <row r="375" spans="1:19" ht="15.75" customHeight="1" x14ac:dyDescent="0.2">
      <c r="A375" s="108"/>
      <c r="B375" s="108"/>
      <c r="C375" s="108"/>
      <c r="D375" s="107"/>
      <c r="E375" s="108"/>
      <c r="F375" s="108"/>
      <c r="G375" s="108"/>
      <c r="H375" s="108"/>
      <c r="I375" s="108"/>
      <c r="J375" s="109"/>
      <c r="K375" s="109"/>
      <c r="L375" s="108"/>
      <c r="M375" s="108"/>
      <c r="N375" s="108"/>
      <c r="O375" s="112"/>
      <c r="P375" s="112"/>
      <c r="Q375" s="108"/>
      <c r="R375" s="108"/>
      <c r="S375" s="112"/>
    </row>
    <row r="376" spans="1:19" ht="15.75" customHeight="1" x14ac:dyDescent="0.2">
      <c r="A376" s="108"/>
      <c r="B376" s="108"/>
      <c r="C376" s="108"/>
      <c r="D376" s="107"/>
      <c r="E376" s="108"/>
      <c r="F376" s="108"/>
      <c r="G376" s="108"/>
      <c r="H376" s="108"/>
      <c r="I376" s="108"/>
      <c r="J376" s="109"/>
      <c r="K376" s="109"/>
      <c r="L376" s="108"/>
      <c r="M376" s="108"/>
      <c r="N376" s="108"/>
      <c r="O376" s="112"/>
      <c r="P376" s="112"/>
      <c r="Q376" s="108"/>
      <c r="R376" s="108"/>
      <c r="S376" s="112"/>
    </row>
    <row r="377" spans="1:19" ht="15.75" customHeight="1" x14ac:dyDescent="0.2">
      <c r="A377" s="108"/>
      <c r="B377" s="108"/>
      <c r="C377" s="108"/>
      <c r="D377" s="107"/>
      <c r="E377" s="108"/>
      <c r="F377" s="108"/>
      <c r="G377" s="108"/>
      <c r="H377" s="108"/>
      <c r="I377" s="108"/>
      <c r="J377" s="109"/>
      <c r="K377" s="109"/>
      <c r="L377" s="108"/>
      <c r="M377" s="108"/>
      <c r="N377" s="108"/>
      <c r="O377" s="112"/>
      <c r="P377" s="112"/>
      <c r="Q377" s="108"/>
      <c r="R377" s="108"/>
      <c r="S377" s="112"/>
    </row>
    <row r="378" spans="1:19" ht="15.75" customHeight="1" x14ac:dyDescent="0.2">
      <c r="A378" s="108"/>
      <c r="B378" s="108"/>
      <c r="C378" s="108"/>
      <c r="D378" s="107"/>
      <c r="E378" s="108"/>
      <c r="F378" s="108"/>
      <c r="G378" s="108"/>
      <c r="H378" s="108"/>
      <c r="I378" s="108"/>
      <c r="J378" s="109"/>
      <c r="K378" s="109"/>
      <c r="L378" s="108"/>
      <c r="M378" s="108"/>
      <c r="N378" s="108"/>
      <c r="O378" s="112"/>
      <c r="P378" s="112"/>
      <c r="Q378" s="108"/>
      <c r="R378" s="108"/>
      <c r="S378" s="112"/>
    </row>
    <row r="379" spans="1:19" ht="15.75" customHeight="1" x14ac:dyDescent="0.2">
      <c r="A379" s="108"/>
      <c r="B379" s="108"/>
      <c r="C379" s="108"/>
      <c r="D379" s="107"/>
      <c r="E379" s="108"/>
      <c r="F379" s="108"/>
      <c r="G379" s="108"/>
      <c r="H379" s="108"/>
      <c r="I379" s="108"/>
      <c r="J379" s="109"/>
      <c r="K379" s="109"/>
      <c r="L379" s="108"/>
      <c r="M379" s="108"/>
      <c r="N379" s="108"/>
      <c r="O379" s="112"/>
      <c r="P379" s="112"/>
      <c r="Q379" s="108"/>
      <c r="R379" s="108"/>
      <c r="S379" s="112"/>
    </row>
    <row r="380" spans="1:19" ht="15.75" customHeight="1" x14ac:dyDescent="0.2">
      <c r="A380" s="108"/>
      <c r="B380" s="108"/>
      <c r="C380" s="108"/>
      <c r="D380" s="107"/>
      <c r="E380" s="108"/>
      <c r="F380" s="108"/>
      <c r="G380" s="108"/>
      <c r="H380" s="108"/>
      <c r="I380" s="108"/>
      <c r="J380" s="109"/>
      <c r="K380" s="109"/>
      <c r="L380" s="108"/>
      <c r="M380" s="108"/>
      <c r="N380" s="108"/>
      <c r="O380" s="112"/>
      <c r="P380" s="112"/>
      <c r="Q380" s="108"/>
      <c r="R380" s="108"/>
      <c r="S380" s="112"/>
    </row>
    <row r="381" spans="1:19" ht="15.75" customHeight="1" x14ac:dyDescent="0.2">
      <c r="A381" s="108"/>
      <c r="B381" s="108"/>
      <c r="C381" s="108"/>
      <c r="D381" s="107"/>
      <c r="E381" s="108"/>
      <c r="F381" s="108"/>
      <c r="G381" s="108"/>
      <c r="H381" s="108"/>
      <c r="I381" s="108"/>
      <c r="J381" s="109"/>
      <c r="K381" s="109"/>
      <c r="L381" s="108"/>
      <c r="M381" s="108"/>
      <c r="N381" s="108"/>
      <c r="O381" s="112"/>
      <c r="P381" s="112"/>
      <c r="Q381" s="108"/>
      <c r="R381" s="108"/>
      <c r="S381" s="112"/>
    </row>
    <row r="382" spans="1:19" ht="15.75" customHeight="1" x14ac:dyDescent="0.2">
      <c r="A382" s="108"/>
      <c r="B382" s="108"/>
      <c r="C382" s="108"/>
      <c r="D382" s="107"/>
      <c r="E382" s="108"/>
      <c r="F382" s="108"/>
      <c r="G382" s="108"/>
      <c r="H382" s="108"/>
      <c r="I382" s="108"/>
      <c r="J382" s="109"/>
      <c r="K382" s="109"/>
      <c r="L382" s="108"/>
      <c r="M382" s="108"/>
      <c r="N382" s="108"/>
      <c r="O382" s="112"/>
      <c r="P382" s="112"/>
      <c r="Q382" s="108"/>
      <c r="R382" s="108"/>
      <c r="S382" s="112"/>
    </row>
    <row r="383" spans="1:19" ht="15.75" customHeight="1" x14ac:dyDescent="0.2">
      <c r="A383" s="108"/>
      <c r="B383" s="108"/>
      <c r="C383" s="108"/>
      <c r="D383" s="107"/>
      <c r="E383" s="108"/>
      <c r="F383" s="108"/>
      <c r="G383" s="108"/>
      <c r="H383" s="108"/>
      <c r="I383" s="108"/>
      <c r="J383" s="109"/>
      <c r="K383" s="109"/>
      <c r="L383" s="108"/>
      <c r="M383" s="108"/>
      <c r="N383" s="108"/>
      <c r="O383" s="112"/>
      <c r="P383" s="112"/>
      <c r="Q383" s="108"/>
      <c r="R383" s="108"/>
      <c r="S383" s="112"/>
    </row>
    <row r="384" spans="1:19" ht="15.75" customHeight="1" x14ac:dyDescent="0.2">
      <c r="A384" s="108"/>
      <c r="B384" s="108"/>
      <c r="C384" s="108"/>
      <c r="D384" s="107"/>
      <c r="E384" s="108"/>
      <c r="F384" s="108"/>
      <c r="G384" s="108"/>
      <c r="H384" s="108"/>
      <c r="I384" s="108"/>
      <c r="J384" s="109"/>
      <c r="K384" s="109"/>
      <c r="L384" s="108"/>
      <c r="M384" s="108"/>
      <c r="N384" s="108"/>
      <c r="O384" s="112"/>
      <c r="P384" s="112"/>
      <c r="Q384" s="108"/>
      <c r="R384" s="108"/>
      <c r="S384" s="112"/>
    </row>
    <row r="385" spans="1:19" ht="15.75" customHeight="1" x14ac:dyDescent="0.2">
      <c r="A385" s="108"/>
      <c r="B385" s="108"/>
      <c r="C385" s="108"/>
      <c r="D385" s="107"/>
      <c r="E385" s="108"/>
      <c r="F385" s="108"/>
      <c r="G385" s="108"/>
      <c r="H385" s="108"/>
      <c r="I385" s="108"/>
      <c r="J385" s="109"/>
      <c r="K385" s="109"/>
      <c r="L385" s="108"/>
      <c r="M385" s="108"/>
      <c r="N385" s="108"/>
      <c r="O385" s="112"/>
      <c r="P385" s="112"/>
      <c r="Q385" s="108"/>
      <c r="R385" s="108"/>
      <c r="S385" s="112"/>
    </row>
    <row r="386" spans="1:19" ht="15.75" customHeight="1" x14ac:dyDescent="0.2">
      <c r="A386" s="108"/>
      <c r="B386" s="108"/>
      <c r="C386" s="108"/>
      <c r="D386" s="107"/>
      <c r="E386" s="108"/>
      <c r="F386" s="108"/>
      <c r="G386" s="108"/>
      <c r="H386" s="108"/>
      <c r="I386" s="108"/>
      <c r="J386" s="109"/>
      <c r="K386" s="109"/>
      <c r="L386" s="108"/>
      <c r="M386" s="108"/>
      <c r="N386" s="108"/>
      <c r="O386" s="112"/>
      <c r="P386" s="112"/>
      <c r="Q386" s="108"/>
      <c r="R386" s="108"/>
      <c r="S386" s="112"/>
    </row>
    <row r="387" spans="1:19" ht="15.75" customHeight="1" x14ac:dyDescent="0.2">
      <c r="A387" s="108"/>
      <c r="B387" s="108"/>
      <c r="C387" s="108"/>
      <c r="D387" s="107"/>
      <c r="E387" s="108"/>
      <c r="F387" s="108"/>
      <c r="G387" s="108"/>
      <c r="H387" s="108"/>
      <c r="I387" s="108"/>
      <c r="J387" s="109"/>
      <c r="K387" s="109"/>
      <c r="L387" s="108"/>
      <c r="M387" s="108"/>
      <c r="N387" s="108"/>
      <c r="O387" s="112"/>
      <c r="P387" s="112"/>
      <c r="Q387" s="108"/>
      <c r="R387" s="108"/>
      <c r="S387" s="112"/>
    </row>
    <row r="388" spans="1:19" ht="15.75" customHeight="1" x14ac:dyDescent="0.2">
      <c r="A388" s="108"/>
      <c r="B388" s="108"/>
      <c r="C388" s="108"/>
      <c r="D388" s="107"/>
      <c r="E388" s="108"/>
      <c r="F388" s="108"/>
      <c r="G388" s="108"/>
      <c r="H388" s="108"/>
      <c r="I388" s="108"/>
      <c r="J388" s="109"/>
      <c r="K388" s="109"/>
      <c r="L388" s="108"/>
      <c r="M388" s="108"/>
      <c r="N388" s="108"/>
      <c r="O388" s="112"/>
      <c r="P388" s="112"/>
      <c r="Q388" s="108"/>
      <c r="R388" s="108"/>
      <c r="S388" s="112"/>
    </row>
    <row r="389" spans="1:19" ht="15.75" customHeight="1" x14ac:dyDescent="0.2">
      <c r="A389" s="108"/>
      <c r="B389" s="108"/>
      <c r="C389" s="108"/>
      <c r="D389" s="107"/>
      <c r="E389" s="108"/>
      <c r="F389" s="108"/>
      <c r="G389" s="108"/>
      <c r="H389" s="108"/>
      <c r="I389" s="108"/>
      <c r="J389" s="109"/>
      <c r="K389" s="109"/>
      <c r="L389" s="108"/>
      <c r="M389" s="108"/>
      <c r="N389" s="108"/>
      <c r="O389" s="112"/>
      <c r="P389" s="112"/>
      <c r="Q389" s="108"/>
      <c r="R389" s="108"/>
      <c r="S389" s="112"/>
    </row>
    <row r="390" spans="1:19" ht="15.75" customHeight="1" x14ac:dyDescent="0.2">
      <c r="A390" s="108"/>
      <c r="B390" s="108"/>
      <c r="C390" s="108"/>
      <c r="D390" s="107"/>
      <c r="E390" s="108"/>
      <c r="F390" s="108"/>
      <c r="G390" s="108"/>
      <c r="H390" s="108"/>
      <c r="I390" s="108"/>
      <c r="J390" s="109"/>
      <c r="K390" s="109"/>
      <c r="L390" s="108"/>
      <c r="M390" s="108"/>
      <c r="N390" s="108"/>
      <c r="O390" s="112"/>
      <c r="P390" s="112"/>
      <c r="Q390" s="108"/>
      <c r="R390" s="108"/>
      <c r="S390" s="112"/>
    </row>
    <row r="391" spans="1:19" ht="15.75" customHeight="1" x14ac:dyDescent="0.2">
      <c r="A391" s="108"/>
      <c r="B391" s="108"/>
      <c r="C391" s="108"/>
      <c r="D391" s="107"/>
      <c r="E391" s="108"/>
      <c r="F391" s="108"/>
      <c r="G391" s="108"/>
      <c r="H391" s="108"/>
      <c r="I391" s="108"/>
      <c r="J391" s="109"/>
      <c r="K391" s="109"/>
      <c r="L391" s="108"/>
      <c r="M391" s="108"/>
      <c r="N391" s="108"/>
      <c r="O391" s="112"/>
      <c r="P391" s="112"/>
      <c r="Q391" s="108"/>
      <c r="R391" s="108"/>
      <c r="S391" s="112"/>
    </row>
    <row r="392" spans="1:19" ht="15.75" customHeight="1" x14ac:dyDescent="0.2">
      <c r="A392" s="108"/>
      <c r="B392" s="108"/>
      <c r="C392" s="108"/>
      <c r="D392" s="107"/>
      <c r="E392" s="108"/>
      <c r="F392" s="108"/>
      <c r="G392" s="108"/>
      <c r="H392" s="108"/>
      <c r="I392" s="108"/>
      <c r="J392" s="109"/>
      <c r="K392" s="109"/>
      <c r="L392" s="108"/>
      <c r="M392" s="108"/>
      <c r="N392" s="108"/>
      <c r="O392" s="112"/>
      <c r="P392" s="112"/>
      <c r="Q392" s="108"/>
      <c r="R392" s="108"/>
      <c r="S392" s="112"/>
    </row>
    <row r="393" spans="1:19" ht="15.75" customHeight="1" x14ac:dyDescent="0.2">
      <c r="A393" s="108"/>
      <c r="B393" s="108"/>
      <c r="C393" s="108"/>
      <c r="D393" s="107"/>
      <c r="E393" s="108"/>
      <c r="F393" s="108"/>
      <c r="G393" s="108"/>
      <c r="H393" s="108"/>
      <c r="I393" s="108"/>
      <c r="J393" s="109"/>
      <c r="K393" s="109"/>
      <c r="L393" s="108"/>
      <c r="M393" s="108"/>
      <c r="N393" s="108"/>
      <c r="O393" s="112"/>
      <c r="P393" s="112"/>
      <c r="Q393" s="108"/>
      <c r="R393" s="108"/>
      <c r="S393" s="112"/>
    </row>
    <row r="394" spans="1:19" ht="15.75" customHeight="1" x14ac:dyDescent="0.2">
      <c r="A394" s="108"/>
      <c r="B394" s="108"/>
      <c r="C394" s="108"/>
      <c r="D394" s="107"/>
      <c r="E394" s="108"/>
      <c r="F394" s="108"/>
      <c r="G394" s="108"/>
      <c r="H394" s="108"/>
      <c r="I394" s="108"/>
      <c r="J394" s="109"/>
      <c r="K394" s="109"/>
      <c r="L394" s="108"/>
      <c r="M394" s="108"/>
      <c r="N394" s="108"/>
      <c r="O394" s="112"/>
      <c r="P394" s="112"/>
      <c r="Q394" s="108"/>
      <c r="R394" s="108"/>
      <c r="S394" s="112"/>
    </row>
    <row r="395" spans="1:19" ht="15.75" customHeight="1" x14ac:dyDescent="0.2">
      <c r="A395" s="108"/>
      <c r="B395" s="108"/>
      <c r="C395" s="108"/>
      <c r="D395" s="107"/>
      <c r="E395" s="108"/>
      <c r="F395" s="108"/>
      <c r="G395" s="108"/>
      <c r="H395" s="108"/>
      <c r="I395" s="108"/>
      <c r="J395" s="109"/>
      <c r="K395" s="109"/>
      <c r="L395" s="108"/>
      <c r="M395" s="108"/>
      <c r="N395" s="108"/>
      <c r="O395" s="112"/>
      <c r="P395" s="112"/>
      <c r="Q395" s="108"/>
      <c r="R395" s="108"/>
      <c r="S395" s="112"/>
    </row>
    <row r="396" spans="1:19" ht="15.75" customHeight="1" x14ac:dyDescent="0.2">
      <c r="A396" s="108"/>
      <c r="B396" s="108"/>
      <c r="C396" s="108"/>
      <c r="D396" s="107"/>
      <c r="E396" s="108"/>
      <c r="F396" s="108"/>
      <c r="G396" s="108"/>
      <c r="H396" s="108"/>
      <c r="I396" s="108"/>
      <c r="J396" s="109"/>
      <c r="K396" s="109"/>
      <c r="L396" s="108"/>
      <c r="M396" s="108"/>
      <c r="N396" s="108"/>
      <c r="O396" s="112"/>
      <c r="P396" s="112"/>
      <c r="Q396" s="108"/>
      <c r="R396" s="108"/>
      <c r="S396" s="112"/>
    </row>
    <row r="397" spans="1:19" ht="15.75" customHeight="1" x14ac:dyDescent="0.2">
      <c r="A397" s="108"/>
      <c r="B397" s="108"/>
      <c r="C397" s="108"/>
      <c r="D397" s="107"/>
      <c r="E397" s="108"/>
      <c r="F397" s="108"/>
      <c r="G397" s="108"/>
      <c r="H397" s="108"/>
      <c r="I397" s="108"/>
      <c r="J397" s="109"/>
      <c r="K397" s="109"/>
      <c r="L397" s="108"/>
      <c r="M397" s="108"/>
      <c r="N397" s="108"/>
      <c r="O397" s="112"/>
      <c r="P397" s="112"/>
      <c r="Q397" s="108"/>
      <c r="R397" s="108"/>
      <c r="S397" s="112"/>
    </row>
    <row r="398" spans="1:19" ht="15.75" customHeight="1" x14ac:dyDescent="0.2">
      <c r="A398" s="108"/>
      <c r="B398" s="108"/>
      <c r="C398" s="108"/>
      <c r="D398" s="107"/>
      <c r="E398" s="108"/>
      <c r="F398" s="108"/>
      <c r="G398" s="108"/>
      <c r="H398" s="108"/>
      <c r="I398" s="108"/>
      <c r="J398" s="109"/>
      <c r="K398" s="109"/>
      <c r="L398" s="108"/>
      <c r="M398" s="108"/>
      <c r="N398" s="108"/>
      <c r="O398" s="112"/>
      <c r="P398" s="112"/>
      <c r="Q398" s="108"/>
      <c r="R398" s="108"/>
      <c r="S398" s="112"/>
    </row>
    <row r="399" spans="1:19" ht="15.75" customHeight="1" x14ac:dyDescent="0.2">
      <c r="A399" s="108"/>
      <c r="B399" s="108"/>
      <c r="C399" s="108"/>
      <c r="D399" s="107"/>
      <c r="E399" s="108"/>
      <c r="F399" s="108"/>
      <c r="G399" s="108"/>
      <c r="H399" s="108"/>
      <c r="I399" s="108"/>
      <c r="J399" s="109"/>
      <c r="K399" s="109"/>
      <c r="L399" s="108"/>
      <c r="M399" s="108"/>
      <c r="N399" s="108"/>
      <c r="O399" s="112"/>
      <c r="P399" s="112"/>
      <c r="Q399" s="108"/>
      <c r="R399" s="108"/>
      <c r="S399" s="112"/>
    </row>
    <row r="400" spans="1:19" ht="15.75" customHeight="1" x14ac:dyDescent="0.2">
      <c r="A400" s="108"/>
      <c r="B400" s="108"/>
      <c r="C400" s="108"/>
      <c r="D400" s="107"/>
      <c r="E400" s="108"/>
      <c r="F400" s="108"/>
      <c r="G400" s="108"/>
      <c r="H400" s="108"/>
      <c r="I400" s="108"/>
      <c r="J400" s="109"/>
      <c r="K400" s="109"/>
      <c r="L400" s="108"/>
      <c r="M400" s="108"/>
      <c r="N400" s="108"/>
      <c r="O400" s="112"/>
      <c r="P400" s="112"/>
      <c r="Q400" s="108"/>
      <c r="R400" s="108"/>
      <c r="S400" s="112"/>
    </row>
    <row r="401" spans="1:19" ht="15.75" customHeight="1" x14ac:dyDescent="0.2">
      <c r="A401" s="108"/>
      <c r="B401" s="108"/>
      <c r="C401" s="108"/>
      <c r="D401" s="107"/>
      <c r="E401" s="108"/>
      <c r="F401" s="108"/>
      <c r="G401" s="108"/>
      <c r="H401" s="108"/>
      <c r="I401" s="108"/>
      <c r="J401" s="109"/>
      <c r="K401" s="109"/>
      <c r="L401" s="108"/>
      <c r="M401" s="108"/>
      <c r="N401" s="108"/>
      <c r="O401" s="112"/>
      <c r="P401" s="112"/>
      <c r="Q401" s="108"/>
      <c r="R401" s="108"/>
      <c r="S401" s="112"/>
    </row>
    <row r="402" spans="1:19" ht="15.75" customHeight="1" x14ac:dyDescent="0.2">
      <c r="A402" s="108"/>
      <c r="B402" s="108"/>
      <c r="C402" s="108"/>
      <c r="D402" s="107"/>
      <c r="E402" s="108"/>
      <c r="F402" s="108"/>
      <c r="G402" s="108"/>
      <c r="H402" s="108"/>
      <c r="I402" s="108"/>
      <c r="J402" s="109"/>
      <c r="K402" s="109"/>
      <c r="L402" s="108"/>
      <c r="M402" s="108"/>
      <c r="N402" s="108"/>
      <c r="O402" s="112"/>
      <c r="P402" s="112"/>
      <c r="Q402" s="108"/>
      <c r="R402" s="108"/>
      <c r="S402" s="112"/>
    </row>
    <row r="403" spans="1:19" ht="15.75" customHeight="1" x14ac:dyDescent="0.2">
      <c r="A403" s="108"/>
      <c r="B403" s="108"/>
      <c r="C403" s="108"/>
      <c r="D403" s="107"/>
      <c r="E403" s="108"/>
      <c r="F403" s="108"/>
      <c r="G403" s="108"/>
      <c r="H403" s="108"/>
      <c r="I403" s="108"/>
      <c r="J403" s="109"/>
      <c r="K403" s="109"/>
      <c r="L403" s="108"/>
      <c r="M403" s="108"/>
      <c r="N403" s="108"/>
      <c r="O403" s="112"/>
      <c r="P403" s="112"/>
      <c r="Q403" s="108"/>
      <c r="R403" s="108"/>
      <c r="S403" s="112"/>
    </row>
    <row r="404" spans="1:19" ht="15.75" customHeight="1" x14ac:dyDescent="0.2">
      <c r="A404" s="108"/>
      <c r="B404" s="108"/>
      <c r="C404" s="108"/>
      <c r="D404" s="107"/>
      <c r="E404" s="108"/>
      <c r="F404" s="108"/>
      <c r="G404" s="108"/>
      <c r="H404" s="108"/>
      <c r="I404" s="108"/>
      <c r="J404" s="109"/>
      <c r="K404" s="109"/>
      <c r="L404" s="108"/>
      <c r="M404" s="108"/>
      <c r="N404" s="108"/>
      <c r="O404" s="112"/>
      <c r="P404" s="112"/>
      <c r="Q404" s="108"/>
      <c r="R404" s="108"/>
      <c r="S404" s="112"/>
    </row>
    <row r="405" spans="1:19" ht="15.75" customHeight="1" x14ac:dyDescent="0.2">
      <c r="A405" s="108"/>
      <c r="B405" s="108"/>
      <c r="C405" s="108"/>
      <c r="D405" s="107"/>
      <c r="E405" s="108"/>
      <c r="F405" s="108"/>
      <c r="G405" s="108"/>
      <c r="H405" s="108"/>
      <c r="I405" s="108"/>
      <c r="J405" s="109"/>
      <c r="K405" s="109"/>
      <c r="L405" s="108"/>
      <c r="M405" s="108"/>
      <c r="N405" s="108"/>
      <c r="O405" s="112"/>
      <c r="P405" s="112"/>
      <c r="Q405" s="108"/>
      <c r="R405" s="108"/>
      <c r="S405" s="112"/>
    </row>
    <row r="406" spans="1:19" ht="15.75" customHeight="1" x14ac:dyDescent="0.2">
      <c r="A406" s="108"/>
      <c r="B406" s="108"/>
      <c r="C406" s="108"/>
      <c r="D406" s="107"/>
      <c r="E406" s="108"/>
      <c r="F406" s="108"/>
      <c r="G406" s="108"/>
      <c r="H406" s="108"/>
      <c r="I406" s="108"/>
      <c r="J406" s="109"/>
      <c r="K406" s="109"/>
      <c r="L406" s="108"/>
      <c r="M406" s="108"/>
      <c r="N406" s="108"/>
      <c r="O406" s="112"/>
      <c r="P406" s="112"/>
      <c r="Q406" s="108"/>
      <c r="R406" s="108"/>
      <c r="S406" s="112"/>
    </row>
    <row r="407" spans="1:19" ht="15.75" customHeight="1" x14ac:dyDescent="0.2">
      <c r="A407" s="108"/>
      <c r="B407" s="108"/>
      <c r="C407" s="108"/>
      <c r="D407" s="107"/>
      <c r="E407" s="108"/>
      <c r="F407" s="108"/>
      <c r="G407" s="108"/>
      <c r="H407" s="108"/>
      <c r="I407" s="108"/>
      <c r="J407" s="109"/>
      <c r="K407" s="109"/>
      <c r="L407" s="108"/>
      <c r="M407" s="108"/>
      <c r="N407" s="108"/>
      <c r="O407" s="112"/>
      <c r="P407" s="112"/>
      <c r="Q407" s="108"/>
      <c r="R407" s="108"/>
      <c r="S407" s="112"/>
    </row>
    <row r="408" spans="1:19" ht="15.75" customHeight="1" x14ac:dyDescent="0.2">
      <c r="A408" s="108"/>
      <c r="B408" s="108"/>
      <c r="C408" s="108"/>
      <c r="D408" s="107"/>
      <c r="E408" s="108"/>
      <c r="F408" s="108"/>
      <c r="G408" s="108"/>
      <c r="H408" s="108"/>
      <c r="I408" s="108"/>
      <c r="J408" s="109"/>
      <c r="K408" s="109"/>
      <c r="L408" s="108"/>
      <c r="M408" s="108"/>
      <c r="N408" s="108"/>
      <c r="O408" s="112"/>
      <c r="P408" s="112"/>
      <c r="Q408" s="108"/>
      <c r="R408" s="108"/>
      <c r="S408" s="112"/>
    </row>
    <row r="409" spans="1:19" ht="15.75" customHeight="1" x14ac:dyDescent="0.2">
      <c r="A409" s="108"/>
      <c r="B409" s="108"/>
      <c r="C409" s="108"/>
      <c r="D409" s="107"/>
      <c r="E409" s="108"/>
      <c r="F409" s="108"/>
      <c r="G409" s="108"/>
      <c r="H409" s="108"/>
      <c r="I409" s="108"/>
      <c r="J409" s="109"/>
      <c r="K409" s="109"/>
      <c r="L409" s="108"/>
      <c r="M409" s="108"/>
      <c r="N409" s="108"/>
      <c r="O409" s="112"/>
      <c r="P409" s="112"/>
      <c r="Q409" s="108"/>
      <c r="R409" s="108"/>
      <c r="S409" s="112"/>
    </row>
    <row r="410" spans="1:19" ht="15.75" customHeight="1" x14ac:dyDescent="0.2">
      <c r="A410" s="108"/>
      <c r="B410" s="108"/>
      <c r="C410" s="108"/>
      <c r="D410" s="107"/>
      <c r="E410" s="108"/>
      <c r="F410" s="108"/>
      <c r="G410" s="108"/>
      <c r="H410" s="108"/>
      <c r="I410" s="108"/>
      <c r="J410" s="109"/>
      <c r="K410" s="109"/>
      <c r="L410" s="108"/>
      <c r="M410" s="108"/>
      <c r="N410" s="108"/>
      <c r="O410" s="112"/>
      <c r="P410" s="112"/>
      <c r="Q410" s="108"/>
      <c r="R410" s="108"/>
      <c r="S410" s="112"/>
    </row>
    <row r="411" spans="1:19" ht="15.75" customHeight="1" x14ac:dyDescent="0.2">
      <c r="A411" s="108"/>
      <c r="B411" s="108"/>
      <c r="C411" s="108"/>
      <c r="D411" s="107"/>
      <c r="E411" s="108"/>
      <c r="F411" s="108"/>
      <c r="G411" s="108"/>
      <c r="H411" s="108"/>
      <c r="I411" s="108"/>
      <c r="J411" s="109"/>
      <c r="K411" s="109"/>
      <c r="L411" s="108"/>
      <c r="M411" s="108"/>
      <c r="N411" s="108"/>
      <c r="O411" s="112"/>
      <c r="P411" s="112"/>
      <c r="Q411" s="108"/>
      <c r="R411" s="108"/>
      <c r="S411" s="112"/>
    </row>
    <row r="412" spans="1:19" ht="15.75" customHeight="1" x14ac:dyDescent="0.2">
      <c r="A412" s="108"/>
      <c r="B412" s="108"/>
      <c r="C412" s="108"/>
      <c r="D412" s="107"/>
      <c r="E412" s="108"/>
      <c r="F412" s="108"/>
      <c r="G412" s="108"/>
      <c r="H412" s="108"/>
      <c r="I412" s="108"/>
      <c r="J412" s="109"/>
      <c r="K412" s="109"/>
      <c r="L412" s="108"/>
      <c r="M412" s="108"/>
      <c r="N412" s="108"/>
      <c r="O412" s="112"/>
      <c r="P412" s="112"/>
      <c r="Q412" s="108"/>
      <c r="R412" s="108"/>
      <c r="S412" s="112"/>
    </row>
    <row r="413" spans="1:19" ht="15.75" customHeight="1" x14ac:dyDescent="0.2">
      <c r="A413" s="108"/>
      <c r="B413" s="108"/>
      <c r="C413" s="108"/>
      <c r="D413" s="107"/>
      <c r="E413" s="108"/>
      <c r="F413" s="108"/>
      <c r="G413" s="108"/>
      <c r="H413" s="108"/>
      <c r="I413" s="108"/>
      <c r="J413" s="109"/>
      <c r="K413" s="109"/>
      <c r="L413" s="108"/>
      <c r="M413" s="108"/>
      <c r="N413" s="108"/>
      <c r="O413" s="112"/>
      <c r="P413" s="112"/>
      <c r="Q413" s="108"/>
      <c r="R413" s="108"/>
      <c r="S413" s="112"/>
    </row>
    <row r="414" spans="1:19" ht="15.75" customHeight="1" x14ac:dyDescent="0.2">
      <c r="A414" s="108"/>
      <c r="B414" s="108"/>
      <c r="C414" s="108"/>
      <c r="D414" s="107"/>
      <c r="E414" s="108"/>
      <c r="F414" s="108"/>
      <c r="G414" s="108"/>
      <c r="H414" s="108"/>
      <c r="I414" s="108"/>
      <c r="J414" s="109"/>
      <c r="K414" s="109"/>
      <c r="L414" s="108"/>
      <c r="M414" s="108"/>
      <c r="N414" s="108"/>
      <c r="O414" s="112"/>
      <c r="P414" s="112"/>
      <c r="Q414" s="108"/>
      <c r="R414" s="108"/>
      <c r="S414" s="112"/>
    </row>
    <row r="415" spans="1:19" ht="15.75" customHeight="1" x14ac:dyDescent="0.2">
      <c r="A415" s="108"/>
      <c r="B415" s="108"/>
      <c r="C415" s="108"/>
      <c r="D415" s="107"/>
      <c r="E415" s="108"/>
      <c r="F415" s="108"/>
      <c r="G415" s="108"/>
      <c r="H415" s="108"/>
      <c r="I415" s="108"/>
      <c r="J415" s="109"/>
      <c r="K415" s="109"/>
      <c r="L415" s="108"/>
      <c r="M415" s="108"/>
      <c r="N415" s="108"/>
      <c r="O415" s="112"/>
      <c r="P415" s="112"/>
      <c r="Q415" s="108"/>
      <c r="R415" s="108"/>
      <c r="S415" s="112"/>
    </row>
    <row r="416" spans="1:19" ht="15.75" customHeight="1" x14ac:dyDescent="0.2">
      <c r="A416" s="108"/>
      <c r="B416" s="108"/>
      <c r="C416" s="108"/>
      <c r="D416" s="107"/>
      <c r="E416" s="108"/>
      <c r="F416" s="108"/>
      <c r="G416" s="108"/>
      <c r="H416" s="108"/>
      <c r="I416" s="108"/>
      <c r="J416" s="109"/>
      <c r="K416" s="109"/>
      <c r="L416" s="108"/>
      <c r="M416" s="108"/>
      <c r="N416" s="108"/>
      <c r="O416" s="112"/>
      <c r="P416" s="112"/>
      <c r="Q416" s="108"/>
      <c r="R416" s="108"/>
      <c r="S416" s="112"/>
    </row>
    <row r="417" spans="1:19" ht="15.75" customHeight="1" x14ac:dyDescent="0.2">
      <c r="A417" s="108"/>
      <c r="B417" s="108"/>
      <c r="C417" s="108"/>
      <c r="D417" s="107"/>
      <c r="E417" s="108"/>
      <c r="F417" s="108"/>
      <c r="G417" s="108"/>
      <c r="H417" s="108"/>
      <c r="I417" s="108"/>
      <c r="J417" s="109"/>
      <c r="K417" s="109"/>
      <c r="L417" s="108"/>
      <c r="M417" s="108"/>
      <c r="N417" s="108"/>
      <c r="O417" s="112"/>
      <c r="P417" s="112"/>
      <c r="Q417" s="108"/>
      <c r="R417" s="108"/>
      <c r="S417" s="112"/>
    </row>
    <row r="418" spans="1:19" ht="15.75" customHeight="1" x14ac:dyDescent="0.2">
      <c r="A418" s="108"/>
      <c r="B418" s="108"/>
      <c r="C418" s="108"/>
      <c r="D418" s="107"/>
      <c r="E418" s="108"/>
      <c r="F418" s="108"/>
      <c r="G418" s="108"/>
      <c r="H418" s="108"/>
      <c r="I418" s="108"/>
      <c r="J418" s="109"/>
      <c r="K418" s="109"/>
      <c r="L418" s="108"/>
      <c r="M418" s="108"/>
      <c r="N418" s="108"/>
      <c r="O418" s="112"/>
      <c r="P418" s="112"/>
      <c r="Q418" s="108"/>
      <c r="R418" s="108"/>
      <c r="S418" s="112"/>
    </row>
    <row r="419" spans="1:19" ht="15.75" customHeight="1" x14ac:dyDescent="0.2">
      <c r="A419" s="108"/>
      <c r="B419" s="108"/>
      <c r="C419" s="108"/>
      <c r="D419" s="107"/>
      <c r="E419" s="108"/>
      <c r="F419" s="108"/>
      <c r="G419" s="108"/>
      <c r="H419" s="108"/>
      <c r="I419" s="108"/>
      <c r="J419" s="109"/>
      <c r="K419" s="109"/>
      <c r="L419" s="108"/>
      <c r="M419" s="108"/>
      <c r="N419" s="108"/>
      <c r="O419" s="112"/>
      <c r="P419" s="112"/>
      <c r="Q419" s="108"/>
      <c r="R419" s="108"/>
      <c r="S419" s="112"/>
    </row>
    <row r="420" spans="1:19" ht="15.75" customHeight="1" x14ac:dyDescent="0.2">
      <c r="A420" s="108"/>
      <c r="B420" s="108"/>
      <c r="C420" s="108"/>
      <c r="D420" s="107"/>
      <c r="E420" s="108"/>
      <c r="F420" s="108"/>
      <c r="G420" s="108"/>
      <c r="H420" s="108"/>
      <c r="I420" s="108"/>
      <c r="J420" s="109"/>
      <c r="K420" s="109"/>
      <c r="L420" s="108"/>
      <c r="M420" s="108"/>
      <c r="N420" s="108"/>
      <c r="O420" s="112"/>
      <c r="P420" s="112"/>
      <c r="Q420" s="108"/>
      <c r="R420" s="108"/>
      <c r="S420" s="112"/>
    </row>
    <row r="421" spans="1:19" ht="15.75" customHeight="1" x14ac:dyDescent="0.2">
      <c r="A421" s="108"/>
      <c r="B421" s="108"/>
      <c r="C421" s="108"/>
      <c r="D421" s="107"/>
      <c r="E421" s="108"/>
      <c r="F421" s="108"/>
      <c r="G421" s="108"/>
      <c r="H421" s="108"/>
      <c r="I421" s="108"/>
      <c r="J421" s="109"/>
      <c r="K421" s="109"/>
      <c r="L421" s="108"/>
      <c r="M421" s="108"/>
      <c r="N421" s="108"/>
      <c r="O421" s="112"/>
      <c r="P421" s="112"/>
      <c r="Q421" s="108"/>
      <c r="R421" s="108"/>
      <c r="S421" s="112"/>
    </row>
    <row r="422" spans="1:19" ht="15.75" customHeight="1" x14ac:dyDescent="0.2">
      <c r="A422" s="108"/>
      <c r="B422" s="108"/>
      <c r="C422" s="108"/>
      <c r="D422" s="107"/>
      <c r="E422" s="108"/>
      <c r="F422" s="108"/>
      <c r="G422" s="108"/>
      <c r="H422" s="108"/>
      <c r="I422" s="108"/>
      <c r="J422" s="109"/>
      <c r="K422" s="109"/>
      <c r="L422" s="108"/>
      <c r="M422" s="108"/>
      <c r="N422" s="108"/>
      <c r="O422" s="112"/>
      <c r="P422" s="112"/>
      <c r="Q422" s="108"/>
      <c r="R422" s="108"/>
      <c r="S422" s="112"/>
    </row>
    <row r="423" spans="1:19" ht="15.75" customHeight="1" x14ac:dyDescent="0.2">
      <c r="A423" s="108"/>
      <c r="B423" s="108"/>
      <c r="C423" s="108"/>
      <c r="D423" s="107"/>
      <c r="E423" s="108"/>
      <c r="F423" s="108"/>
      <c r="G423" s="108"/>
      <c r="H423" s="108"/>
      <c r="I423" s="108"/>
      <c r="J423" s="109"/>
      <c r="K423" s="109"/>
      <c r="L423" s="108"/>
      <c r="M423" s="108"/>
      <c r="N423" s="108"/>
      <c r="O423" s="112"/>
      <c r="P423" s="112"/>
      <c r="Q423" s="108"/>
      <c r="R423" s="108"/>
      <c r="S423" s="112"/>
    </row>
    <row r="424" spans="1:19" ht="15.75" customHeight="1" x14ac:dyDescent="0.2">
      <c r="A424" s="108"/>
      <c r="B424" s="108"/>
      <c r="C424" s="108"/>
      <c r="D424" s="107"/>
      <c r="E424" s="108"/>
      <c r="F424" s="108"/>
      <c r="G424" s="108"/>
      <c r="H424" s="108"/>
      <c r="I424" s="108"/>
      <c r="J424" s="109"/>
      <c r="K424" s="109"/>
      <c r="L424" s="108"/>
      <c r="M424" s="108"/>
      <c r="N424" s="108"/>
      <c r="O424" s="112"/>
      <c r="P424" s="112"/>
      <c r="Q424" s="108"/>
      <c r="R424" s="108"/>
      <c r="S424" s="112"/>
    </row>
    <row r="425" spans="1:19" ht="15.75" customHeight="1" x14ac:dyDescent="0.2">
      <c r="A425" s="108"/>
      <c r="B425" s="108"/>
      <c r="C425" s="108"/>
      <c r="D425" s="107"/>
      <c r="E425" s="108"/>
      <c r="F425" s="108"/>
      <c r="G425" s="108"/>
      <c r="H425" s="108"/>
      <c r="I425" s="108"/>
      <c r="J425" s="109"/>
      <c r="K425" s="109"/>
      <c r="L425" s="108"/>
      <c r="M425" s="108"/>
      <c r="N425" s="108"/>
      <c r="O425" s="112"/>
      <c r="P425" s="112"/>
      <c r="Q425" s="108"/>
      <c r="R425" s="108"/>
      <c r="S425" s="112"/>
    </row>
    <row r="426" spans="1:19" ht="15.75" customHeight="1" x14ac:dyDescent="0.2">
      <c r="A426" s="108"/>
      <c r="B426" s="108"/>
      <c r="C426" s="108"/>
      <c r="D426" s="107"/>
      <c r="E426" s="108"/>
      <c r="F426" s="108"/>
      <c r="G426" s="108"/>
      <c r="H426" s="108"/>
      <c r="I426" s="108"/>
      <c r="J426" s="109"/>
      <c r="K426" s="109"/>
      <c r="L426" s="108"/>
      <c r="M426" s="108"/>
      <c r="N426" s="108"/>
      <c r="O426" s="112"/>
      <c r="P426" s="112"/>
      <c r="Q426" s="108"/>
      <c r="R426" s="108"/>
      <c r="S426" s="112"/>
    </row>
    <row r="427" spans="1:19" ht="15.75" customHeight="1" x14ac:dyDescent="0.2">
      <c r="A427" s="108"/>
      <c r="B427" s="108"/>
      <c r="C427" s="108"/>
      <c r="D427" s="107"/>
      <c r="E427" s="108"/>
      <c r="F427" s="108"/>
      <c r="G427" s="108"/>
      <c r="H427" s="108"/>
      <c r="I427" s="108"/>
      <c r="J427" s="109"/>
      <c r="K427" s="109"/>
      <c r="L427" s="108"/>
      <c r="M427" s="108"/>
      <c r="N427" s="108"/>
      <c r="O427" s="112"/>
      <c r="P427" s="112"/>
      <c r="Q427" s="108"/>
      <c r="R427" s="108"/>
      <c r="S427" s="112"/>
    </row>
    <row r="428" spans="1:19" ht="15.75" customHeight="1" x14ac:dyDescent="0.2">
      <c r="A428" s="108"/>
      <c r="B428" s="108"/>
      <c r="C428" s="108"/>
      <c r="D428" s="107"/>
      <c r="E428" s="108"/>
      <c r="F428" s="108"/>
      <c r="G428" s="108"/>
      <c r="H428" s="108"/>
      <c r="I428" s="108"/>
      <c r="J428" s="109"/>
      <c r="K428" s="109"/>
      <c r="L428" s="108"/>
      <c r="M428" s="108"/>
      <c r="N428" s="108"/>
      <c r="O428" s="112"/>
      <c r="P428" s="112"/>
      <c r="Q428" s="108"/>
      <c r="R428" s="108"/>
      <c r="S428" s="112"/>
    </row>
    <row r="429" spans="1:19" ht="15.75" customHeight="1" x14ac:dyDescent="0.2">
      <c r="A429" s="108"/>
      <c r="B429" s="108"/>
      <c r="C429" s="108"/>
      <c r="D429" s="107"/>
      <c r="E429" s="108"/>
      <c r="F429" s="108"/>
      <c r="G429" s="108"/>
      <c r="H429" s="108"/>
      <c r="I429" s="108"/>
      <c r="J429" s="109"/>
      <c r="K429" s="109"/>
      <c r="L429" s="108"/>
      <c r="M429" s="108"/>
      <c r="N429" s="108"/>
      <c r="O429" s="112"/>
      <c r="P429" s="112"/>
      <c r="Q429" s="108"/>
      <c r="R429" s="108"/>
      <c r="S429" s="112"/>
    </row>
    <row r="430" spans="1:19" ht="15.75" customHeight="1" x14ac:dyDescent="0.2">
      <c r="A430" s="108"/>
      <c r="B430" s="108"/>
      <c r="C430" s="108"/>
      <c r="D430" s="107"/>
      <c r="E430" s="108"/>
      <c r="F430" s="108"/>
      <c r="G430" s="108"/>
      <c r="H430" s="108"/>
      <c r="I430" s="108"/>
      <c r="J430" s="109"/>
      <c r="K430" s="109"/>
      <c r="L430" s="108"/>
      <c r="M430" s="108"/>
      <c r="N430" s="108"/>
      <c r="O430" s="112"/>
      <c r="P430" s="112"/>
      <c r="Q430" s="108"/>
      <c r="R430" s="108"/>
      <c r="S430" s="112"/>
    </row>
    <row r="431" spans="1:19" ht="15.75" customHeight="1" x14ac:dyDescent="0.2">
      <c r="A431" s="108"/>
      <c r="B431" s="108"/>
      <c r="C431" s="108"/>
      <c r="D431" s="107"/>
      <c r="E431" s="108"/>
      <c r="F431" s="108"/>
      <c r="G431" s="108"/>
      <c r="H431" s="108"/>
      <c r="I431" s="108"/>
      <c r="J431" s="109"/>
      <c r="K431" s="109"/>
      <c r="L431" s="108"/>
      <c r="M431" s="108"/>
      <c r="N431" s="108"/>
      <c r="O431" s="112"/>
      <c r="P431" s="112"/>
      <c r="Q431" s="108"/>
      <c r="R431" s="108"/>
      <c r="S431" s="112"/>
    </row>
    <row r="432" spans="1:19" ht="15.75" customHeight="1" x14ac:dyDescent="0.2">
      <c r="A432" s="108"/>
      <c r="B432" s="108"/>
      <c r="C432" s="108"/>
      <c r="D432" s="107"/>
      <c r="E432" s="108"/>
      <c r="F432" s="108"/>
      <c r="G432" s="108"/>
      <c r="H432" s="108"/>
      <c r="I432" s="108"/>
      <c r="J432" s="109"/>
      <c r="K432" s="109"/>
      <c r="L432" s="108"/>
      <c r="M432" s="108"/>
      <c r="N432" s="108"/>
      <c r="O432" s="112"/>
      <c r="P432" s="112"/>
      <c r="Q432" s="108"/>
      <c r="R432" s="108"/>
      <c r="S432" s="112"/>
    </row>
    <row r="433" spans="1:19" ht="15.75" customHeight="1" x14ac:dyDescent="0.2">
      <c r="A433" s="108"/>
      <c r="B433" s="108"/>
      <c r="C433" s="108"/>
      <c r="D433" s="107"/>
      <c r="E433" s="108"/>
      <c r="F433" s="108"/>
      <c r="G433" s="108"/>
      <c r="H433" s="108"/>
      <c r="I433" s="108"/>
      <c r="J433" s="109"/>
      <c r="K433" s="109"/>
      <c r="L433" s="108"/>
      <c r="M433" s="108"/>
      <c r="N433" s="108"/>
      <c r="O433" s="112"/>
      <c r="P433" s="112"/>
      <c r="Q433" s="108"/>
      <c r="R433" s="108"/>
      <c r="S433" s="112"/>
    </row>
    <row r="434" spans="1:19" ht="15.75" customHeight="1" x14ac:dyDescent="0.2">
      <c r="A434" s="108"/>
      <c r="B434" s="108"/>
      <c r="C434" s="108"/>
      <c r="D434" s="107"/>
      <c r="E434" s="108"/>
      <c r="F434" s="108"/>
      <c r="G434" s="108"/>
      <c r="H434" s="108"/>
      <c r="I434" s="108"/>
      <c r="J434" s="109"/>
      <c r="K434" s="109"/>
      <c r="L434" s="108"/>
      <c r="M434" s="108"/>
      <c r="N434" s="108"/>
      <c r="O434" s="112"/>
      <c r="P434" s="112"/>
      <c r="Q434" s="108"/>
      <c r="R434" s="108"/>
      <c r="S434" s="112"/>
    </row>
    <row r="435" spans="1:19" ht="15.75" customHeight="1" x14ac:dyDescent="0.2">
      <c r="A435" s="108"/>
      <c r="B435" s="108"/>
      <c r="C435" s="108"/>
      <c r="D435" s="107"/>
      <c r="E435" s="108"/>
      <c r="F435" s="108"/>
      <c r="G435" s="108"/>
      <c r="H435" s="108"/>
      <c r="I435" s="108"/>
      <c r="J435" s="109"/>
      <c r="K435" s="109"/>
      <c r="L435" s="108"/>
      <c r="M435" s="108"/>
      <c r="N435" s="108"/>
      <c r="O435" s="112"/>
      <c r="P435" s="112"/>
      <c r="Q435" s="108"/>
      <c r="R435" s="108"/>
      <c r="S435" s="112"/>
    </row>
    <row r="436" spans="1:19" ht="15.75" customHeight="1" x14ac:dyDescent="0.2">
      <c r="A436" s="108"/>
      <c r="B436" s="108"/>
      <c r="C436" s="108"/>
      <c r="D436" s="107"/>
      <c r="E436" s="108"/>
      <c r="F436" s="108"/>
      <c r="G436" s="108"/>
      <c r="H436" s="108"/>
      <c r="I436" s="108"/>
      <c r="J436" s="109"/>
      <c r="K436" s="109"/>
      <c r="L436" s="108"/>
      <c r="M436" s="108"/>
      <c r="N436" s="108"/>
      <c r="O436" s="112"/>
      <c r="P436" s="112"/>
      <c r="Q436" s="108"/>
      <c r="R436" s="108"/>
      <c r="S436" s="112"/>
    </row>
    <row r="437" spans="1:19" ht="15.75" customHeight="1" x14ac:dyDescent="0.2">
      <c r="A437" s="108"/>
      <c r="B437" s="108"/>
      <c r="C437" s="108"/>
      <c r="D437" s="107"/>
      <c r="E437" s="108"/>
      <c r="F437" s="108"/>
      <c r="G437" s="108"/>
      <c r="H437" s="108"/>
      <c r="I437" s="108"/>
      <c r="J437" s="109"/>
      <c r="K437" s="109"/>
      <c r="L437" s="108"/>
      <c r="M437" s="108"/>
      <c r="N437" s="108"/>
      <c r="O437" s="112"/>
      <c r="P437" s="112"/>
      <c r="Q437" s="108"/>
      <c r="R437" s="108"/>
      <c r="S437" s="112"/>
    </row>
    <row r="438" spans="1:19" ht="15.75" customHeight="1" x14ac:dyDescent="0.2">
      <c r="A438" s="108"/>
      <c r="B438" s="108"/>
      <c r="C438" s="108"/>
      <c r="D438" s="107"/>
      <c r="E438" s="108"/>
      <c r="F438" s="108"/>
      <c r="G438" s="108"/>
      <c r="H438" s="108"/>
      <c r="I438" s="108"/>
      <c r="J438" s="109"/>
      <c r="K438" s="109"/>
      <c r="L438" s="108"/>
      <c r="M438" s="108"/>
      <c r="N438" s="108"/>
      <c r="O438" s="112"/>
      <c r="P438" s="112"/>
      <c r="Q438" s="108"/>
      <c r="R438" s="108"/>
      <c r="S438" s="112"/>
    </row>
    <row r="439" spans="1:19" ht="15.75" customHeight="1" x14ac:dyDescent="0.2">
      <c r="A439" s="108"/>
      <c r="B439" s="108"/>
      <c r="C439" s="108"/>
      <c r="D439" s="107"/>
      <c r="E439" s="108"/>
      <c r="F439" s="108"/>
      <c r="G439" s="108"/>
      <c r="H439" s="108"/>
      <c r="I439" s="108"/>
      <c r="J439" s="109"/>
      <c r="K439" s="109"/>
      <c r="L439" s="108"/>
      <c r="M439" s="108"/>
      <c r="N439" s="108"/>
      <c r="O439" s="112"/>
      <c r="P439" s="112"/>
      <c r="Q439" s="108"/>
      <c r="R439" s="108"/>
      <c r="S439" s="112"/>
    </row>
    <row r="440" spans="1:19" ht="15.75" customHeight="1" x14ac:dyDescent="0.2">
      <c r="A440" s="108"/>
      <c r="B440" s="108"/>
      <c r="C440" s="108"/>
      <c r="D440" s="107"/>
      <c r="E440" s="108"/>
      <c r="F440" s="108"/>
      <c r="G440" s="108"/>
      <c r="H440" s="108"/>
      <c r="I440" s="108"/>
      <c r="J440" s="109"/>
      <c r="K440" s="109"/>
      <c r="L440" s="108"/>
      <c r="M440" s="108"/>
      <c r="N440" s="108"/>
      <c r="O440" s="112"/>
      <c r="P440" s="112"/>
      <c r="Q440" s="108"/>
      <c r="R440" s="108"/>
      <c r="S440" s="112"/>
    </row>
    <row r="441" spans="1:19" ht="15.75" customHeight="1" x14ac:dyDescent="0.2">
      <c r="A441" s="108"/>
      <c r="B441" s="108"/>
      <c r="C441" s="108"/>
      <c r="D441" s="107"/>
      <c r="E441" s="108"/>
      <c r="F441" s="108"/>
      <c r="G441" s="108"/>
      <c r="H441" s="108"/>
      <c r="I441" s="108"/>
      <c r="J441" s="109"/>
      <c r="K441" s="109"/>
      <c r="L441" s="108"/>
      <c r="M441" s="108"/>
      <c r="N441" s="108"/>
      <c r="O441" s="112"/>
      <c r="P441" s="112"/>
      <c r="Q441" s="108"/>
      <c r="R441" s="108"/>
      <c r="S441" s="112"/>
    </row>
    <row r="442" spans="1:19" ht="15.75" customHeight="1" x14ac:dyDescent="0.2">
      <c r="A442" s="108"/>
      <c r="B442" s="108"/>
      <c r="C442" s="108"/>
      <c r="D442" s="107"/>
      <c r="E442" s="108"/>
      <c r="F442" s="108"/>
      <c r="G442" s="108"/>
      <c r="H442" s="108"/>
      <c r="I442" s="108"/>
      <c r="J442" s="109"/>
      <c r="K442" s="109"/>
      <c r="L442" s="108"/>
      <c r="M442" s="108"/>
      <c r="N442" s="108"/>
      <c r="O442" s="112"/>
      <c r="P442" s="112"/>
      <c r="Q442" s="108"/>
      <c r="R442" s="108"/>
      <c r="S442" s="112"/>
    </row>
    <row r="443" spans="1:19" ht="15.75" customHeight="1" x14ac:dyDescent="0.2">
      <c r="A443" s="108"/>
      <c r="B443" s="108"/>
      <c r="C443" s="108"/>
      <c r="D443" s="107"/>
      <c r="E443" s="108"/>
      <c r="F443" s="108"/>
      <c r="G443" s="108"/>
      <c r="H443" s="108"/>
      <c r="I443" s="108"/>
      <c r="J443" s="109"/>
      <c r="K443" s="109"/>
      <c r="L443" s="108"/>
      <c r="M443" s="108"/>
      <c r="N443" s="108"/>
      <c r="O443" s="112"/>
      <c r="P443" s="112"/>
      <c r="Q443" s="108"/>
      <c r="R443" s="108"/>
      <c r="S443" s="112"/>
    </row>
    <row r="444" spans="1:19" ht="15.75" customHeight="1" x14ac:dyDescent="0.2">
      <c r="A444" s="108"/>
      <c r="B444" s="108"/>
      <c r="C444" s="108"/>
      <c r="D444" s="107"/>
      <c r="E444" s="108"/>
      <c r="F444" s="108"/>
      <c r="G444" s="108"/>
      <c r="H444" s="108"/>
      <c r="I444" s="108"/>
      <c r="J444" s="109"/>
      <c r="K444" s="109"/>
      <c r="L444" s="108"/>
      <c r="M444" s="108"/>
      <c r="N444" s="108"/>
      <c r="O444" s="112"/>
      <c r="P444" s="112"/>
      <c r="Q444" s="108"/>
      <c r="R444" s="108"/>
      <c r="S444" s="112"/>
    </row>
    <row r="445" spans="1:19" ht="15.75" customHeight="1" x14ac:dyDescent="0.2">
      <c r="A445" s="108"/>
      <c r="B445" s="108"/>
      <c r="C445" s="108"/>
      <c r="D445" s="107"/>
      <c r="E445" s="108"/>
      <c r="F445" s="108"/>
      <c r="G445" s="108"/>
      <c r="H445" s="108"/>
      <c r="I445" s="108"/>
      <c r="J445" s="109"/>
      <c r="K445" s="109"/>
      <c r="L445" s="108"/>
      <c r="M445" s="108"/>
      <c r="N445" s="108"/>
      <c r="O445" s="112"/>
      <c r="P445" s="112"/>
      <c r="Q445" s="108"/>
      <c r="R445" s="108"/>
      <c r="S445" s="112"/>
    </row>
    <row r="446" spans="1:19" ht="15.75" customHeight="1" x14ac:dyDescent="0.2">
      <c r="A446" s="108"/>
      <c r="B446" s="108"/>
      <c r="C446" s="108"/>
      <c r="D446" s="107"/>
      <c r="E446" s="108"/>
      <c r="F446" s="108"/>
      <c r="G446" s="108"/>
      <c r="H446" s="108"/>
      <c r="I446" s="108"/>
      <c r="J446" s="109"/>
      <c r="K446" s="109"/>
      <c r="L446" s="108"/>
      <c r="M446" s="108"/>
      <c r="N446" s="108"/>
      <c r="O446" s="112"/>
      <c r="P446" s="112"/>
      <c r="Q446" s="108"/>
      <c r="R446" s="108"/>
      <c r="S446" s="112"/>
    </row>
    <row r="447" spans="1:19" ht="15.75" customHeight="1" x14ac:dyDescent="0.2">
      <c r="A447" s="108"/>
      <c r="B447" s="108"/>
      <c r="C447" s="108"/>
      <c r="D447" s="107"/>
      <c r="E447" s="108"/>
      <c r="F447" s="108"/>
      <c r="G447" s="108"/>
      <c r="H447" s="108"/>
      <c r="I447" s="108"/>
      <c r="J447" s="109"/>
      <c r="K447" s="109"/>
      <c r="L447" s="108"/>
      <c r="M447" s="108"/>
      <c r="N447" s="108"/>
      <c r="O447" s="112"/>
      <c r="P447" s="112"/>
      <c r="Q447" s="108"/>
      <c r="R447" s="108"/>
      <c r="S447" s="112"/>
    </row>
    <row r="448" spans="1:19" ht="15.75" customHeight="1" x14ac:dyDescent="0.2">
      <c r="A448" s="108"/>
      <c r="B448" s="108"/>
      <c r="C448" s="108"/>
      <c r="D448" s="107"/>
      <c r="E448" s="108"/>
      <c r="F448" s="108"/>
      <c r="G448" s="108"/>
      <c r="H448" s="108"/>
      <c r="I448" s="108"/>
      <c r="J448" s="109"/>
      <c r="K448" s="109"/>
      <c r="L448" s="108"/>
      <c r="M448" s="108"/>
      <c r="N448" s="108"/>
      <c r="O448" s="112"/>
      <c r="P448" s="112"/>
      <c r="Q448" s="108"/>
      <c r="R448" s="108"/>
      <c r="S448" s="112"/>
    </row>
    <row r="449" spans="1:19" ht="15.75" customHeight="1" x14ac:dyDescent="0.2">
      <c r="A449" s="108"/>
      <c r="B449" s="108"/>
      <c r="C449" s="108"/>
      <c r="D449" s="107"/>
      <c r="E449" s="108"/>
      <c r="F449" s="108"/>
      <c r="G449" s="108"/>
      <c r="H449" s="108"/>
      <c r="I449" s="108"/>
      <c r="J449" s="109"/>
      <c r="K449" s="109"/>
      <c r="L449" s="108"/>
      <c r="M449" s="108"/>
      <c r="N449" s="108"/>
      <c r="O449" s="112"/>
      <c r="P449" s="112"/>
      <c r="Q449" s="108"/>
      <c r="R449" s="108"/>
      <c r="S449" s="112"/>
    </row>
    <row r="450" spans="1:19" ht="15.75" customHeight="1" x14ac:dyDescent="0.2">
      <c r="A450" s="108"/>
      <c r="B450" s="108"/>
      <c r="C450" s="108"/>
      <c r="D450" s="107"/>
      <c r="E450" s="108"/>
      <c r="F450" s="108"/>
      <c r="G450" s="108"/>
      <c r="H450" s="108"/>
      <c r="I450" s="108"/>
      <c r="J450" s="109"/>
      <c r="K450" s="109"/>
      <c r="L450" s="108"/>
      <c r="M450" s="108"/>
      <c r="N450" s="108"/>
      <c r="O450" s="112"/>
      <c r="P450" s="112"/>
      <c r="Q450" s="108"/>
      <c r="R450" s="108"/>
      <c r="S450" s="112"/>
    </row>
    <row r="451" spans="1:19" ht="15.75" customHeight="1" x14ac:dyDescent="0.2">
      <c r="A451" s="108"/>
      <c r="B451" s="108"/>
      <c r="C451" s="108"/>
      <c r="D451" s="107"/>
      <c r="E451" s="108"/>
      <c r="F451" s="108"/>
      <c r="G451" s="108"/>
      <c r="H451" s="108"/>
      <c r="I451" s="108"/>
      <c r="J451" s="109"/>
      <c r="K451" s="109"/>
      <c r="L451" s="108"/>
      <c r="M451" s="108"/>
      <c r="N451" s="108"/>
      <c r="O451" s="112"/>
      <c r="P451" s="112"/>
      <c r="Q451" s="108"/>
      <c r="R451" s="108"/>
      <c r="S451" s="112"/>
    </row>
    <row r="452" spans="1:19" ht="15.75" customHeight="1" x14ac:dyDescent="0.2">
      <c r="A452" s="108"/>
      <c r="B452" s="108"/>
      <c r="C452" s="108"/>
      <c r="D452" s="107"/>
      <c r="E452" s="108"/>
      <c r="F452" s="108"/>
      <c r="G452" s="108"/>
      <c r="H452" s="108"/>
      <c r="I452" s="108"/>
      <c r="J452" s="109"/>
      <c r="K452" s="109"/>
      <c r="L452" s="108"/>
      <c r="M452" s="108"/>
      <c r="N452" s="108"/>
      <c r="O452" s="112"/>
      <c r="P452" s="112"/>
      <c r="Q452" s="108"/>
      <c r="R452" s="108"/>
      <c r="S452" s="112"/>
    </row>
    <row r="453" spans="1:19" ht="15.75" customHeight="1" x14ac:dyDescent="0.2">
      <c r="A453" s="108"/>
      <c r="B453" s="108"/>
      <c r="C453" s="108"/>
      <c r="D453" s="107"/>
      <c r="E453" s="108"/>
      <c r="F453" s="108"/>
      <c r="G453" s="108"/>
      <c r="H453" s="108"/>
      <c r="I453" s="108"/>
      <c r="J453" s="109"/>
      <c r="K453" s="109"/>
      <c r="L453" s="108"/>
      <c r="M453" s="108"/>
      <c r="N453" s="108"/>
      <c r="O453" s="112"/>
      <c r="P453" s="112"/>
      <c r="Q453" s="108"/>
      <c r="R453" s="108"/>
      <c r="S453" s="112"/>
    </row>
    <row r="454" spans="1:19" ht="15.75" customHeight="1" x14ac:dyDescent="0.2">
      <c r="A454" s="108"/>
      <c r="B454" s="108"/>
      <c r="C454" s="108"/>
      <c r="D454" s="107"/>
      <c r="E454" s="108"/>
      <c r="F454" s="108"/>
      <c r="G454" s="108"/>
      <c r="H454" s="108"/>
      <c r="I454" s="108"/>
      <c r="J454" s="109"/>
      <c r="K454" s="109"/>
      <c r="L454" s="108"/>
      <c r="M454" s="108"/>
      <c r="N454" s="108"/>
      <c r="O454" s="112"/>
      <c r="P454" s="112"/>
      <c r="Q454" s="108"/>
      <c r="R454" s="108"/>
      <c r="S454" s="112"/>
    </row>
    <row r="455" spans="1:19" ht="15.75" customHeight="1" x14ac:dyDescent="0.2">
      <c r="A455" s="108"/>
      <c r="B455" s="108"/>
      <c r="C455" s="108"/>
      <c r="D455" s="107"/>
      <c r="E455" s="108"/>
      <c r="F455" s="108"/>
      <c r="G455" s="108"/>
      <c r="H455" s="108"/>
      <c r="I455" s="108"/>
      <c r="J455" s="109"/>
      <c r="K455" s="109"/>
      <c r="L455" s="108"/>
      <c r="M455" s="108"/>
      <c r="N455" s="108"/>
      <c r="O455" s="112"/>
      <c r="P455" s="112"/>
      <c r="Q455" s="108"/>
      <c r="R455" s="108"/>
      <c r="S455" s="112"/>
    </row>
    <row r="456" spans="1:19" ht="15.75" customHeight="1" x14ac:dyDescent="0.2">
      <c r="A456" s="108"/>
      <c r="B456" s="108"/>
      <c r="C456" s="108"/>
      <c r="D456" s="107"/>
      <c r="E456" s="108"/>
      <c r="F456" s="108"/>
      <c r="G456" s="108"/>
      <c r="H456" s="108"/>
      <c r="I456" s="108"/>
      <c r="J456" s="109"/>
      <c r="K456" s="109"/>
      <c r="L456" s="108"/>
      <c r="M456" s="108"/>
      <c r="N456" s="108"/>
      <c r="O456" s="112"/>
      <c r="P456" s="112"/>
      <c r="Q456" s="108"/>
      <c r="R456" s="108"/>
      <c r="S456" s="112"/>
    </row>
    <row r="457" spans="1:19" ht="15.75" customHeight="1" x14ac:dyDescent="0.2">
      <c r="A457" s="108"/>
      <c r="B457" s="108"/>
      <c r="C457" s="108"/>
      <c r="D457" s="107"/>
      <c r="E457" s="108"/>
      <c r="F457" s="108"/>
      <c r="G457" s="108"/>
      <c r="H457" s="108"/>
      <c r="I457" s="108"/>
      <c r="J457" s="109"/>
      <c r="K457" s="109"/>
      <c r="L457" s="108"/>
      <c r="M457" s="108"/>
      <c r="N457" s="108"/>
      <c r="O457" s="112"/>
      <c r="P457" s="112"/>
      <c r="Q457" s="108"/>
      <c r="R457" s="108"/>
      <c r="S457" s="112"/>
    </row>
    <row r="458" spans="1:19" ht="15.75" customHeight="1" x14ac:dyDescent="0.2">
      <c r="A458" s="108"/>
      <c r="B458" s="108"/>
      <c r="C458" s="108"/>
      <c r="D458" s="107"/>
      <c r="E458" s="108"/>
      <c r="F458" s="108"/>
      <c r="G458" s="108"/>
      <c r="H458" s="108"/>
      <c r="I458" s="108"/>
      <c r="J458" s="109"/>
      <c r="K458" s="109"/>
      <c r="L458" s="108"/>
      <c r="M458" s="108"/>
      <c r="N458" s="108"/>
      <c r="O458" s="112"/>
      <c r="P458" s="112"/>
      <c r="Q458" s="108"/>
      <c r="R458" s="108"/>
      <c r="S458" s="112"/>
    </row>
    <row r="459" spans="1:19" ht="15.75" customHeight="1" x14ac:dyDescent="0.2">
      <c r="A459" s="108"/>
      <c r="B459" s="108"/>
      <c r="C459" s="108"/>
      <c r="D459" s="107"/>
      <c r="E459" s="108"/>
      <c r="F459" s="108"/>
      <c r="G459" s="108"/>
      <c r="H459" s="108"/>
      <c r="I459" s="108"/>
      <c r="J459" s="109"/>
      <c r="K459" s="109"/>
      <c r="L459" s="108"/>
      <c r="M459" s="108"/>
      <c r="N459" s="108"/>
      <c r="O459" s="112"/>
      <c r="P459" s="112"/>
      <c r="Q459" s="108"/>
      <c r="R459" s="108"/>
      <c r="S459" s="112"/>
    </row>
    <row r="460" spans="1:19" ht="15.75" customHeight="1" x14ac:dyDescent="0.2">
      <c r="A460" s="108"/>
      <c r="B460" s="108"/>
      <c r="C460" s="108"/>
      <c r="D460" s="107"/>
      <c r="E460" s="108"/>
      <c r="F460" s="108"/>
      <c r="G460" s="108"/>
      <c r="H460" s="108"/>
      <c r="I460" s="108"/>
      <c r="J460" s="109"/>
      <c r="K460" s="109"/>
      <c r="L460" s="108"/>
      <c r="M460" s="108"/>
      <c r="N460" s="108"/>
      <c r="O460" s="112"/>
      <c r="P460" s="112"/>
      <c r="Q460" s="108"/>
      <c r="R460" s="108"/>
      <c r="S460" s="112"/>
    </row>
    <row r="461" spans="1:19" ht="15.75" customHeight="1" x14ac:dyDescent="0.2">
      <c r="A461" s="108"/>
      <c r="B461" s="108"/>
      <c r="C461" s="108"/>
      <c r="D461" s="107"/>
      <c r="E461" s="108"/>
      <c r="F461" s="108"/>
      <c r="G461" s="108"/>
      <c r="H461" s="108"/>
      <c r="I461" s="108"/>
      <c r="J461" s="109"/>
      <c r="K461" s="109"/>
      <c r="L461" s="108"/>
      <c r="M461" s="108"/>
      <c r="N461" s="108"/>
      <c r="O461" s="112"/>
      <c r="P461" s="112"/>
      <c r="Q461" s="108"/>
      <c r="R461" s="108"/>
      <c r="S461" s="112"/>
    </row>
    <row r="462" spans="1:19" ht="15.75" customHeight="1" x14ac:dyDescent="0.2">
      <c r="A462" s="108"/>
      <c r="B462" s="108"/>
      <c r="C462" s="108"/>
      <c r="D462" s="107"/>
      <c r="E462" s="108"/>
      <c r="F462" s="108"/>
      <c r="G462" s="108"/>
      <c r="H462" s="108"/>
      <c r="I462" s="108"/>
      <c r="J462" s="109"/>
      <c r="K462" s="109"/>
      <c r="L462" s="108"/>
      <c r="M462" s="108"/>
      <c r="N462" s="108"/>
      <c r="O462" s="112"/>
      <c r="P462" s="112"/>
      <c r="Q462" s="108"/>
      <c r="R462" s="108"/>
      <c r="S462" s="112"/>
    </row>
    <row r="463" spans="1:19" ht="15.75" customHeight="1" x14ac:dyDescent="0.2">
      <c r="A463" s="108"/>
      <c r="B463" s="108"/>
      <c r="C463" s="108"/>
      <c r="D463" s="107"/>
      <c r="E463" s="108"/>
      <c r="F463" s="108"/>
      <c r="G463" s="108"/>
      <c r="H463" s="108"/>
      <c r="I463" s="108"/>
      <c r="J463" s="109"/>
      <c r="K463" s="109"/>
      <c r="L463" s="108"/>
      <c r="M463" s="108"/>
      <c r="N463" s="108"/>
      <c r="O463" s="112"/>
      <c r="P463" s="112"/>
      <c r="Q463" s="108"/>
      <c r="R463" s="108"/>
      <c r="S463" s="112"/>
    </row>
    <row r="464" spans="1:19" ht="15.75" customHeight="1" x14ac:dyDescent="0.2">
      <c r="A464" s="108"/>
      <c r="B464" s="108"/>
      <c r="C464" s="108"/>
      <c r="D464" s="107"/>
      <c r="E464" s="108"/>
      <c r="F464" s="108"/>
      <c r="G464" s="108"/>
      <c r="H464" s="108"/>
      <c r="I464" s="108"/>
      <c r="J464" s="109"/>
      <c r="K464" s="109"/>
      <c r="L464" s="108"/>
      <c r="M464" s="108"/>
      <c r="N464" s="108"/>
      <c r="O464" s="112"/>
      <c r="P464" s="112"/>
      <c r="Q464" s="108"/>
      <c r="R464" s="108"/>
      <c r="S464" s="112"/>
    </row>
    <row r="465" spans="1:19" ht="15.75" customHeight="1" x14ac:dyDescent="0.2">
      <c r="A465" s="108"/>
      <c r="B465" s="108"/>
      <c r="C465" s="108"/>
      <c r="D465" s="107"/>
      <c r="E465" s="108"/>
      <c r="F465" s="108"/>
      <c r="G465" s="108"/>
      <c r="H465" s="108"/>
      <c r="I465" s="108"/>
      <c r="J465" s="109"/>
      <c r="K465" s="109"/>
      <c r="L465" s="108"/>
      <c r="M465" s="108"/>
      <c r="N465" s="108"/>
      <c r="O465" s="112"/>
      <c r="P465" s="112"/>
      <c r="Q465" s="108"/>
      <c r="R465" s="108"/>
      <c r="S465" s="112"/>
    </row>
    <row r="466" spans="1:19" ht="15.75" customHeight="1" x14ac:dyDescent="0.2">
      <c r="A466" s="108"/>
      <c r="B466" s="108"/>
      <c r="C466" s="108"/>
      <c r="D466" s="107"/>
      <c r="E466" s="108"/>
      <c r="F466" s="108"/>
      <c r="G466" s="108"/>
      <c r="H466" s="108"/>
      <c r="I466" s="108"/>
      <c r="J466" s="109"/>
      <c r="K466" s="109"/>
      <c r="L466" s="108"/>
      <c r="M466" s="108"/>
      <c r="N466" s="108"/>
      <c r="O466" s="112"/>
      <c r="P466" s="112"/>
      <c r="Q466" s="108"/>
      <c r="R466" s="108"/>
      <c r="S466" s="112"/>
    </row>
    <row r="467" spans="1:19" ht="15.75" customHeight="1" x14ac:dyDescent="0.2">
      <c r="A467" s="108"/>
      <c r="B467" s="108"/>
      <c r="C467" s="108"/>
      <c r="D467" s="107"/>
      <c r="E467" s="108"/>
      <c r="F467" s="108"/>
      <c r="G467" s="108"/>
      <c r="H467" s="108"/>
      <c r="I467" s="108"/>
      <c r="J467" s="109"/>
      <c r="K467" s="109"/>
      <c r="L467" s="108"/>
      <c r="M467" s="108"/>
      <c r="N467" s="108"/>
      <c r="O467" s="112"/>
      <c r="P467" s="112"/>
      <c r="Q467" s="108"/>
      <c r="R467" s="108"/>
      <c r="S467" s="112"/>
    </row>
    <row r="468" spans="1:19" ht="15.75" customHeight="1" x14ac:dyDescent="0.2">
      <c r="A468" s="108"/>
      <c r="B468" s="108"/>
      <c r="C468" s="108"/>
      <c r="D468" s="107"/>
      <c r="E468" s="108"/>
      <c r="F468" s="108"/>
      <c r="G468" s="108"/>
      <c r="H468" s="108"/>
      <c r="I468" s="108"/>
      <c r="J468" s="109"/>
      <c r="K468" s="109"/>
      <c r="L468" s="108"/>
      <c r="M468" s="108"/>
      <c r="N468" s="108"/>
      <c r="O468" s="112"/>
      <c r="P468" s="112"/>
      <c r="Q468" s="108"/>
      <c r="R468" s="108"/>
      <c r="S468" s="112"/>
    </row>
    <row r="469" spans="1:19" ht="15.75" customHeight="1" x14ac:dyDescent="0.2">
      <c r="A469" s="108"/>
      <c r="B469" s="108"/>
      <c r="C469" s="108"/>
      <c r="D469" s="107"/>
      <c r="E469" s="108"/>
      <c r="F469" s="108"/>
      <c r="G469" s="108"/>
      <c r="H469" s="108"/>
      <c r="I469" s="108"/>
      <c r="J469" s="109"/>
      <c r="K469" s="109"/>
      <c r="L469" s="108"/>
      <c r="M469" s="108"/>
      <c r="N469" s="108"/>
      <c r="O469" s="112"/>
      <c r="P469" s="112"/>
      <c r="Q469" s="108"/>
      <c r="R469" s="108"/>
      <c r="S469" s="112"/>
    </row>
    <row r="470" spans="1:19" ht="15.75" customHeight="1" x14ac:dyDescent="0.2">
      <c r="A470" s="108"/>
      <c r="B470" s="108"/>
      <c r="C470" s="108"/>
      <c r="D470" s="107"/>
      <c r="E470" s="108"/>
      <c r="F470" s="108"/>
      <c r="G470" s="108"/>
      <c r="H470" s="108"/>
      <c r="I470" s="108"/>
      <c r="J470" s="109"/>
      <c r="K470" s="109"/>
      <c r="L470" s="108"/>
      <c r="M470" s="108"/>
      <c r="N470" s="108"/>
      <c r="O470" s="112"/>
      <c r="P470" s="112"/>
      <c r="Q470" s="108"/>
      <c r="R470" s="108"/>
      <c r="S470" s="112"/>
    </row>
    <row r="471" spans="1:19" ht="15.75" customHeight="1" x14ac:dyDescent="0.2">
      <c r="A471" s="108"/>
      <c r="B471" s="108"/>
      <c r="C471" s="108"/>
      <c r="D471" s="107"/>
      <c r="E471" s="108"/>
      <c r="F471" s="108"/>
      <c r="G471" s="108"/>
      <c r="H471" s="108"/>
      <c r="I471" s="108"/>
      <c r="J471" s="109"/>
      <c r="K471" s="109"/>
      <c r="L471" s="108"/>
      <c r="M471" s="108"/>
      <c r="N471" s="108"/>
      <c r="O471" s="112"/>
      <c r="P471" s="112"/>
      <c r="Q471" s="108"/>
      <c r="R471" s="108"/>
      <c r="S471" s="112"/>
    </row>
    <row r="472" spans="1:19" ht="15.75" customHeight="1" x14ac:dyDescent="0.2">
      <c r="A472" s="108"/>
      <c r="B472" s="108"/>
      <c r="C472" s="108"/>
      <c r="D472" s="107"/>
      <c r="E472" s="108"/>
      <c r="F472" s="108"/>
      <c r="G472" s="108"/>
      <c r="H472" s="108"/>
      <c r="I472" s="108"/>
      <c r="J472" s="109"/>
      <c r="K472" s="109"/>
      <c r="L472" s="108"/>
      <c r="M472" s="108"/>
      <c r="N472" s="108"/>
      <c r="O472" s="112"/>
      <c r="P472" s="112"/>
      <c r="Q472" s="108"/>
      <c r="R472" s="108"/>
      <c r="S472" s="112"/>
    </row>
    <row r="473" spans="1:19" ht="15.75" customHeight="1" x14ac:dyDescent="0.2">
      <c r="A473" s="108"/>
      <c r="B473" s="108"/>
      <c r="C473" s="108"/>
      <c r="D473" s="107"/>
      <c r="E473" s="108"/>
      <c r="F473" s="108"/>
      <c r="G473" s="108"/>
      <c r="H473" s="108"/>
      <c r="I473" s="108"/>
      <c r="J473" s="109"/>
      <c r="K473" s="109"/>
      <c r="L473" s="108"/>
      <c r="M473" s="108"/>
      <c r="N473" s="108"/>
      <c r="O473" s="112"/>
      <c r="P473" s="112"/>
      <c r="Q473" s="108"/>
      <c r="R473" s="108"/>
      <c r="S473" s="112"/>
    </row>
    <row r="474" spans="1:19" ht="15.75" customHeight="1" x14ac:dyDescent="0.2">
      <c r="A474" s="108"/>
      <c r="B474" s="108"/>
      <c r="C474" s="108"/>
      <c r="D474" s="107"/>
      <c r="E474" s="108"/>
      <c r="F474" s="108"/>
      <c r="G474" s="108"/>
      <c r="H474" s="108"/>
      <c r="I474" s="108"/>
      <c r="J474" s="109"/>
      <c r="K474" s="109"/>
      <c r="L474" s="108"/>
      <c r="M474" s="108"/>
      <c r="N474" s="108"/>
      <c r="O474" s="112"/>
      <c r="P474" s="112"/>
      <c r="Q474" s="108"/>
      <c r="R474" s="108"/>
      <c r="S474" s="112"/>
    </row>
    <row r="475" spans="1:19" ht="15.75" customHeight="1" x14ac:dyDescent="0.2">
      <c r="A475" s="108"/>
      <c r="B475" s="108"/>
      <c r="C475" s="108"/>
      <c r="D475" s="107"/>
      <c r="E475" s="108"/>
      <c r="F475" s="108"/>
      <c r="G475" s="108"/>
      <c r="H475" s="108"/>
      <c r="I475" s="108"/>
      <c r="J475" s="109"/>
      <c r="K475" s="109"/>
      <c r="L475" s="108"/>
      <c r="M475" s="108"/>
      <c r="N475" s="108"/>
      <c r="O475" s="112"/>
      <c r="P475" s="112"/>
      <c r="Q475" s="108"/>
      <c r="R475" s="108"/>
      <c r="S475" s="112"/>
    </row>
    <row r="476" spans="1:19" ht="15.75" customHeight="1" x14ac:dyDescent="0.2">
      <c r="A476" s="108"/>
      <c r="B476" s="108"/>
      <c r="C476" s="108"/>
      <c r="D476" s="107"/>
      <c r="E476" s="108"/>
      <c r="F476" s="108"/>
      <c r="G476" s="108"/>
      <c r="H476" s="108"/>
      <c r="I476" s="108"/>
      <c r="J476" s="109"/>
      <c r="K476" s="109"/>
      <c r="L476" s="108"/>
      <c r="M476" s="108"/>
      <c r="N476" s="108"/>
      <c r="O476" s="112"/>
      <c r="P476" s="112"/>
      <c r="Q476" s="108"/>
      <c r="R476" s="108"/>
      <c r="S476" s="112"/>
    </row>
    <row r="477" spans="1:19" ht="15.75" customHeight="1" x14ac:dyDescent="0.2">
      <c r="A477" s="108"/>
      <c r="B477" s="108"/>
      <c r="C477" s="108"/>
      <c r="D477" s="107"/>
      <c r="E477" s="108"/>
      <c r="F477" s="108"/>
      <c r="G477" s="108"/>
      <c r="H477" s="108"/>
      <c r="I477" s="108"/>
      <c r="J477" s="109"/>
      <c r="K477" s="109"/>
      <c r="L477" s="108"/>
      <c r="M477" s="108"/>
      <c r="N477" s="108"/>
      <c r="O477" s="112"/>
      <c r="P477" s="112"/>
      <c r="Q477" s="108"/>
      <c r="R477" s="108"/>
      <c r="S477" s="112"/>
    </row>
    <row r="478" spans="1:19" ht="15.75" customHeight="1" x14ac:dyDescent="0.2">
      <c r="A478" s="108"/>
      <c r="B478" s="108"/>
      <c r="C478" s="108"/>
      <c r="D478" s="107"/>
      <c r="E478" s="108"/>
      <c r="F478" s="108"/>
      <c r="G478" s="108"/>
      <c r="H478" s="108"/>
      <c r="I478" s="108"/>
      <c r="J478" s="109"/>
      <c r="K478" s="109"/>
      <c r="L478" s="108"/>
      <c r="M478" s="108"/>
      <c r="N478" s="108"/>
      <c r="O478" s="112"/>
      <c r="P478" s="112"/>
      <c r="Q478" s="108"/>
      <c r="R478" s="108"/>
      <c r="S478" s="112"/>
    </row>
    <row r="479" spans="1:19" ht="15.75" customHeight="1" x14ac:dyDescent="0.2">
      <c r="A479" s="108"/>
      <c r="B479" s="108"/>
      <c r="C479" s="108"/>
      <c r="D479" s="107"/>
      <c r="E479" s="108"/>
      <c r="F479" s="108"/>
      <c r="G479" s="108"/>
      <c r="H479" s="108"/>
      <c r="I479" s="108"/>
      <c r="J479" s="109"/>
      <c r="K479" s="109"/>
      <c r="L479" s="108"/>
      <c r="M479" s="108"/>
      <c r="N479" s="108"/>
      <c r="O479" s="112"/>
      <c r="P479" s="112"/>
      <c r="Q479" s="108"/>
      <c r="R479" s="108"/>
      <c r="S479" s="112"/>
    </row>
    <row r="480" spans="1:19" ht="15.75" customHeight="1" x14ac:dyDescent="0.2">
      <c r="A480" s="108"/>
      <c r="B480" s="108"/>
      <c r="C480" s="108"/>
      <c r="D480" s="107"/>
      <c r="E480" s="108"/>
      <c r="F480" s="108"/>
      <c r="G480" s="108"/>
      <c r="H480" s="108"/>
      <c r="I480" s="108"/>
      <c r="J480" s="109"/>
      <c r="K480" s="109"/>
      <c r="L480" s="108"/>
      <c r="M480" s="108"/>
      <c r="N480" s="108"/>
      <c r="O480" s="112"/>
      <c r="P480" s="112"/>
      <c r="Q480" s="108"/>
      <c r="R480" s="108"/>
      <c r="S480" s="112"/>
    </row>
    <row r="481" spans="1:19" ht="15.75" customHeight="1" x14ac:dyDescent="0.2">
      <c r="A481" s="108"/>
      <c r="B481" s="108"/>
      <c r="C481" s="108"/>
      <c r="D481" s="107"/>
      <c r="E481" s="108"/>
      <c r="F481" s="108"/>
      <c r="G481" s="108"/>
      <c r="H481" s="108"/>
      <c r="I481" s="108"/>
      <c r="J481" s="109"/>
      <c r="K481" s="109"/>
      <c r="L481" s="108"/>
      <c r="M481" s="108"/>
      <c r="N481" s="108"/>
      <c r="O481" s="112"/>
      <c r="P481" s="112"/>
      <c r="Q481" s="108"/>
      <c r="R481" s="108"/>
      <c r="S481" s="112"/>
    </row>
    <row r="482" spans="1:19" ht="15.75" customHeight="1" x14ac:dyDescent="0.2">
      <c r="A482" s="108"/>
      <c r="B482" s="108"/>
      <c r="C482" s="108"/>
      <c r="D482" s="107"/>
      <c r="E482" s="108"/>
      <c r="F482" s="108"/>
      <c r="G482" s="108"/>
      <c r="H482" s="108"/>
      <c r="I482" s="108"/>
      <c r="J482" s="109"/>
      <c r="K482" s="109"/>
      <c r="L482" s="108"/>
      <c r="M482" s="108"/>
      <c r="N482" s="108"/>
      <c r="O482" s="112"/>
      <c r="P482" s="112"/>
      <c r="Q482" s="108"/>
      <c r="R482" s="108"/>
      <c r="S482" s="112"/>
    </row>
    <row r="483" spans="1:19" ht="15.75" customHeight="1" x14ac:dyDescent="0.2">
      <c r="A483" s="108"/>
      <c r="B483" s="108"/>
      <c r="C483" s="108"/>
      <c r="D483" s="107"/>
      <c r="E483" s="108"/>
      <c r="F483" s="108"/>
      <c r="G483" s="108"/>
      <c r="H483" s="108"/>
      <c r="I483" s="108"/>
      <c r="J483" s="109"/>
      <c r="K483" s="109"/>
      <c r="L483" s="108"/>
      <c r="M483" s="108"/>
      <c r="N483" s="108"/>
      <c r="O483" s="112"/>
      <c r="P483" s="112"/>
      <c r="Q483" s="108"/>
      <c r="R483" s="108"/>
      <c r="S483" s="112"/>
    </row>
    <row r="484" spans="1:19" ht="15.75" customHeight="1" x14ac:dyDescent="0.2">
      <c r="A484" s="108"/>
      <c r="B484" s="108"/>
      <c r="C484" s="108"/>
      <c r="D484" s="107"/>
      <c r="E484" s="108"/>
      <c r="F484" s="108"/>
      <c r="G484" s="108"/>
      <c r="H484" s="108"/>
      <c r="I484" s="108"/>
      <c r="J484" s="109"/>
      <c r="K484" s="109"/>
      <c r="L484" s="108"/>
      <c r="M484" s="108"/>
      <c r="N484" s="108"/>
      <c r="O484" s="112"/>
      <c r="P484" s="112"/>
      <c r="Q484" s="108"/>
      <c r="R484" s="108"/>
      <c r="S484" s="112"/>
    </row>
    <row r="485" spans="1:19" ht="15.75" customHeight="1" x14ac:dyDescent="0.2">
      <c r="A485" s="108"/>
      <c r="B485" s="108"/>
      <c r="C485" s="108"/>
      <c r="D485" s="107"/>
      <c r="E485" s="108"/>
      <c r="F485" s="108"/>
      <c r="G485" s="108"/>
      <c r="H485" s="108"/>
      <c r="I485" s="108"/>
      <c r="J485" s="109"/>
      <c r="K485" s="109"/>
      <c r="L485" s="108"/>
      <c r="M485" s="108"/>
      <c r="N485" s="108"/>
      <c r="O485" s="112"/>
      <c r="P485" s="112"/>
      <c r="Q485" s="108"/>
      <c r="R485" s="108"/>
      <c r="S485" s="112"/>
    </row>
    <row r="486" spans="1:19" ht="15.75" customHeight="1" x14ac:dyDescent="0.2">
      <c r="A486" s="108"/>
      <c r="B486" s="108"/>
      <c r="C486" s="108"/>
      <c r="D486" s="107"/>
      <c r="E486" s="108"/>
      <c r="F486" s="108"/>
      <c r="G486" s="108"/>
      <c r="H486" s="108"/>
      <c r="I486" s="108"/>
      <c r="J486" s="109"/>
      <c r="K486" s="109"/>
      <c r="L486" s="108"/>
      <c r="M486" s="108"/>
      <c r="N486" s="108"/>
      <c r="O486" s="112"/>
      <c r="P486" s="112"/>
      <c r="Q486" s="108"/>
      <c r="R486" s="108"/>
      <c r="S486" s="112"/>
    </row>
    <row r="487" spans="1:19" ht="15.75" customHeight="1" x14ac:dyDescent="0.2">
      <c r="A487" s="108"/>
      <c r="B487" s="108"/>
      <c r="C487" s="108"/>
      <c r="D487" s="107"/>
      <c r="E487" s="108"/>
      <c r="F487" s="108"/>
      <c r="G487" s="108"/>
      <c r="H487" s="108"/>
      <c r="I487" s="108"/>
      <c r="J487" s="109"/>
      <c r="K487" s="109"/>
      <c r="L487" s="108"/>
      <c r="M487" s="108"/>
      <c r="N487" s="108"/>
      <c r="O487" s="112"/>
      <c r="P487" s="112"/>
      <c r="Q487" s="108"/>
      <c r="R487" s="108"/>
      <c r="S487" s="112"/>
    </row>
    <row r="488" spans="1:19" ht="15.75" customHeight="1" x14ac:dyDescent="0.2">
      <c r="A488" s="108"/>
      <c r="B488" s="108"/>
      <c r="C488" s="108"/>
      <c r="D488" s="107"/>
      <c r="E488" s="108"/>
      <c r="F488" s="108"/>
      <c r="G488" s="108"/>
      <c r="H488" s="108"/>
      <c r="I488" s="108"/>
      <c r="J488" s="109"/>
      <c r="K488" s="109"/>
      <c r="L488" s="108"/>
      <c r="M488" s="108"/>
      <c r="N488" s="108"/>
      <c r="O488" s="112"/>
      <c r="P488" s="112"/>
      <c r="Q488" s="108"/>
      <c r="R488" s="108"/>
      <c r="S488" s="112"/>
    </row>
    <row r="489" spans="1:19" ht="15.75" customHeight="1" x14ac:dyDescent="0.2">
      <c r="A489" s="108"/>
      <c r="B489" s="108"/>
      <c r="C489" s="108"/>
      <c r="D489" s="107"/>
      <c r="E489" s="108"/>
      <c r="F489" s="108"/>
      <c r="G489" s="108"/>
      <c r="H489" s="108"/>
      <c r="I489" s="108"/>
      <c r="J489" s="109"/>
      <c r="K489" s="109"/>
      <c r="L489" s="108"/>
      <c r="M489" s="108"/>
      <c r="N489" s="108"/>
      <c r="O489" s="112"/>
      <c r="P489" s="112"/>
      <c r="Q489" s="108"/>
      <c r="R489" s="108"/>
      <c r="S489" s="112"/>
    </row>
    <row r="490" spans="1:19" ht="15.75" customHeight="1" x14ac:dyDescent="0.2">
      <c r="A490" s="108"/>
      <c r="B490" s="108"/>
      <c r="C490" s="108"/>
      <c r="D490" s="107"/>
      <c r="E490" s="108"/>
      <c r="F490" s="108"/>
      <c r="G490" s="108"/>
      <c r="H490" s="108"/>
      <c r="I490" s="108"/>
      <c r="J490" s="109"/>
      <c r="K490" s="109"/>
      <c r="L490" s="108"/>
      <c r="M490" s="108"/>
      <c r="N490" s="108"/>
      <c r="O490" s="112"/>
      <c r="P490" s="112"/>
      <c r="Q490" s="108"/>
      <c r="R490" s="108"/>
      <c r="S490" s="112"/>
    </row>
    <row r="491" spans="1:19" ht="15.75" customHeight="1" x14ac:dyDescent="0.2">
      <c r="A491" s="108"/>
      <c r="B491" s="108"/>
      <c r="C491" s="108"/>
      <c r="D491" s="107"/>
      <c r="E491" s="108"/>
      <c r="F491" s="108"/>
      <c r="G491" s="108"/>
      <c r="H491" s="108"/>
      <c r="I491" s="108"/>
      <c r="J491" s="109"/>
      <c r="K491" s="109"/>
      <c r="L491" s="108"/>
      <c r="M491" s="108"/>
      <c r="N491" s="108"/>
      <c r="O491" s="112"/>
      <c r="P491" s="112"/>
      <c r="Q491" s="108"/>
      <c r="R491" s="108"/>
      <c r="S491" s="112"/>
    </row>
    <row r="492" spans="1:19" ht="15.75" customHeight="1" x14ac:dyDescent="0.2">
      <c r="A492" s="108"/>
      <c r="B492" s="108"/>
      <c r="C492" s="108"/>
      <c r="D492" s="107"/>
      <c r="E492" s="108"/>
      <c r="F492" s="108"/>
      <c r="G492" s="108"/>
      <c r="H492" s="108"/>
      <c r="I492" s="108"/>
      <c r="J492" s="109"/>
      <c r="K492" s="109"/>
      <c r="L492" s="108"/>
      <c r="M492" s="108"/>
      <c r="N492" s="108"/>
      <c r="O492" s="112"/>
      <c r="P492" s="112"/>
      <c r="Q492" s="108"/>
      <c r="R492" s="108"/>
      <c r="S492" s="112"/>
    </row>
    <row r="493" spans="1:19" ht="15.75" customHeight="1" x14ac:dyDescent="0.2">
      <c r="A493" s="108"/>
      <c r="B493" s="108"/>
      <c r="C493" s="108"/>
      <c r="D493" s="107"/>
      <c r="E493" s="108"/>
      <c r="F493" s="108"/>
      <c r="G493" s="108"/>
      <c r="H493" s="108"/>
      <c r="I493" s="108"/>
      <c r="J493" s="109"/>
      <c r="K493" s="109"/>
      <c r="L493" s="108"/>
      <c r="M493" s="108"/>
      <c r="N493" s="108"/>
      <c r="O493" s="112"/>
      <c r="P493" s="112"/>
      <c r="Q493" s="108"/>
      <c r="R493" s="108"/>
      <c r="S493" s="112"/>
    </row>
    <row r="494" spans="1:19" ht="15.75" customHeight="1" x14ac:dyDescent="0.2">
      <c r="A494" s="108"/>
      <c r="B494" s="108"/>
      <c r="C494" s="108"/>
      <c r="D494" s="107"/>
      <c r="E494" s="108"/>
      <c r="F494" s="108"/>
      <c r="G494" s="108"/>
      <c r="H494" s="108"/>
      <c r="I494" s="108"/>
      <c r="J494" s="109"/>
      <c r="K494" s="109"/>
      <c r="L494" s="108"/>
      <c r="M494" s="108"/>
      <c r="N494" s="108"/>
      <c r="O494" s="112"/>
      <c r="P494" s="112"/>
      <c r="Q494" s="108"/>
      <c r="R494" s="108"/>
      <c r="S494" s="112"/>
    </row>
    <row r="495" spans="1:19" ht="15.75" customHeight="1" x14ac:dyDescent="0.2">
      <c r="A495" s="108"/>
      <c r="B495" s="108"/>
      <c r="C495" s="108"/>
      <c r="D495" s="107"/>
      <c r="E495" s="108"/>
      <c r="F495" s="108"/>
      <c r="G495" s="108"/>
      <c r="H495" s="108"/>
      <c r="I495" s="108"/>
      <c r="J495" s="109"/>
      <c r="K495" s="109"/>
      <c r="L495" s="108"/>
      <c r="M495" s="108"/>
      <c r="N495" s="108"/>
      <c r="O495" s="112"/>
      <c r="P495" s="112"/>
      <c r="Q495" s="108"/>
      <c r="R495" s="108"/>
      <c r="S495" s="112"/>
    </row>
    <row r="496" spans="1:19" ht="15.75" customHeight="1" x14ac:dyDescent="0.2">
      <c r="A496" s="108"/>
      <c r="B496" s="108"/>
      <c r="C496" s="108"/>
      <c r="D496" s="107"/>
      <c r="E496" s="108"/>
      <c r="F496" s="108"/>
      <c r="G496" s="108"/>
      <c r="H496" s="108"/>
      <c r="I496" s="108"/>
      <c r="J496" s="109"/>
      <c r="K496" s="109"/>
      <c r="L496" s="108"/>
      <c r="M496" s="108"/>
      <c r="N496" s="108"/>
      <c r="O496" s="112"/>
      <c r="P496" s="112"/>
      <c r="Q496" s="108"/>
      <c r="R496" s="108"/>
      <c r="S496" s="112"/>
    </row>
    <row r="497" spans="1:19" ht="15.75" customHeight="1" x14ac:dyDescent="0.2">
      <c r="A497" s="108"/>
      <c r="B497" s="108"/>
      <c r="C497" s="108"/>
      <c r="D497" s="107"/>
      <c r="E497" s="108"/>
      <c r="F497" s="108"/>
      <c r="G497" s="108"/>
      <c r="H497" s="108"/>
      <c r="I497" s="108"/>
      <c r="J497" s="109"/>
      <c r="K497" s="109"/>
      <c r="L497" s="108"/>
      <c r="M497" s="108"/>
      <c r="N497" s="108"/>
      <c r="O497" s="112"/>
      <c r="P497" s="112"/>
      <c r="Q497" s="108"/>
      <c r="R497" s="108"/>
      <c r="S497" s="112"/>
    </row>
    <row r="498" spans="1:19" ht="15.75" customHeight="1" x14ac:dyDescent="0.2">
      <c r="A498" s="108"/>
      <c r="B498" s="108"/>
      <c r="C498" s="108"/>
      <c r="D498" s="107"/>
      <c r="E498" s="108"/>
      <c r="F498" s="108"/>
      <c r="G498" s="108"/>
      <c r="H498" s="108"/>
      <c r="I498" s="108"/>
      <c r="J498" s="109"/>
      <c r="K498" s="109"/>
      <c r="L498" s="108"/>
      <c r="M498" s="108"/>
      <c r="N498" s="108"/>
      <c r="O498" s="112"/>
      <c r="P498" s="112"/>
      <c r="Q498" s="108"/>
      <c r="R498" s="108"/>
      <c r="S498" s="112"/>
    </row>
    <row r="499" spans="1:19" ht="15.75" customHeight="1" x14ac:dyDescent="0.2">
      <c r="A499" s="108"/>
      <c r="B499" s="108"/>
      <c r="C499" s="108"/>
      <c r="D499" s="107"/>
      <c r="E499" s="108"/>
      <c r="F499" s="108"/>
      <c r="G499" s="108"/>
      <c r="H499" s="108"/>
      <c r="I499" s="108"/>
      <c r="J499" s="109"/>
      <c r="K499" s="109"/>
      <c r="L499" s="108"/>
      <c r="M499" s="108"/>
      <c r="N499" s="108"/>
      <c r="O499" s="112"/>
      <c r="P499" s="112"/>
      <c r="Q499" s="108"/>
      <c r="R499" s="108"/>
      <c r="S499" s="112"/>
    </row>
    <row r="500" spans="1:19" ht="15.75" customHeight="1" x14ac:dyDescent="0.2">
      <c r="A500" s="108"/>
      <c r="B500" s="108"/>
      <c r="C500" s="108"/>
      <c r="D500" s="107"/>
      <c r="E500" s="108"/>
      <c r="F500" s="108"/>
      <c r="G500" s="108"/>
      <c r="H500" s="108"/>
      <c r="I500" s="108"/>
      <c r="J500" s="109"/>
      <c r="K500" s="109"/>
      <c r="L500" s="108"/>
      <c r="M500" s="108"/>
      <c r="N500" s="108"/>
      <c r="O500" s="112"/>
      <c r="P500" s="112"/>
      <c r="Q500" s="108"/>
      <c r="R500" s="108"/>
      <c r="S500" s="112"/>
    </row>
    <row r="501" spans="1:19" ht="15.75" customHeight="1" x14ac:dyDescent="0.2">
      <c r="A501" s="108"/>
      <c r="B501" s="108"/>
      <c r="C501" s="108"/>
      <c r="D501" s="107"/>
      <c r="E501" s="108"/>
      <c r="F501" s="108"/>
      <c r="G501" s="108"/>
      <c r="H501" s="108"/>
      <c r="I501" s="108"/>
      <c r="J501" s="109"/>
      <c r="K501" s="109"/>
      <c r="L501" s="108"/>
      <c r="M501" s="108"/>
      <c r="N501" s="108"/>
      <c r="O501" s="112"/>
      <c r="P501" s="112"/>
      <c r="Q501" s="108"/>
      <c r="R501" s="108"/>
      <c r="S501" s="112"/>
    </row>
    <row r="502" spans="1:19" ht="15.75" customHeight="1" x14ac:dyDescent="0.2">
      <c r="A502" s="108"/>
      <c r="B502" s="108"/>
      <c r="C502" s="108"/>
      <c r="D502" s="107"/>
      <c r="E502" s="108"/>
      <c r="F502" s="108"/>
      <c r="G502" s="108"/>
      <c r="H502" s="108"/>
      <c r="I502" s="108"/>
      <c r="J502" s="109"/>
      <c r="K502" s="109"/>
      <c r="L502" s="108"/>
      <c r="M502" s="108"/>
      <c r="N502" s="108"/>
      <c r="O502" s="112"/>
      <c r="P502" s="112"/>
      <c r="Q502" s="108"/>
      <c r="R502" s="108"/>
      <c r="S502" s="112"/>
    </row>
    <row r="503" spans="1:19" ht="15.75" customHeight="1" x14ac:dyDescent="0.2">
      <c r="A503" s="108"/>
      <c r="B503" s="108"/>
      <c r="C503" s="108"/>
      <c r="D503" s="107"/>
      <c r="E503" s="108"/>
      <c r="F503" s="108"/>
      <c r="G503" s="108"/>
      <c r="H503" s="108"/>
      <c r="I503" s="108"/>
      <c r="J503" s="109"/>
      <c r="K503" s="109"/>
      <c r="L503" s="108"/>
      <c r="M503" s="108"/>
      <c r="N503" s="108"/>
      <c r="O503" s="112"/>
      <c r="P503" s="112"/>
      <c r="Q503" s="108"/>
      <c r="R503" s="108"/>
      <c r="S503" s="112"/>
    </row>
    <row r="504" spans="1:19" ht="15.75" customHeight="1" x14ac:dyDescent="0.2">
      <c r="A504" s="108"/>
      <c r="B504" s="108"/>
      <c r="C504" s="108"/>
      <c r="D504" s="107"/>
      <c r="E504" s="108"/>
      <c r="F504" s="108"/>
      <c r="G504" s="108"/>
      <c r="H504" s="108"/>
      <c r="I504" s="108"/>
      <c r="J504" s="109"/>
      <c r="K504" s="109"/>
      <c r="L504" s="108"/>
      <c r="M504" s="108"/>
      <c r="N504" s="108"/>
      <c r="O504" s="112"/>
      <c r="P504" s="112"/>
      <c r="Q504" s="108"/>
      <c r="R504" s="108"/>
      <c r="S504" s="112"/>
    </row>
    <row r="505" spans="1:19" ht="15.75" customHeight="1" x14ac:dyDescent="0.2">
      <c r="A505" s="108"/>
      <c r="B505" s="108"/>
      <c r="C505" s="108"/>
      <c r="D505" s="107"/>
      <c r="E505" s="108"/>
      <c r="F505" s="108"/>
      <c r="G505" s="108"/>
      <c r="H505" s="108"/>
      <c r="I505" s="108"/>
      <c r="J505" s="109"/>
      <c r="K505" s="109"/>
      <c r="L505" s="108"/>
      <c r="M505" s="108"/>
      <c r="N505" s="108"/>
      <c r="O505" s="112"/>
      <c r="P505" s="112"/>
      <c r="Q505" s="108"/>
      <c r="R505" s="108"/>
      <c r="S505" s="112"/>
    </row>
    <row r="506" spans="1:19" ht="15.75" customHeight="1" x14ac:dyDescent="0.2">
      <c r="A506" s="108"/>
      <c r="B506" s="108"/>
      <c r="C506" s="108"/>
      <c r="D506" s="107"/>
      <c r="E506" s="108"/>
      <c r="F506" s="108"/>
      <c r="G506" s="108"/>
      <c r="H506" s="108"/>
      <c r="I506" s="108"/>
      <c r="J506" s="109"/>
      <c r="K506" s="109"/>
      <c r="L506" s="108"/>
      <c r="M506" s="108"/>
      <c r="N506" s="108"/>
      <c r="O506" s="112"/>
      <c r="P506" s="112"/>
      <c r="Q506" s="108"/>
      <c r="R506" s="108"/>
      <c r="S506" s="112"/>
    </row>
    <row r="507" spans="1:19" ht="15.75" customHeight="1" x14ac:dyDescent="0.2">
      <c r="A507" s="108"/>
      <c r="B507" s="108"/>
      <c r="C507" s="108"/>
      <c r="D507" s="107"/>
      <c r="E507" s="108"/>
      <c r="F507" s="108"/>
      <c r="G507" s="108"/>
      <c r="H507" s="108"/>
      <c r="I507" s="108"/>
      <c r="J507" s="109"/>
      <c r="K507" s="109"/>
      <c r="L507" s="108"/>
      <c r="M507" s="108"/>
      <c r="N507" s="108"/>
      <c r="O507" s="112"/>
      <c r="P507" s="112"/>
      <c r="Q507" s="108"/>
      <c r="R507" s="108"/>
      <c r="S507" s="112"/>
    </row>
    <row r="508" spans="1:19" ht="15.75" customHeight="1" x14ac:dyDescent="0.2">
      <c r="A508" s="108"/>
      <c r="B508" s="108"/>
      <c r="C508" s="108"/>
      <c r="D508" s="107"/>
      <c r="E508" s="108"/>
      <c r="F508" s="108"/>
      <c r="G508" s="108"/>
      <c r="H508" s="108"/>
      <c r="I508" s="108"/>
      <c r="J508" s="109"/>
      <c r="K508" s="109"/>
      <c r="L508" s="108"/>
      <c r="M508" s="108"/>
      <c r="N508" s="108"/>
      <c r="O508" s="112"/>
      <c r="P508" s="112"/>
      <c r="Q508" s="108"/>
      <c r="R508" s="108"/>
      <c r="S508" s="112"/>
    </row>
    <row r="509" spans="1:19" ht="15.75" customHeight="1" x14ac:dyDescent="0.2">
      <c r="A509" s="108"/>
      <c r="B509" s="108"/>
      <c r="C509" s="108"/>
      <c r="D509" s="107"/>
      <c r="E509" s="108"/>
      <c r="F509" s="108"/>
      <c r="G509" s="108"/>
      <c r="H509" s="108"/>
      <c r="I509" s="108"/>
      <c r="J509" s="109"/>
      <c r="K509" s="109"/>
      <c r="L509" s="108"/>
      <c r="M509" s="108"/>
      <c r="N509" s="108"/>
      <c r="O509" s="112"/>
      <c r="P509" s="112"/>
      <c r="Q509" s="108"/>
      <c r="R509" s="108"/>
      <c r="S509" s="112"/>
    </row>
    <row r="510" spans="1:19" ht="15.75" customHeight="1" x14ac:dyDescent="0.2">
      <c r="A510" s="108"/>
      <c r="B510" s="108"/>
      <c r="C510" s="108"/>
      <c r="D510" s="107"/>
      <c r="E510" s="108"/>
      <c r="F510" s="108"/>
      <c r="G510" s="108"/>
      <c r="H510" s="108"/>
      <c r="I510" s="108"/>
      <c r="J510" s="109"/>
      <c r="K510" s="109"/>
      <c r="L510" s="108"/>
      <c r="M510" s="108"/>
      <c r="N510" s="108"/>
      <c r="O510" s="112"/>
      <c r="P510" s="112"/>
      <c r="Q510" s="108"/>
      <c r="R510" s="108"/>
      <c r="S510" s="112"/>
    </row>
    <row r="511" spans="1:19" ht="15.75" customHeight="1" x14ac:dyDescent="0.2">
      <c r="A511" s="108"/>
      <c r="B511" s="108"/>
      <c r="C511" s="108"/>
      <c r="D511" s="107"/>
      <c r="E511" s="108"/>
      <c r="F511" s="108"/>
      <c r="G511" s="108"/>
      <c r="H511" s="108"/>
      <c r="I511" s="108"/>
      <c r="J511" s="109"/>
      <c r="K511" s="109"/>
      <c r="L511" s="108"/>
      <c r="M511" s="108"/>
      <c r="N511" s="108"/>
      <c r="O511" s="112"/>
      <c r="P511" s="112"/>
      <c r="Q511" s="108"/>
      <c r="R511" s="108"/>
      <c r="S511" s="112"/>
    </row>
    <row r="512" spans="1:19" ht="15.75" customHeight="1" x14ac:dyDescent="0.2">
      <c r="A512" s="108"/>
      <c r="B512" s="108"/>
      <c r="C512" s="108"/>
      <c r="D512" s="107"/>
      <c r="E512" s="108"/>
      <c r="F512" s="108"/>
      <c r="G512" s="108"/>
      <c r="H512" s="108"/>
      <c r="I512" s="108"/>
      <c r="J512" s="109"/>
      <c r="K512" s="109"/>
      <c r="L512" s="108"/>
      <c r="M512" s="108"/>
      <c r="N512" s="108"/>
      <c r="O512" s="112"/>
      <c r="P512" s="112"/>
      <c r="Q512" s="108"/>
      <c r="R512" s="108"/>
      <c r="S512" s="112"/>
    </row>
    <row r="513" spans="1:19" ht="15.75" customHeight="1" x14ac:dyDescent="0.2">
      <c r="A513" s="108"/>
      <c r="B513" s="108"/>
      <c r="C513" s="108"/>
      <c r="D513" s="107"/>
      <c r="E513" s="108"/>
      <c r="F513" s="108"/>
      <c r="G513" s="108"/>
      <c r="H513" s="108"/>
      <c r="I513" s="108"/>
      <c r="J513" s="109"/>
      <c r="K513" s="109"/>
      <c r="L513" s="108"/>
      <c r="M513" s="108"/>
      <c r="N513" s="108"/>
      <c r="O513" s="112"/>
      <c r="P513" s="112"/>
      <c r="Q513" s="108"/>
      <c r="R513" s="108"/>
      <c r="S513" s="112"/>
    </row>
    <row r="514" spans="1:19" ht="15.75" customHeight="1" x14ac:dyDescent="0.2">
      <c r="A514" s="108"/>
      <c r="B514" s="108"/>
      <c r="C514" s="108"/>
      <c r="D514" s="107"/>
      <c r="E514" s="108"/>
      <c r="F514" s="108"/>
      <c r="G514" s="108"/>
      <c r="H514" s="108"/>
      <c r="I514" s="108"/>
      <c r="J514" s="109"/>
      <c r="K514" s="109"/>
      <c r="L514" s="108"/>
      <c r="M514" s="108"/>
      <c r="N514" s="108"/>
      <c r="O514" s="112"/>
      <c r="P514" s="112"/>
      <c r="Q514" s="108"/>
      <c r="R514" s="108"/>
      <c r="S514" s="112"/>
    </row>
    <row r="515" spans="1:19" ht="15.75" customHeight="1" x14ac:dyDescent="0.2">
      <c r="A515" s="108"/>
      <c r="B515" s="108"/>
      <c r="C515" s="108"/>
      <c r="D515" s="107"/>
      <c r="E515" s="108"/>
      <c r="F515" s="108"/>
      <c r="G515" s="108"/>
      <c r="H515" s="108"/>
      <c r="I515" s="108"/>
      <c r="J515" s="109"/>
      <c r="K515" s="109"/>
      <c r="L515" s="108"/>
      <c r="M515" s="108"/>
      <c r="N515" s="108"/>
      <c r="O515" s="112"/>
      <c r="P515" s="112"/>
      <c r="Q515" s="108"/>
      <c r="R515" s="108"/>
      <c r="S515" s="112"/>
    </row>
    <row r="516" spans="1:19" ht="15.75" customHeight="1" x14ac:dyDescent="0.2">
      <c r="A516" s="108"/>
      <c r="B516" s="108"/>
      <c r="C516" s="108"/>
      <c r="D516" s="107"/>
      <c r="E516" s="108"/>
      <c r="F516" s="108"/>
      <c r="G516" s="108"/>
      <c r="H516" s="108"/>
      <c r="I516" s="108"/>
      <c r="J516" s="109"/>
      <c r="K516" s="109"/>
      <c r="L516" s="108"/>
      <c r="M516" s="108"/>
      <c r="N516" s="108"/>
      <c r="O516" s="112"/>
      <c r="P516" s="112"/>
      <c r="Q516" s="108"/>
      <c r="R516" s="108"/>
      <c r="S516" s="112"/>
    </row>
    <row r="517" spans="1:19" ht="15.75" customHeight="1" x14ac:dyDescent="0.2">
      <c r="A517" s="108"/>
      <c r="B517" s="108"/>
      <c r="C517" s="108"/>
      <c r="D517" s="107"/>
      <c r="E517" s="108"/>
      <c r="F517" s="108"/>
      <c r="G517" s="108"/>
      <c r="H517" s="108"/>
      <c r="I517" s="108"/>
      <c r="J517" s="109"/>
      <c r="K517" s="109"/>
      <c r="L517" s="108"/>
      <c r="M517" s="108"/>
      <c r="N517" s="108"/>
      <c r="O517" s="112"/>
      <c r="P517" s="112"/>
      <c r="Q517" s="108"/>
      <c r="R517" s="108"/>
      <c r="S517" s="112"/>
    </row>
    <row r="518" spans="1:19" ht="15.75" customHeight="1" x14ac:dyDescent="0.2">
      <c r="A518" s="108"/>
      <c r="B518" s="108"/>
      <c r="C518" s="108"/>
      <c r="D518" s="107"/>
      <c r="E518" s="108"/>
      <c r="F518" s="108"/>
      <c r="G518" s="108"/>
      <c r="H518" s="108"/>
      <c r="I518" s="108"/>
      <c r="J518" s="109"/>
      <c r="K518" s="109"/>
      <c r="L518" s="108"/>
      <c r="M518" s="108"/>
      <c r="N518" s="108"/>
      <c r="O518" s="112"/>
      <c r="P518" s="112"/>
      <c r="Q518" s="108"/>
      <c r="R518" s="108"/>
      <c r="S518" s="112"/>
    </row>
    <row r="519" spans="1:19" ht="15.75" customHeight="1" x14ac:dyDescent="0.2">
      <c r="A519" s="108"/>
      <c r="B519" s="108"/>
      <c r="C519" s="108"/>
      <c r="D519" s="107"/>
      <c r="E519" s="108"/>
      <c r="F519" s="108"/>
      <c r="G519" s="108"/>
      <c r="H519" s="108"/>
      <c r="I519" s="108"/>
      <c r="J519" s="109"/>
      <c r="K519" s="109"/>
      <c r="L519" s="108"/>
      <c r="M519" s="108"/>
      <c r="N519" s="108"/>
      <c r="O519" s="112"/>
      <c r="P519" s="112"/>
      <c r="Q519" s="108"/>
      <c r="R519" s="108"/>
      <c r="S519" s="112"/>
    </row>
    <row r="520" spans="1:19" ht="15.75" customHeight="1" x14ac:dyDescent="0.2">
      <c r="A520" s="108"/>
      <c r="B520" s="108"/>
      <c r="C520" s="108"/>
      <c r="D520" s="107"/>
      <c r="E520" s="108"/>
      <c r="F520" s="108"/>
      <c r="G520" s="108"/>
      <c r="H520" s="108"/>
      <c r="I520" s="108"/>
      <c r="J520" s="109"/>
      <c r="K520" s="109"/>
      <c r="L520" s="108"/>
      <c r="M520" s="108"/>
      <c r="N520" s="108"/>
      <c r="O520" s="112"/>
      <c r="P520" s="112"/>
      <c r="Q520" s="108"/>
      <c r="R520" s="108"/>
      <c r="S520" s="112"/>
    </row>
    <row r="521" spans="1:19" ht="15.75" customHeight="1" x14ac:dyDescent="0.2">
      <c r="A521" s="108"/>
      <c r="B521" s="108"/>
      <c r="C521" s="108"/>
      <c r="D521" s="107"/>
      <c r="E521" s="108"/>
      <c r="F521" s="108"/>
      <c r="G521" s="108"/>
      <c r="H521" s="108"/>
      <c r="I521" s="108"/>
      <c r="J521" s="109"/>
      <c r="K521" s="109"/>
      <c r="L521" s="108"/>
      <c r="M521" s="108"/>
      <c r="N521" s="108"/>
      <c r="O521" s="112"/>
      <c r="P521" s="112"/>
      <c r="Q521" s="108"/>
      <c r="R521" s="108"/>
      <c r="S521" s="112"/>
    </row>
    <row r="522" spans="1:19" ht="15.75" customHeight="1" x14ac:dyDescent="0.2">
      <c r="A522" s="108"/>
      <c r="B522" s="108"/>
      <c r="C522" s="108"/>
      <c r="D522" s="107"/>
      <c r="E522" s="108"/>
      <c r="F522" s="108"/>
      <c r="G522" s="108"/>
      <c r="H522" s="108"/>
      <c r="I522" s="108"/>
      <c r="J522" s="109"/>
      <c r="K522" s="109"/>
      <c r="L522" s="108"/>
      <c r="M522" s="108"/>
      <c r="N522" s="108"/>
      <c r="O522" s="112"/>
      <c r="P522" s="112"/>
      <c r="Q522" s="108"/>
      <c r="R522" s="108"/>
      <c r="S522" s="112"/>
    </row>
    <row r="523" spans="1:19" ht="15.75" customHeight="1" x14ac:dyDescent="0.2">
      <c r="A523" s="108"/>
      <c r="B523" s="108"/>
      <c r="C523" s="108"/>
      <c r="D523" s="107"/>
      <c r="E523" s="108"/>
      <c r="F523" s="108"/>
      <c r="G523" s="108"/>
      <c r="H523" s="108"/>
      <c r="I523" s="108"/>
      <c r="J523" s="109"/>
      <c r="K523" s="109"/>
      <c r="L523" s="108"/>
      <c r="M523" s="108"/>
      <c r="N523" s="108"/>
      <c r="O523" s="112"/>
      <c r="P523" s="112"/>
      <c r="Q523" s="108"/>
      <c r="R523" s="108"/>
      <c r="S523" s="112"/>
    </row>
    <row r="524" spans="1:19" ht="15.75" customHeight="1" x14ac:dyDescent="0.2">
      <c r="A524" s="108"/>
      <c r="B524" s="108"/>
      <c r="C524" s="108"/>
      <c r="D524" s="107"/>
      <c r="E524" s="108"/>
      <c r="F524" s="108"/>
      <c r="G524" s="108"/>
      <c r="H524" s="108"/>
      <c r="I524" s="108"/>
      <c r="J524" s="109"/>
      <c r="K524" s="109"/>
      <c r="L524" s="108"/>
      <c r="M524" s="108"/>
      <c r="N524" s="108"/>
      <c r="O524" s="112"/>
      <c r="P524" s="112"/>
      <c r="Q524" s="108"/>
      <c r="R524" s="108"/>
      <c r="S524" s="112"/>
    </row>
    <row r="525" spans="1:19" ht="15.75" customHeight="1" x14ac:dyDescent="0.2">
      <c r="A525" s="108"/>
      <c r="B525" s="108"/>
      <c r="C525" s="108"/>
      <c r="D525" s="107"/>
      <c r="E525" s="108"/>
      <c r="F525" s="108"/>
      <c r="G525" s="108"/>
      <c r="H525" s="108"/>
      <c r="I525" s="108"/>
      <c r="J525" s="109"/>
      <c r="K525" s="109"/>
      <c r="L525" s="108"/>
      <c r="M525" s="108"/>
      <c r="N525" s="108"/>
      <c r="O525" s="112"/>
      <c r="P525" s="112"/>
      <c r="Q525" s="108"/>
      <c r="R525" s="108"/>
      <c r="S525" s="112"/>
    </row>
    <row r="526" spans="1:19" ht="15.75" customHeight="1" x14ac:dyDescent="0.2">
      <c r="A526" s="108"/>
      <c r="B526" s="108"/>
      <c r="C526" s="108"/>
      <c r="D526" s="107"/>
      <c r="E526" s="108"/>
      <c r="F526" s="108"/>
      <c r="G526" s="108"/>
      <c r="H526" s="108"/>
      <c r="I526" s="108"/>
      <c r="J526" s="109"/>
      <c r="K526" s="109"/>
      <c r="L526" s="108"/>
      <c r="M526" s="108"/>
      <c r="N526" s="108"/>
      <c r="O526" s="112"/>
      <c r="P526" s="112"/>
      <c r="Q526" s="108"/>
      <c r="R526" s="108"/>
      <c r="S526" s="112"/>
    </row>
    <row r="527" spans="1:19" ht="15.75" customHeight="1" x14ac:dyDescent="0.2">
      <c r="A527" s="108"/>
      <c r="B527" s="108"/>
      <c r="C527" s="108"/>
      <c r="D527" s="107"/>
      <c r="E527" s="108"/>
      <c r="F527" s="108"/>
      <c r="G527" s="108"/>
      <c r="H527" s="108"/>
      <c r="I527" s="108"/>
      <c r="J527" s="109"/>
      <c r="K527" s="109"/>
      <c r="L527" s="108"/>
      <c r="M527" s="108"/>
      <c r="N527" s="108"/>
      <c r="O527" s="112"/>
      <c r="P527" s="112"/>
      <c r="Q527" s="108"/>
      <c r="R527" s="108"/>
      <c r="S527" s="112"/>
    </row>
    <row r="528" spans="1:19" ht="15.75" customHeight="1" x14ac:dyDescent="0.2">
      <c r="A528" s="108"/>
      <c r="B528" s="108"/>
      <c r="C528" s="108"/>
      <c r="D528" s="107"/>
      <c r="E528" s="108"/>
      <c r="F528" s="108"/>
      <c r="G528" s="108"/>
      <c r="H528" s="108"/>
      <c r="I528" s="108"/>
      <c r="J528" s="109"/>
      <c r="K528" s="109"/>
      <c r="L528" s="108"/>
      <c r="M528" s="108"/>
      <c r="N528" s="108"/>
      <c r="O528" s="112"/>
      <c r="P528" s="112"/>
      <c r="Q528" s="108"/>
      <c r="R528" s="108"/>
      <c r="S528" s="112"/>
    </row>
    <row r="529" spans="1:19" ht="15.75" customHeight="1" x14ac:dyDescent="0.2">
      <c r="A529" s="108"/>
      <c r="B529" s="108"/>
      <c r="C529" s="108"/>
      <c r="D529" s="107"/>
      <c r="E529" s="108"/>
      <c r="F529" s="108"/>
      <c r="G529" s="108"/>
      <c r="H529" s="108"/>
      <c r="I529" s="108"/>
      <c r="J529" s="109"/>
      <c r="K529" s="109"/>
      <c r="L529" s="108"/>
      <c r="M529" s="108"/>
      <c r="N529" s="108"/>
      <c r="O529" s="112"/>
      <c r="P529" s="112"/>
      <c r="Q529" s="108"/>
      <c r="R529" s="108"/>
      <c r="S529" s="112"/>
    </row>
    <row r="530" spans="1:19" ht="15.75" customHeight="1" x14ac:dyDescent="0.2">
      <c r="A530" s="108"/>
      <c r="B530" s="108"/>
      <c r="C530" s="108"/>
      <c r="D530" s="107"/>
      <c r="E530" s="108"/>
      <c r="F530" s="108"/>
      <c r="G530" s="108"/>
      <c r="H530" s="108"/>
      <c r="I530" s="108"/>
      <c r="J530" s="109"/>
      <c r="K530" s="109"/>
      <c r="L530" s="108"/>
      <c r="M530" s="108"/>
      <c r="N530" s="108"/>
      <c r="O530" s="112"/>
      <c r="P530" s="112"/>
      <c r="Q530" s="108"/>
      <c r="R530" s="108"/>
      <c r="S530" s="112"/>
    </row>
    <row r="531" spans="1:19" ht="15.75" customHeight="1" x14ac:dyDescent="0.2">
      <c r="A531" s="108"/>
      <c r="B531" s="108"/>
      <c r="C531" s="108"/>
      <c r="D531" s="107"/>
      <c r="E531" s="108"/>
      <c r="F531" s="108"/>
      <c r="G531" s="108"/>
      <c r="H531" s="108"/>
      <c r="I531" s="108"/>
      <c r="J531" s="109"/>
      <c r="K531" s="109"/>
      <c r="L531" s="108"/>
      <c r="M531" s="108"/>
      <c r="N531" s="108"/>
      <c r="O531" s="112"/>
      <c r="P531" s="112"/>
      <c r="Q531" s="108"/>
      <c r="R531" s="108"/>
      <c r="S531" s="112"/>
    </row>
    <row r="532" spans="1:19" ht="15.75" customHeight="1" x14ac:dyDescent="0.2">
      <c r="A532" s="108"/>
      <c r="B532" s="108"/>
      <c r="C532" s="108"/>
      <c r="D532" s="107"/>
      <c r="E532" s="108"/>
      <c r="F532" s="108"/>
      <c r="G532" s="108"/>
      <c r="H532" s="108"/>
      <c r="I532" s="108"/>
      <c r="J532" s="109"/>
      <c r="K532" s="109"/>
      <c r="L532" s="108"/>
      <c r="M532" s="108"/>
      <c r="N532" s="108"/>
      <c r="O532" s="112"/>
      <c r="P532" s="112"/>
      <c r="Q532" s="108"/>
      <c r="R532" s="108"/>
      <c r="S532" s="112"/>
    </row>
    <row r="533" spans="1:19" ht="15.75" customHeight="1" x14ac:dyDescent="0.2">
      <c r="A533" s="108"/>
      <c r="B533" s="108"/>
      <c r="C533" s="108"/>
      <c r="D533" s="107"/>
      <c r="E533" s="108"/>
      <c r="F533" s="108"/>
      <c r="G533" s="108"/>
      <c r="H533" s="108"/>
      <c r="I533" s="108"/>
      <c r="J533" s="109"/>
      <c r="K533" s="109"/>
      <c r="L533" s="108"/>
      <c r="M533" s="108"/>
      <c r="N533" s="108"/>
      <c r="O533" s="112"/>
      <c r="P533" s="112"/>
      <c r="Q533" s="108"/>
      <c r="R533" s="108"/>
      <c r="S533" s="112"/>
    </row>
    <row r="534" spans="1:19" ht="15.75" customHeight="1" x14ac:dyDescent="0.2">
      <c r="A534" s="108"/>
      <c r="B534" s="108"/>
      <c r="C534" s="108"/>
      <c r="D534" s="107"/>
      <c r="E534" s="108"/>
      <c r="F534" s="108"/>
      <c r="G534" s="108"/>
      <c r="H534" s="108"/>
      <c r="I534" s="108"/>
      <c r="J534" s="109"/>
      <c r="K534" s="109"/>
      <c r="L534" s="108"/>
      <c r="M534" s="108"/>
      <c r="N534" s="108"/>
      <c r="O534" s="112"/>
      <c r="P534" s="112"/>
      <c r="Q534" s="108"/>
      <c r="R534" s="108"/>
      <c r="S534" s="112"/>
    </row>
    <row r="535" spans="1:19" ht="15.75" customHeight="1" x14ac:dyDescent="0.2">
      <c r="A535" s="108"/>
      <c r="B535" s="108"/>
      <c r="C535" s="108"/>
      <c r="D535" s="107"/>
      <c r="E535" s="108"/>
      <c r="F535" s="108"/>
      <c r="G535" s="108"/>
      <c r="H535" s="108"/>
      <c r="I535" s="108"/>
      <c r="J535" s="109"/>
      <c r="K535" s="109"/>
      <c r="L535" s="108"/>
      <c r="M535" s="108"/>
      <c r="N535" s="108"/>
      <c r="O535" s="112"/>
      <c r="P535" s="112"/>
      <c r="Q535" s="108"/>
      <c r="R535" s="108"/>
      <c r="S535" s="112"/>
    </row>
    <row r="536" spans="1:19" ht="15.75" customHeight="1" x14ac:dyDescent="0.2">
      <c r="A536" s="108"/>
      <c r="B536" s="108"/>
      <c r="C536" s="108"/>
      <c r="D536" s="107"/>
      <c r="E536" s="108"/>
      <c r="F536" s="108"/>
      <c r="G536" s="108"/>
      <c r="H536" s="108"/>
      <c r="I536" s="108"/>
      <c r="J536" s="109"/>
      <c r="K536" s="109"/>
      <c r="L536" s="108"/>
      <c r="M536" s="108"/>
      <c r="N536" s="108"/>
      <c r="O536" s="112"/>
      <c r="P536" s="112"/>
      <c r="Q536" s="108"/>
      <c r="R536" s="108"/>
      <c r="S536" s="112"/>
    </row>
    <row r="537" spans="1:19" ht="15.75" customHeight="1" x14ac:dyDescent="0.2">
      <c r="A537" s="108"/>
      <c r="B537" s="108"/>
      <c r="C537" s="108"/>
      <c r="D537" s="107"/>
      <c r="E537" s="108"/>
      <c r="F537" s="108"/>
      <c r="G537" s="108"/>
      <c r="H537" s="108"/>
      <c r="I537" s="108"/>
      <c r="J537" s="109"/>
      <c r="K537" s="109"/>
      <c r="L537" s="108"/>
      <c r="M537" s="108"/>
      <c r="N537" s="108"/>
      <c r="O537" s="112"/>
      <c r="P537" s="112"/>
      <c r="Q537" s="108"/>
      <c r="R537" s="108"/>
      <c r="S537" s="112"/>
    </row>
    <row r="538" spans="1:19" ht="15.75" customHeight="1" x14ac:dyDescent="0.2">
      <c r="A538" s="108"/>
      <c r="B538" s="108"/>
      <c r="C538" s="108"/>
      <c r="D538" s="107"/>
      <c r="E538" s="108"/>
      <c r="F538" s="108"/>
      <c r="G538" s="108"/>
      <c r="H538" s="108"/>
      <c r="I538" s="108"/>
      <c r="J538" s="109"/>
      <c r="K538" s="109"/>
      <c r="L538" s="108"/>
      <c r="M538" s="108"/>
      <c r="N538" s="108"/>
      <c r="O538" s="112"/>
      <c r="P538" s="112"/>
      <c r="Q538" s="108"/>
      <c r="R538" s="108"/>
      <c r="S538" s="112"/>
    </row>
    <row r="539" spans="1:19" ht="15.75" customHeight="1" x14ac:dyDescent="0.2">
      <c r="A539" s="108"/>
      <c r="B539" s="108"/>
      <c r="C539" s="108"/>
      <c r="D539" s="107"/>
      <c r="E539" s="108"/>
      <c r="F539" s="108"/>
      <c r="G539" s="108"/>
      <c r="H539" s="108"/>
      <c r="I539" s="108"/>
      <c r="J539" s="109"/>
      <c r="K539" s="109"/>
      <c r="L539" s="108"/>
      <c r="M539" s="108"/>
      <c r="N539" s="108"/>
      <c r="O539" s="112"/>
      <c r="P539" s="112"/>
      <c r="Q539" s="108"/>
      <c r="R539" s="108"/>
      <c r="S539" s="112"/>
    </row>
    <row r="540" spans="1:19" ht="15.75" customHeight="1" x14ac:dyDescent="0.2">
      <c r="A540" s="108"/>
      <c r="B540" s="108"/>
      <c r="C540" s="108"/>
      <c r="D540" s="107"/>
      <c r="E540" s="108"/>
      <c r="F540" s="108"/>
      <c r="G540" s="108"/>
      <c r="H540" s="108"/>
      <c r="I540" s="108"/>
      <c r="J540" s="109"/>
      <c r="K540" s="109"/>
      <c r="L540" s="108"/>
      <c r="M540" s="108"/>
      <c r="N540" s="108"/>
      <c r="O540" s="112"/>
      <c r="P540" s="112"/>
      <c r="Q540" s="108"/>
      <c r="R540" s="108"/>
      <c r="S540" s="112"/>
    </row>
    <row r="541" spans="1:19" ht="15.75" customHeight="1" x14ac:dyDescent="0.2">
      <c r="A541" s="108"/>
      <c r="B541" s="108"/>
      <c r="C541" s="108"/>
      <c r="D541" s="107"/>
      <c r="E541" s="108"/>
      <c r="F541" s="108"/>
      <c r="G541" s="108"/>
      <c r="H541" s="108"/>
      <c r="I541" s="108"/>
      <c r="J541" s="109"/>
      <c r="K541" s="109"/>
      <c r="L541" s="108"/>
      <c r="M541" s="108"/>
      <c r="N541" s="108"/>
      <c r="O541" s="112"/>
      <c r="P541" s="112"/>
      <c r="Q541" s="108"/>
      <c r="R541" s="108"/>
      <c r="S541" s="112"/>
    </row>
    <row r="542" spans="1:19" ht="15.75" customHeight="1" x14ac:dyDescent="0.2">
      <c r="A542" s="108"/>
      <c r="B542" s="108"/>
      <c r="C542" s="108"/>
      <c r="D542" s="107"/>
      <c r="E542" s="108"/>
      <c r="F542" s="108"/>
      <c r="G542" s="108"/>
      <c r="H542" s="108"/>
      <c r="I542" s="108"/>
      <c r="J542" s="109"/>
      <c r="K542" s="109"/>
      <c r="L542" s="108"/>
      <c r="M542" s="108"/>
      <c r="N542" s="108"/>
      <c r="O542" s="112"/>
      <c r="P542" s="112"/>
      <c r="Q542" s="108"/>
      <c r="R542" s="108"/>
      <c r="S542" s="112"/>
    </row>
    <row r="543" spans="1:19" ht="15.75" customHeight="1" x14ac:dyDescent="0.2">
      <c r="A543" s="108"/>
      <c r="B543" s="108"/>
      <c r="C543" s="108"/>
      <c r="D543" s="107"/>
      <c r="E543" s="108"/>
      <c r="F543" s="108"/>
      <c r="G543" s="108"/>
      <c r="H543" s="108"/>
      <c r="I543" s="108"/>
      <c r="J543" s="109"/>
      <c r="K543" s="109"/>
      <c r="L543" s="108"/>
      <c r="M543" s="108"/>
      <c r="N543" s="108"/>
      <c r="O543" s="112"/>
      <c r="P543" s="112"/>
      <c r="Q543" s="108"/>
      <c r="R543" s="108"/>
      <c r="S543" s="112"/>
    </row>
    <row r="544" spans="1:19" ht="15.75" customHeight="1" x14ac:dyDescent="0.2">
      <c r="A544" s="108"/>
      <c r="B544" s="108"/>
      <c r="C544" s="108"/>
      <c r="D544" s="107"/>
      <c r="E544" s="108"/>
      <c r="F544" s="108"/>
      <c r="G544" s="108"/>
      <c r="H544" s="108"/>
      <c r="I544" s="108"/>
      <c r="J544" s="109"/>
      <c r="K544" s="109"/>
      <c r="L544" s="108"/>
      <c r="M544" s="108"/>
      <c r="N544" s="108"/>
      <c r="O544" s="112"/>
      <c r="P544" s="112"/>
      <c r="Q544" s="108"/>
      <c r="R544" s="108"/>
      <c r="S544" s="112"/>
    </row>
    <row r="545" spans="1:19" ht="15.75" customHeight="1" x14ac:dyDescent="0.2">
      <c r="A545" s="108"/>
      <c r="B545" s="108"/>
      <c r="C545" s="108"/>
      <c r="D545" s="107"/>
      <c r="E545" s="108"/>
      <c r="F545" s="108"/>
      <c r="G545" s="108"/>
      <c r="H545" s="108"/>
      <c r="I545" s="108"/>
      <c r="J545" s="109"/>
      <c r="K545" s="109"/>
      <c r="L545" s="108"/>
      <c r="M545" s="108"/>
      <c r="N545" s="108"/>
      <c r="O545" s="112"/>
      <c r="P545" s="112"/>
      <c r="Q545" s="108"/>
      <c r="R545" s="108"/>
      <c r="S545" s="112"/>
    </row>
    <row r="546" spans="1:19" ht="15.75" customHeight="1" x14ac:dyDescent="0.2">
      <c r="A546" s="108"/>
      <c r="B546" s="108"/>
      <c r="C546" s="108"/>
      <c r="D546" s="107"/>
      <c r="E546" s="108"/>
      <c r="F546" s="108"/>
      <c r="G546" s="108"/>
      <c r="H546" s="108"/>
      <c r="I546" s="108"/>
      <c r="J546" s="109"/>
      <c r="K546" s="109"/>
      <c r="L546" s="108"/>
      <c r="M546" s="108"/>
      <c r="N546" s="108"/>
      <c r="O546" s="112"/>
      <c r="P546" s="112"/>
      <c r="Q546" s="108"/>
      <c r="R546" s="108"/>
      <c r="S546" s="112"/>
    </row>
    <row r="547" spans="1:19" ht="15.75" customHeight="1" x14ac:dyDescent="0.2">
      <c r="A547" s="108"/>
      <c r="B547" s="108"/>
      <c r="C547" s="108"/>
      <c r="D547" s="107"/>
      <c r="E547" s="108"/>
      <c r="F547" s="108"/>
      <c r="G547" s="108"/>
      <c r="H547" s="108"/>
      <c r="I547" s="108"/>
      <c r="J547" s="109"/>
      <c r="K547" s="109"/>
      <c r="L547" s="108"/>
      <c r="M547" s="108"/>
      <c r="N547" s="108"/>
      <c r="O547" s="112"/>
      <c r="P547" s="112"/>
      <c r="Q547" s="108"/>
      <c r="R547" s="108"/>
      <c r="S547" s="112"/>
    </row>
    <row r="548" spans="1:19" ht="15.75" customHeight="1" x14ac:dyDescent="0.2">
      <c r="A548" s="108"/>
      <c r="B548" s="108"/>
      <c r="C548" s="108"/>
      <c r="D548" s="107"/>
      <c r="E548" s="108"/>
      <c r="F548" s="108"/>
      <c r="G548" s="108"/>
      <c r="H548" s="108"/>
      <c r="I548" s="108"/>
      <c r="J548" s="109"/>
      <c r="K548" s="109"/>
      <c r="L548" s="108"/>
      <c r="M548" s="108"/>
      <c r="N548" s="108"/>
      <c r="O548" s="112"/>
      <c r="P548" s="112"/>
      <c r="Q548" s="108"/>
      <c r="R548" s="108"/>
      <c r="S548" s="112"/>
    </row>
    <row r="549" spans="1:19" ht="15.75" customHeight="1" x14ac:dyDescent="0.2">
      <c r="A549" s="108"/>
      <c r="B549" s="108"/>
      <c r="C549" s="108"/>
      <c r="D549" s="107"/>
      <c r="E549" s="108"/>
      <c r="F549" s="108"/>
      <c r="G549" s="108"/>
      <c r="H549" s="108"/>
      <c r="I549" s="108"/>
      <c r="J549" s="109"/>
      <c r="K549" s="109"/>
      <c r="L549" s="108"/>
      <c r="M549" s="108"/>
      <c r="N549" s="108"/>
      <c r="O549" s="112"/>
      <c r="P549" s="112"/>
      <c r="Q549" s="108"/>
      <c r="R549" s="108"/>
      <c r="S549" s="112"/>
    </row>
    <row r="550" spans="1:19" ht="15.75" customHeight="1" x14ac:dyDescent="0.2">
      <c r="A550" s="108"/>
      <c r="B550" s="108"/>
      <c r="C550" s="108"/>
      <c r="D550" s="107"/>
      <c r="E550" s="108"/>
      <c r="F550" s="108"/>
      <c r="G550" s="108"/>
      <c r="H550" s="108"/>
      <c r="I550" s="108"/>
      <c r="J550" s="109"/>
      <c r="K550" s="109"/>
      <c r="L550" s="108"/>
      <c r="M550" s="108"/>
      <c r="N550" s="108"/>
      <c r="O550" s="112"/>
      <c r="P550" s="112"/>
      <c r="Q550" s="108"/>
      <c r="R550" s="108"/>
      <c r="S550" s="112"/>
    </row>
    <row r="551" spans="1:19" ht="15.75" customHeight="1" x14ac:dyDescent="0.2">
      <c r="A551" s="108"/>
      <c r="B551" s="108"/>
      <c r="C551" s="108"/>
      <c r="D551" s="107"/>
      <c r="E551" s="108"/>
      <c r="F551" s="108"/>
      <c r="G551" s="108"/>
      <c r="H551" s="108"/>
      <c r="I551" s="108"/>
      <c r="J551" s="109"/>
      <c r="K551" s="109"/>
      <c r="L551" s="108"/>
      <c r="M551" s="108"/>
      <c r="N551" s="108"/>
      <c r="O551" s="112"/>
      <c r="P551" s="112"/>
      <c r="Q551" s="108"/>
      <c r="R551" s="108"/>
      <c r="S551" s="112"/>
    </row>
    <row r="552" spans="1:19" ht="15.75" customHeight="1" x14ac:dyDescent="0.2">
      <c r="A552" s="108"/>
      <c r="B552" s="108"/>
      <c r="C552" s="108"/>
      <c r="D552" s="107"/>
      <c r="E552" s="108"/>
      <c r="F552" s="108"/>
      <c r="G552" s="108"/>
      <c r="H552" s="108"/>
      <c r="I552" s="108"/>
      <c r="J552" s="109"/>
      <c r="K552" s="109"/>
      <c r="L552" s="108"/>
      <c r="M552" s="108"/>
      <c r="N552" s="108"/>
      <c r="O552" s="112"/>
      <c r="P552" s="112"/>
      <c r="Q552" s="108"/>
      <c r="R552" s="108"/>
      <c r="S552" s="112"/>
    </row>
    <row r="553" spans="1:19" ht="15.75" customHeight="1" x14ac:dyDescent="0.2">
      <c r="A553" s="108"/>
      <c r="B553" s="108"/>
      <c r="C553" s="108"/>
      <c r="D553" s="107"/>
      <c r="E553" s="108"/>
      <c r="F553" s="108"/>
      <c r="G553" s="108"/>
      <c r="H553" s="108"/>
      <c r="I553" s="108"/>
      <c r="J553" s="109"/>
      <c r="K553" s="109"/>
      <c r="L553" s="108"/>
      <c r="M553" s="108"/>
      <c r="N553" s="108"/>
      <c r="O553" s="112"/>
      <c r="P553" s="112"/>
      <c r="Q553" s="108"/>
      <c r="R553" s="108"/>
      <c r="S553" s="112"/>
    </row>
    <row r="554" spans="1:19" ht="15.75" customHeight="1" x14ac:dyDescent="0.2">
      <c r="A554" s="108"/>
      <c r="B554" s="108"/>
      <c r="C554" s="108"/>
      <c r="D554" s="107"/>
      <c r="E554" s="108"/>
      <c r="F554" s="108"/>
      <c r="G554" s="108"/>
      <c r="H554" s="108"/>
      <c r="I554" s="108"/>
      <c r="J554" s="109"/>
      <c r="K554" s="109"/>
      <c r="L554" s="108"/>
      <c r="M554" s="108"/>
      <c r="N554" s="108"/>
      <c r="O554" s="112"/>
      <c r="P554" s="112"/>
      <c r="Q554" s="108"/>
      <c r="R554" s="108"/>
      <c r="S554" s="112"/>
    </row>
    <row r="555" spans="1:19" ht="15.75" customHeight="1" x14ac:dyDescent="0.2">
      <c r="A555" s="108"/>
      <c r="B555" s="108"/>
      <c r="C555" s="108"/>
      <c r="D555" s="107"/>
      <c r="E555" s="108"/>
      <c r="F555" s="108"/>
      <c r="G555" s="108"/>
      <c r="H555" s="108"/>
      <c r="I555" s="108"/>
      <c r="J555" s="109"/>
      <c r="K555" s="109"/>
      <c r="L555" s="108"/>
      <c r="M555" s="108"/>
      <c r="N555" s="108"/>
      <c r="O555" s="112"/>
      <c r="P555" s="112"/>
      <c r="Q555" s="108"/>
      <c r="R555" s="108"/>
      <c r="S555" s="112"/>
    </row>
    <row r="556" spans="1:19" ht="15.75" customHeight="1" x14ac:dyDescent="0.2">
      <c r="A556" s="108"/>
      <c r="B556" s="108"/>
      <c r="C556" s="108"/>
      <c r="D556" s="107"/>
      <c r="E556" s="108"/>
      <c r="F556" s="108"/>
      <c r="G556" s="108"/>
      <c r="H556" s="108"/>
      <c r="I556" s="108"/>
      <c r="J556" s="109"/>
      <c r="K556" s="109"/>
      <c r="L556" s="108"/>
      <c r="M556" s="108"/>
      <c r="N556" s="108"/>
      <c r="O556" s="112"/>
      <c r="P556" s="112"/>
      <c r="Q556" s="108"/>
      <c r="R556" s="108"/>
      <c r="S556" s="112"/>
    </row>
    <row r="557" spans="1:19" ht="15.75" customHeight="1" x14ac:dyDescent="0.2">
      <c r="A557" s="108"/>
      <c r="B557" s="108"/>
      <c r="C557" s="108"/>
      <c r="D557" s="107"/>
      <c r="E557" s="108"/>
      <c r="F557" s="108"/>
      <c r="G557" s="108"/>
      <c r="H557" s="108"/>
      <c r="I557" s="108"/>
      <c r="J557" s="109"/>
      <c r="K557" s="109"/>
      <c r="L557" s="108"/>
      <c r="M557" s="108"/>
      <c r="N557" s="108"/>
      <c r="O557" s="112"/>
      <c r="P557" s="112"/>
      <c r="Q557" s="108"/>
      <c r="R557" s="108"/>
      <c r="S557" s="112"/>
    </row>
    <row r="558" spans="1:19" ht="15.75" customHeight="1" x14ac:dyDescent="0.2">
      <c r="A558" s="108"/>
      <c r="B558" s="108"/>
      <c r="C558" s="108"/>
      <c r="D558" s="107"/>
      <c r="E558" s="108"/>
      <c r="F558" s="108"/>
      <c r="G558" s="108"/>
      <c r="H558" s="108"/>
      <c r="I558" s="108"/>
      <c r="J558" s="109"/>
      <c r="K558" s="109"/>
      <c r="L558" s="108"/>
      <c r="M558" s="108"/>
      <c r="N558" s="108"/>
      <c r="O558" s="112"/>
      <c r="P558" s="112"/>
      <c r="Q558" s="108"/>
      <c r="R558" s="108"/>
      <c r="S558" s="112"/>
    </row>
    <row r="559" spans="1:19" ht="15.75" customHeight="1" x14ac:dyDescent="0.2">
      <c r="A559" s="108"/>
      <c r="B559" s="108"/>
      <c r="C559" s="108"/>
      <c r="D559" s="107"/>
      <c r="E559" s="108"/>
      <c r="F559" s="108"/>
      <c r="G559" s="108"/>
      <c r="H559" s="108"/>
      <c r="I559" s="108"/>
      <c r="J559" s="109"/>
      <c r="K559" s="109"/>
      <c r="L559" s="108"/>
      <c r="M559" s="108"/>
      <c r="N559" s="108"/>
      <c r="O559" s="112"/>
      <c r="P559" s="112"/>
      <c r="Q559" s="108"/>
      <c r="R559" s="108"/>
      <c r="S559" s="112"/>
    </row>
    <row r="560" spans="1:19" ht="15.75" customHeight="1" x14ac:dyDescent="0.2">
      <c r="A560" s="108"/>
      <c r="B560" s="108"/>
      <c r="C560" s="108"/>
      <c r="D560" s="107"/>
      <c r="E560" s="108"/>
      <c r="F560" s="108"/>
      <c r="G560" s="108"/>
      <c r="H560" s="108"/>
      <c r="I560" s="108"/>
      <c r="J560" s="109"/>
      <c r="K560" s="109"/>
      <c r="L560" s="108"/>
      <c r="M560" s="108"/>
      <c r="N560" s="108"/>
      <c r="O560" s="112"/>
      <c r="P560" s="112"/>
      <c r="Q560" s="108"/>
      <c r="R560" s="108"/>
      <c r="S560" s="112"/>
    </row>
    <row r="561" spans="1:19" ht="15.75" customHeight="1" x14ac:dyDescent="0.2">
      <c r="A561" s="108"/>
      <c r="B561" s="108"/>
      <c r="C561" s="108"/>
      <c r="D561" s="107"/>
      <c r="E561" s="108"/>
      <c r="F561" s="108"/>
      <c r="G561" s="108"/>
      <c r="H561" s="108"/>
      <c r="I561" s="108"/>
      <c r="J561" s="109"/>
      <c r="K561" s="109"/>
      <c r="L561" s="108"/>
      <c r="M561" s="108"/>
      <c r="N561" s="108"/>
      <c r="O561" s="112"/>
      <c r="P561" s="112"/>
      <c r="Q561" s="108"/>
      <c r="R561" s="108"/>
      <c r="S561" s="112"/>
    </row>
    <row r="562" spans="1:19" ht="15.75" customHeight="1" x14ac:dyDescent="0.2">
      <c r="A562" s="108"/>
      <c r="B562" s="108"/>
      <c r="C562" s="108"/>
      <c r="D562" s="107"/>
      <c r="E562" s="108"/>
      <c r="F562" s="108"/>
      <c r="G562" s="108"/>
      <c r="H562" s="108"/>
      <c r="I562" s="108"/>
      <c r="J562" s="109"/>
      <c r="K562" s="109"/>
      <c r="L562" s="108"/>
      <c r="M562" s="108"/>
      <c r="N562" s="108"/>
      <c r="O562" s="112"/>
      <c r="P562" s="112"/>
      <c r="Q562" s="108"/>
      <c r="R562" s="108"/>
      <c r="S562" s="112"/>
    </row>
    <row r="563" spans="1:19" ht="15.75" customHeight="1" x14ac:dyDescent="0.2">
      <c r="A563" s="108"/>
      <c r="B563" s="108"/>
      <c r="C563" s="108"/>
      <c r="D563" s="107"/>
      <c r="E563" s="108"/>
      <c r="F563" s="108"/>
      <c r="G563" s="108"/>
      <c r="H563" s="108"/>
      <c r="I563" s="108"/>
      <c r="J563" s="109"/>
      <c r="K563" s="109"/>
      <c r="L563" s="108"/>
      <c r="M563" s="108"/>
      <c r="N563" s="108"/>
      <c r="O563" s="112"/>
      <c r="P563" s="112"/>
      <c r="Q563" s="108"/>
      <c r="R563" s="108"/>
      <c r="S563" s="112"/>
    </row>
    <row r="564" spans="1:19" ht="15.75" customHeight="1" x14ac:dyDescent="0.2">
      <c r="A564" s="108"/>
      <c r="B564" s="108"/>
      <c r="C564" s="108"/>
      <c r="D564" s="107"/>
      <c r="E564" s="108"/>
      <c r="F564" s="108"/>
      <c r="G564" s="108"/>
      <c r="H564" s="108"/>
      <c r="I564" s="108"/>
      <c r="J564" s="109"/>
      <c r="K564" s="109"/>
      <c r="L564" s="108"/>
      <c r="M564" s="108"/>
      <c r="N564" s="108"/>
      <c r="O564" s="112"/>
      <c r="P564" s="112"/>
      <c r="Q564" s="108"/>
      <c r="R564" s="108"/>
      <c r="S564" s="112"/>
    </row>
    <row r="565" spans="1:19" ht="15.75" customHeight="1" x14ac:dyDescent="0.2">
      <c r="A565" s="108"/>
      <c r="B565" s="108"/>
      <c r="C565" s="108"/>
      <c r="D565" s="107"/>
      <c r="E565" s="108"/>
      <c r="F565" s="108"/>
      <c r="G565" s="108"/>
      <c r="H565" s="108"/>
      <c r="I565" s="108"/>
      <c r="J565" s="109"/>
      <c r="K565" s="109"/>
      <c r="L565" s="108"/>
      <c r="M565" s="108"/>
      <c r="N565" s="108"/>
      <c r="O565" s="112"/>
      <c r="P565" s="112"/>
      <c r="Q565" s="108"/>
      <c r="R565" s="108"/>
      <c r="S565" s="112"/>
    </row>
    <row r="566" spans="1:19" ht="15.75" customHeight="1" x14ac:dyDescent="0.2">
      <c r="A566" s="108"/>
      <c r="B566" s="108"/>
      <c r="C566" s="108"/>
      <c r="D566" s="107"/>
      <c r="E566" s="108"/>
      <c r="F566" s="108"/>
      <c r="G566" s="108"/>
      <c r="H566" s="108"/>
      <c r="I566" s="108"/>
      <c r="J566" s="109"/>
      <c r="K566" s="109"/>
      <c r="L566" s="108"/>
      <c r="M566" s="108"/>
      <c r="N566" s="108"/>
      <c r="O566" s="112"/>
      <c r="P566" s="112"/>
      <c r="Q566" s="108"/>
      <c r="R566" s="108"/>
      <c r="S566" s="112"/>
    </row>
    <row r="567" spans="1:19" ht="15.75" customHeight="1" x14ac:dyDescent="0.2">
      <c r="A567" s="108"/>
      <c r="B567" s="108"/>
      <c r="C567" s="108"/>
      <c r="D567" s="107"/>
      <c r="E567" s="108"/>
      <c r="F567" s="108"/>
      <c r="G567" s="108"/>
      <c r="H567" s="108"/>
      <c r="I567" s="108"/>
      <c r="J567" s="109"/>
      <c r="K567" s="109"/>
      <c r="L567" s="108"/>
      <c r="M567" s="108"/>
      <c r="N567" s="108"/>
      <c r="O567" s="112"/>
      <c r="P567" s="112"/>
      <c r="Q567" s="108"/>
      <c r="R567" s="108"/>
      <c r="S567" s="112"/>
    </row>
    <row r="568" spans="1:19" ht="15.75" customHeight="1" x14ac:dyDescent="0.2">
      <c r="A568" s="108"/>
      <c r="B568" s="108"/>
      <c r="C568" s="108"/>
      <c r="D568" s="107"/>
      <c r="E568" s="108"/>
      <c r="F568" s="108"/>
      <c r="G568" s="108"/>
      <c r="H568" s="108"/>
      <c r="I568" s="108"/>
      <c r="J568" s="109"/>
      <c r="K568" s="109"/>
      <c r="L568" s="108"/>
      <c r="M568" s="108"/>
      <c r="N568" s="108"/>
      <c r="O568" s="112"/>
      <c r="P568" s="112"/>
      <c r="Q568" s="108"/>
      <c r="R568" s="108"/>
      <c r="S568" s="112"/>
    </row>
    <row r="569" spans="1:19" ht="15.75" customHeight="1" x14ac:dyDescent="0.2">
      <c r="A569" s="108"/>
      <c r="B569" s="108"/>
      <c r="C569" s="108"/>
      <c r="D569" s="107"/>
      <c r="E569" s="108"/>
      <c r="F569" s="108"/>
      <c r="G569" s="108"/>
      <c r="H569" s="108"/>
      <c r="I569" s="108"/>
      <c r="J569" s="109"/>
      <c r="K569" s="109"/>
      <c r="L569" s="108"/>
      <c r="M569" s="108"/>
      <c r="N569" s="108"/>
      <c r="O569" s="112"/>
      <c r="P569" s="112"/>
      <c r="Q569" s="108"/>
      <c r="R569" s="108"/>
      <c r="S569" s="112"/>
    </row>
    <row r="570" spans="1:19" ht="15.75" customHeight="1" x14ac:dyDescent="0.2">
      <c r="A570" s="108"/>
      <c r="B570" s="108"/>
      <c r="C570" s="108"/>
      <c r="D570" s="107"/>
      <c r="E570" s="108"/>
      <c r="F570" s="108"/>
      <c r="G570" s="108"/>
      <c r="H570" s="108"/>
      <c r="I570" s="108"/>
      <c r="J570" s="109"/>
      <c r="K570" s="109"/>
      <c r="L570" s="108"/>
      <c r="M570" s="108"/>
      <c r="N570" s="108"/>
      <c r="O570" s="112"/>
      <c r="P570" s="112"/>
      <c r="Q570" s="108"/>
      <c r="R570" s="108"/>
      <c r="S570" s="112"/>
    </row>
    <row r="571" spans="1:19" ht="15.75" customHeight="1" x14ac:dyDescent="0.2">
      <c r="A571" s="108"/>
      <c r="B571" s="108"/>
      <c r="C571" s="108"/>
      <c r="D571" s="107"/>
      <c r="E571" s="108"/>
      <c r="F571" s="108"/>
      <c r="G571" s="108"/>
      <c r="H571" s="108"/>
      <c r="I571" s="108"/>
      <c r="J571" s="109"/>
      <c r="K571" s="109"/>
      <c r="L571" s="108"/>
      <c r="M571" s="108"/>
      <c r="N571" s="108"/>
      <c r="O571" s="112"/>
      <c r="P571" s="112"/>
      <c r="Q571" s="108"/>
      <c r="R571" s="108"/>
      <c r="S571" s="112"/>
    </row>
    <row r="572" spans="1:19" ht="15.75" customHeight="1" x14ac:dyDescent="0.2">
      <c r="A572" s="108"/>
      <c r="B572" s="108"/>
      <c r="C572" s="108"/>
      <c r="D572" s="107"/>
      <c r="E572" s="108"/>
      <c r="F572" s="108"/>
      <c r="G572" s="108"/>
      <c r="H572" s="108"/>
      <c r="I572" s="108"/>
      <c r="J572" s="109"/>
      <c r="K572" s="109"/>
      <c r="L572" s="108"/>
      <c r="M572" s="108"/>
      <c r="N572" s="108"/>
      <c r="O572" s="112"/>
      <c r="P572" s="112"/>
      <c r="Q572" s="108"/>
      <c r="R572" s="108"/>
      <c r="S572" s="112"/>
    </row>
    <row r="573" spans="1:19" ht="15.75" customHeight="1" x14ac:dyDescent="0.2">
      <c r="A573" s="108"/>
      <c r="B573" s="108"/>
      <c r="C573" s="108"/>
      <c r="D573" s="107"/>
      <c r="E573" s="108"/>
      <c r="F573" s="108"/>
      <c r="G573" s="108"/>
      <c r="H573" s="108"/>
      <c r="I573" s="108"/>
      <c r="J573" s="109"/>
      <c r="K573" s="109"/>
      <c r="L573" s="108"/>
      <c r="M573" s="108"/>
      <c r="N573" s="108"/>
      <c r="O573" s="112"/>
      <c r="P573" s="112"/>
      <c r="Q573" s="108"/>
      <c r="R573" s="108"/>
      <c r="S573" s="112"/>
    </row>
    <row r="574" spans="1:19" ht="15.75" customHeight="1" x14ac:dyDescent="0.2">
      <c r="A574" s="108"/>
      <c r="B574" s="108"/>
      <c r="C574" s="108"/>
      <c r="D574" s="107"/>
      <c r="E574" s="108"/>
      <c r="F574" s="108"/>
      <c r="G574" s="108"/>
      <c r="H574" s="108"/>
      <c r="I574" s="108"/>
      <c r="J574" s="109"/>
      <c r="K574" s="109"/>
      <c r="L574" s="108"/>
      <c r="M574" s="108"/>
      <c r="N574" s="108"/>
      <c r="O574" s="112"/>
      <c r="P574" s="112"/>
      <c r="Q574" s="108"/>
      <c r="R574" s="108"/>
      <c r="S574" s="112"/>
    </row>
    <row r="575" spans="1:19" ht="15.75" customHeight="1" x14ac:dyDescent="0.2">
      <c r="A575" s="108"/>
      <c r="B575" s="108"/>
      <c r="C575" s="108"/>
      <c r="D575" s="107"/>
      <c r="E575" s="108"/>
      <c r="F575" s="108"/>
      <c r="G575" s="108"/>
      <c r="H575" s="108"/>
      <c r="I575" s="108"/>
      <c r="J575" s="109"/>
      <c r="K575" s="109"/>
      <c r="L575" s="108"/>
      <c r="M575" s="108"/>
      <c r="N575" s="108"/>
      <c r="O575" s="112"/>
      <c r="P575" s="112"/>
      <c r="Q575" s="108"/>
      <c r="R575" s="108"/>
      <c r="S575" s="112"/>
    </row>
    <row r="576" spans="1:19" ht="15.75" customHeight="1" x14ac:dyDescent="0.2">
      <c r="A576" s="108"/>
      <c r="B576" s="108"/>
      <c r="C576" s="108"/>
      <c r="D576" s="107"/>
      <c r="E576" s="108"/>
      <c r="F576" s="108"/>
      <c r="G576" s="108"/>
      <c r="H576" s="108"/>
      <c r="I576" s="108"/>
      <c r="J576" s="109"/>
      <c r="K576" s="109"/>
      <c r="L576" s="108"/>
      <c r="M576" s="108"/>
      <c r="N576" s="108"/>
      <c r="O576" s="112"/>
      <c r="P576" s="112"/>
      <c r="Q576" s="108"/>
      <c r="R576" s="108"/>
      <c r="S576" s="112"/>
    </row>
    <row r="577" spans="1:19" ht="15.75" customHeight="1" x14ac:dyDescent="0.2">
      <c r="A577" s="108"/>
      <c r="B577" s="108"/>
      <c r="C577" s="108"/>
      <c r="D577" s="107"/>
      <c r="E577" s="108"/>
      <c r="F577" s="108"/>
      <c r="G577" s="108"/>
      <c r="H577" s="108"/>
      <c r="I577" s="108"/>
      <c r="J577" s="109"/>
      <c r="K577" s="109"/>
      <c r="L577" s="108"/>
      <c r="M577" s="108"/>
      <c r="N577" s="108"/>
      <c r="O577" s="112"/>
      <c r="P577" s="112"/>
      <c r="Q577" s="108"/>
      <c r="R577" s="108"/>
      <c r="S577" s="112"/>
    </row>
    <row r="578" spans="1:19" ht="15.75" customHeight="1" x14ac:dyDescent="0.2">
      <c r="A578" s="108"/>
      <c r="B578" s="108"/>
      <c r="C578" s="108"/>
      <c r="D578" s="107"/>
      <c r="E578" s="108"/>
      <c r="F578" s="108"/>
      <c r="G578" s="108"/>
      <c r="H578" s="108"/>
      <c r="I578" s="108"/>
      <c r="J578" s="109"/>
      <c r="K578" s="109"/>
      <c r="L578" s="108"/>
      <c r="M578" s="108"/>
      <c r="N578" s="108"/>
      <c r="O578" s="112"/>
      <c r="P578" s="112"/>
      <c r="Q578" s="108"/>
      <c r="R578" s="108"/>
      <c r="S578" s="112"/>
    </row>
    <row r="579" spans="1:19" ht="15.75" customHeight="1" x14ac:dyDescent="0.2">
      <c r="A579" s="108"/>
      <c r="B579" s="108"/>
      <c r="C579" s="108"/>
      <c r="D579" s="107"/>
      <c r="E579" s="108"/>
      <c r="F579" s="108"/>
      <c r="G579" s="108"/>
      <c r="H579" s="108"/>
      <c r="I579" s="108"/>
      <c r="J579" s="109"/>
      <c r="K579" s="109"/>
      <c r="L579" s="108"/>
      <c r="M579" s="108"/>
      <c r="N579" s="108"/>
      <c r="O579" s="112"/>
      <c r="P579" s="112"/>
      <c r="Q579" s="108"/>
      <c r="R579" s="108"/>
      <c r="S579" s="112"/>
    </row>
    <row r="580" spans="1:19" ht="15.75" customHeight="1" x14ac:dyDescent="0.2">
      <c r="A580" s="108"/>
      <c r="B580" s="108"/>
      <c r="C580" s="108"/>
      <c r="D580" s="107"/>
      <c r="E580" s="108"/>
      <c r="F580" s="108"/>
      <c r="G580" s="108"/>
      <c r="H580" s="108"/>
      <c r="I580" s="108"/>
      <c r="J580" s="109"/>
      <c r="K580" s="109"/>
      <c r="L580" s="108"/>
      <c r="M580" s="108"/>
      <c r="N580" s="108"/>
      <c r="O580" s="112"/>
      <c r="P580" s="112"/>
      <c r="Q580" s="108"/>
      <c r="R580" s="108"/>
      <c r="S580" s="112"/>
    </row>
    <row r="581" spans="1:19" ht="15.75" customHeight="1" x14ac:dyDescent="0.2">
      <c r="A581" s="108"/>
      <c r="B581" s="108"/>
      <c r="C581" s="108"/>
      <c r="D581" s="107"/>
      <c r="E581" s="108"/>
      <c r="F581" s="108"/>
      <c r="G581" s="108"/>
      <c r="H581" s="108"/>
      <c r="I581" s="108"/>
      <c r="J581" s="109"/>
      <c r="K581" s="109"/>
      <c r="L581" s="108"/>
      <c r="M581" s="108"/>
      <c r="N581" s="108"/>
      <c r="O581" s="112"/>
      <c r="P581" s="112"/>
      <c r="Q581" s="108"/>
      <c r="R581" s="108"/>
      <c r="S581" s="112"/>
    </row>
    <row r="582" spans="1:19" ht="15.75" customHeight="1" x14ac:dyDescent="0.2">
      <c r="A582" s="108"/>
      <c r="B582" s="108"/>
      <c r="C582" s="108"/>
      <c r="D582" s="107"/>
      <c r="E582" s="108"/>
      <c r="F582" s="108"/>
      <c r="G582" s="108"/>
      <c r="H582" s="108"/>
      <c r="I582" s="108"/>
      <c r="J582" s="109"/>
      <c r="K582" s="109"/>
      <c r="L582" s="108"/>
      <c r="M582" s="108"/>
      <c r="N582" s="108"/>
      <c r="O582" s="112"/>
      <c r="P582" s="112"/>
      <c r="Q582" s="108"/>
      <c r="R582" s="108"/>
      <c r="S582" s="112"/>
    </row>
    <row r="583" spans="1:19" ht="15.75" customHeight="1" x14ac:dyDescent="0.2">
      <c r="A583" s="108"/>
      <c r="B583" s="108"/>
      <c r="C583" s="108"/>
      <c r="D583" s="107"/>
      <c r="E583" s="108"/>
      <c r="F583" s="108"/>
      <c r="G583" s="108"/>
      <c r="H583" s="108"/>
      <c r="I583" s="108"/>
      <c r="J583" s="109"/>
      <c r="K583" s="109"/>
      <c r="L583" s="108"/>
      <c r="M583" s="108"/>
      <c r="N583" s="108"/>
      <c r="O583" s="112"/>
      <c r="P583" s="112"/>
      <c r="Q583" s="108"/>
      <c r="R583" s="108"/>
      <c r="S583" s="112"/>
    </row>
    <row r="584" spans="1:19" ht="15.75" customHeight="1" x14ac:dyDescent="0.2">
      <c r="A584" s="108"/>
      <c r="B584" s="108"/>
      <c r="C584" s="108"/>
      <c r="D584" s="107"/>
      <c r="E584" s="108"/>
      <c r="F584" s="108"/>
      <c r="G584" s="108"/>
      <c r="H584" s="108"/>
      <c r="I584" s="108"/>
      <c r="J584" s="109"/>
      <c r="K584" s="109"/>
      <c r="L584" s="108"/>
      <c r="M584" s="108"/>
      <c r="N584" s="108"/>
      <c r="O584" s="112"/>
      <c r="P584" s="112"/>
      <c r="Q584" s="108"/>
      <c r="R584" s="108"/>
      <c r="S584" s="112"/>
    </row>
    <row r="585" spans="1:19" ht="15.75" customHeight="1" x14ac:dyDescent="0.2">
      <c r="A585" s="108"/>
      <c r="B585" s="108"/>
      <c r="C585" s="108"/>
      <c r="D585" s="107"/>
      <c r="E585" s="108"/>
      <c r="F585" s="108"/>
      <c r="G585" s="108"/>
      <c r="H585" s="108"/>
      <c r="I585" s="108"/>
      <c r="J585" s="109"/>
      <c r="K585" s="109"/>
      <c r="L585" s="108"/>
      <c r="M585" s="108"/>
      <c r="N585" s="108"/>
      <c r="O585" s="112"/>
      <c r="P585" s="112"/>
      <c r="Q585" s="108"/>
      <c r="R585" s="108"/>
      <c r="S585" s="112"/>
    </row>
    <row r="586" spans="1:19" ht="15.75" customHeight="1" x14ac:dyDescent="0.2">
      <c r="A586" s="108"/>
      <c r="B586" s="108"/>
      <c r="C586" s="108"/>
      <c r="D586" s="107"/>
      <c r="E586" s="108"/>
      <c r="F586" s="108"/>
      <c r="G586" s="108"/>
      <c r="H586" s="108"/>
      <c r="I586" s="108"/>
      <c r="J586" s="109"/>
      <c r="K586" s="109"/>
      <c r="L586" s="108"/>
      <c r="M586" s="108"/>
      <c r="N586" s="108"/>
      <c r="O586" s="112"/>
      <c r="P586" s="112"/>
      <c r="Q586" s="108"/>
      <c r="R586" s="108"/>
      <c r="S586" s="112"/>
    </row>
    <row r="587" spans="1:19" ht="15.75" customHeight="1" x14ac:dyDescent="0.2">
      <c r="A587" s="108"/>
      <c r="B587" s="108"/>
      <c r="C587" s="108"/>
      <c r="D587" s="107"/>
      <c r="E587" s="108"/>
      <c r="F587" s="108"/>
      <c r="G587" s="108"/>
      <c r="H587" s="108"/>
      <c r="I587" s="108"/>
      <c r="J587" s="109"/>
      <c r="K587" s="109"/>
      <c r="L587" s="108"/>
      <c r="M587" s="108"/>
      <c r="N587" s="108"/>
      <c r="O587" s="112"/>
      <c r="P587" s="112"/>
      <c r="Q587" s="108"/>
      <c r="R587" s="108"/>
      <c r="S587" s="112"/>
    </row>
    <row r="588" spans="1:19" ht="15.75" customHeight="1" x14ac:dyDescent="0.2">
      <c r="A588" s="108"/>
      <c r="B588" s="108"/>
      <c r="C588" s="108"/>
      <c r="D588" s="107"/>
      <c r="E588" s="108"/>
      <c r="F588" s="108"/>
      <c r="G588" s="108"/>
      <c r="H588" s="108"/>
      <c r="I588" s="108"/>
      <c r="J588" s="109"/>
      <c r="K588" s="109"/>
      <c r="L588" s="108"/>
      <c r="M588" s="108"/>
      <c r="N588" s="108"/>
      <c r="O588" s="112"/>
      <c r="P588" s="112"/>
      <c r="Q588" s="108"/>
      <c r="R588" s="108"/>
      <c r="S588" s="112"/>
    </row>
    <row r="589" spans="1:19" ht="15.75" customHeight="1" x14ac:dyDescent="0.2">
      <c r="A589" s="108"/>
      <c r="B589" s="108"/>
      <c r="C589" s="108"/>
      <c r="D589" s="107"/>
      <c r="E589" s="108"/>
      <c r="F589" s="108"/>
      <c r="G589" s="108"/>
      <c r="H589" s="108"/>
      <c r="I589" s="108"/>
      <c r="J589" s="109"/>
      <c r="K589" s="109"/>
      <c r="L589" s="108"/>
      <c r="M589" s="108"/>
      <c r="N589" s="108"/>
      <c r="O589" s="112"/>
      <c r="P589" s="112"/>
      <c r="Q589" s="108"/>
      <c r="R589" s="108"/>
      <c r="S589" s="112"/>
    </row>
    <row r="590" spans="1:19" ht="15.75" customHeight="1" x14ac:dyDescent="0.2">
      <c r="A590" s="108"/>
      <c r="B590" s="108"/>
      <c r="C590" s="108"/>
      <c r="D590" s="107"/>
      <c r="E590" s="108"/>
      <c r="F590" s="108"/>
      <c r="G590" s="108"/>
      <c r="H590" s="108"/>
      <c r="I590" s="108"/>
      <c r="J590" s="109"/>
      <c r="K590" s="109"/>
      <c r="L590" s="108"/>
      <c r="M590" s="108"/>
      <c r="N590" s="108"/>
      <c r="O590" s="112"/>
      <c r="P590" s="112"/>
      <c r="Q590" s="108"/>
      <c r="R590" s="108"/>
      <c r="S590" s="112"/>
    </row>
    <row r="591" spans="1:19" ht="15.75" customHeight="1" x14ac:dyDescent="0.2">
      <c r="A591" s="108"/>
      <c r="B591" s="108"/>
      <c r="C591" s="108"/>
      <c r="D591" s="107"/>
      <c r="E591" s="108"/>
      <c r="F591" s="108"/>
      <c r="G591" s="108"/>
      <c r="H591" s="108"/>
      <c r="I591" s="108"/>
      <c r="J591" s="109"/>
      <c r="K591" s="109"/>
      <c r="L591" s="108"/>
      <c r="M591" s="108"/>
      <c r="N591" s="108"/>
      <c r="O591" s="112"/>
      <c r="P591" s="112"/>
      <c r="Q591" s="108"/>
      <c r="R591" s="108"/>
      <c r="S591" s="112"/>
    </row>
    <row r="592" spans="1:19" ht="15.75" customHeight="1" x14ac:dyDescent="0.2">
      <c r="A592" s="108"/>
      <c r="B592" s="108"/>
      <c r="C592" s="108"/>
      <c r="D592" s="107"/>
      <c r="E592" s="108"/>
      <c r="F592" s="108"/>
      <c r="G592" s="108"/>
      <c r="H592" s="108"/>
      <c r="I592" s="108"/>
      <c r="J592" s="109"/>
      <c r="K592" s="109"/>
      <c r="L592" s="108"/>
      <c r="M592" s="108"/>
      <c r="N592" s="108"/>
      <c r="O592" s="112"/>
      <c r="P592" s="112"/>
      <c r="Q592" s="108"/>
      <c r="R592" s="108"/>
      <c r="S592" s="112"/>
    </row>
    <row r="593" spans="1:19" ht="15.75" customHeight="1" x14ac:dyDescent="0.2">
      <c r="A593" s="108"/>
      <c r="B593" s="108"/>
      <c r="C593" s="108"/>
      <c r="D593" s="107"/>
      <c r="E593" s="108"/>
      <c r="F593" s="108"/>
      <c r="G593" s="108"/>
      <c r="H593" s="108"/>
      <c r="I593" s="108"/>
      <c r="J593" s="109"/>
      <c r="K593" s="109"/>
      <c r="L593" s="108"/>
      <c r="M593" s="108"/>
      <c r="N593" s="108"/>
      <c r="O593" s="112"/>
      <c r="P593" s="112"/>
      <c r="Q593" s="108"/>
      <c r="R593" s="108"/>
      <c r="S593" s="112"/>
    </row>
    <row r="594" spans="1:19" ht="15.75" customHeight="1" x14ac:dyDescent="0.2">
      <c r="A594" s="108"/>
      <c r="B594" s="108"/>
      <c r="C594" s="108"/>
      <c r="D594" s="107"/>
      <c r="E594" s="108"/>
      <c r="F594" s="108"/>
      <c r="G594" s="108"/>
      <c r="H594" s="108"/>
      <c r="I594" s="108"/>
      <c r="J594" s="109"/>
      <c r="K594" s="109"/>
      <c r="L594" s="108"/>
      <c r="M594" s="108"/>
      <c r="N594" s="108"/>
      <c r="O594" s="112"/>
      <c r="P594" s="112"/>
      <c r="Q594" s="108"/>
      <c r="R594" s="108"/>
      <c r="S594" s="112"/>
    </row>
    <row r="595" spans="1:19" ht="15.75" customHeight="1" x14ac:dyDescent="0.2">
      <c r="A595" s="108"/>
      <c r="B595" s="108"/>
      <c r="C595" s="108"/>
      <c r="D595" s="107"/>
      <c r="E595" s="108"/>
      <c r="F595" s="108"/>
      <c r="G595" s="108"/>
      <c r="H595" s="108"/>
      <c r="I595" s="108"/>
      <c r="J595" s="109"/>
      <c r="K595" s="109"/>
      <c r="L595" s="108"/>
      <c r="M595" s="108"/>
      <c r="N595" s="108"/>
      <c r="O595" s="112"/>
      <c r="P595" s="112"/>
      <c r="Q595" s="108"/>
      <c r="R595" s="108"/>
      <c r="S595" s="112"/>
    </row>
    <row r="596" spans="1:19" ht="15.75" customHeight="1" x14ac:dyDescent="0.2">
      <c r="A596" s="108"/>
      <c r="B596" s="108"/>
      <c r="C596" s="108"/>
      <c r="D596" s="107"/>
      <c r="E596" s="108"/>
      <c r="F596" s="108"/>
      <c r="G596" s="108"/>
      <c r="H596" s="108"/>
      <c r="I596" s="108"/>
      <c r="J596" s="109"/>
      <c r="K596" s="109"/>
      <c r="L596" s="108"/>
      <c r="M596" s="108"/>
      <c r="N596" s="108"/>
      <c r="O596" s="112"/>
      <c r="P596" s="112"/>
      <c r="Q596" s="108"/>
      <c r="R596" s="108"/>
      <c r="S596" s="112"/>
    </row>
    <row r="597" spans="1:19" ht="15.75" customHeight="1" x14ac:dyDescent="0.2">
      <c r="A597" s="108"/>
      <c r="B597" s="108"/>
      <c r="C597" s="108"/>
      <c r="D597" s="107"/>
      <c r="E597" s="108"/>
      <c r="F597" s="108"/>
      <c r="G597" s="108"/>
      <c r="H597" s="108"/>
      <c r="I597" s="108"/>
      <c r="J597" s="109"/>
      <c r="K597" s="109"/>
      <c r="L597" s="108"/>
      <c r="M597" s="108"/>
      <c r="N597" s="108"/>
      <c r="O597" s="112"/>
      <c r="P597" s="112"/>
      <c r="Q597" s="108"/>
      <c r="R597" s="108"/>
      <c r="S597" s="112"/>
    </row>
    <row r="598" spans="1:19" ht="15.75" customHeight="1" x14ac:dyDescent="0.2">
      <c r="A598" s="108"/>
      <c r="B598" s="108"/>
      <c r="C598" s="108"/>
      <c r="D598" s="107"/>
      <c r="E598" s="108"/>
      <c r="F598" s="108"/>
      <c r="G598" s="108"/>
      <c r="H598" s="108"/>
      <c r="I598" s="108"/>
      <c r="J598" s="109"/>
      <c r="K598" s="109"/>
      <c r="L598" s="108"/>
      <c r="M598" s="108"/>
      <c r="N598" s="108"/>
      <c r="O598" s="112"/>
      <c r="P598" s="112"/>
      <c r="Q598" s="108"/>
      <c r="R598" s="108"/>
      <c r="S598" s="112"/>
    </row>
    <row r="599" spans="1:19" ht="15.75" customHeight="1" x14ac:dyDescent="0.2">
      <c r="A599" s="108"/>
      <c r="B599" s="108"/>
      <c r="C599" s="108"/>
      <c r="D599" s="107"/>
      <c r="E599" s="108"/>
      <c r="F599" s="108"/>
      <c r="G599" s="108"/>
      <c r="H599" s="108"/>
      <c r="I599" s="108"/>
      <c r="J599" s="109"/>
      <c r="K599" s="109"/>
      <c r="L599" s="108"/>
      <c r="M599" s="108"/>
      <c r="N599" s="108"/>
      <c r="O599" s="112"/>
      <c r="P599" s="112"/>
      <c r="Q599" s="108"/>
      <c r="R599" s="108"/>
      <c r="S599" s="112"/>
    </row>
    <row r="600" spans="1:19" ht="15.75" customHeight="1" x14ac:dyDescent="0.2">
      <c r="A600" s="108"/>
      <c r="B600" s="108"/>
      <c r="C600" s="108"/>
      <c r="D600" s="107"/>
      <c r="E600" s="108"/>
      <c r="F600" s="108"/>
      <c r="G600" s="108"/>
      <c r="H600" s="108"/>
      <c r="I600" s="108"/>
      <c r="J600" s="109"/>
      <c r="K600" s="109"/>
      <c r="L600" s="108"/>
      <c r="M600" s="108"/>
      <c r="N600" s="108"/>
      <c r="O600" s="112"/>
      <c r="P600" s="112"/>
      <c r="Q600" s="108"/>
      <c r="R600" s="108"/>
      <c r="S600" s="112"/>
    </row>
    <row r="601" spans="1:19" ht="15.75" customHeight="1" x14ac:dyDescent="0.2">
      <c r="A601" s="108"/>
      <c r="B601" s="108"/>
      <c r="C601" s="108"/>
      <c r="D601" s="107"/>
      <c r="E601" s="108"/>
      <c r="F601" s="108"/>
      <c r="G601" s="108"/>
      <c r="H601" s="108"/>
      <c r="I601" s="108"/>
      <c r="J601" s="109"/>
      <c r="K601" s="109"/>
      <c r="L601" s="108"/>
      <c r="M601" s="108"/>
      <c r="N601" s="108"/>
      <c r="O601" s="112"/>
      <c r="P601" s="112"/>
      <c r="Q601" s="108"/>
      <c r="R601" s="108"/>
      <c r="S601" s="112"/>
    </row>
    <row r="602" spans="1:19" ht="15.75" customHeight="1" x14ac:dyDescent="0.2">
      <c r="A602" s="108"/>
      <c r="B602" s="108"/>
      <c r="C602" s="108"/>
      <c r="D602" s="107"/>
      <c r="E602" s="108"/>
      <c r="F602" s="108"/>
      <c r="G602" s="108"/>
      <c r="H602" s="108"/>
      <c r="I602" s="108"/>
      <c r="J602" s="109"/>
      <c r="K602" s="109"/>
      <c r="L602" s="108"/>
      <c r="M602" s="108"/>
      <c r="N602" s="108"/>
      <c r="O602" s="112"/>
      <c r="P602" s="112"/>
      <c r="Q602" s="108"/>
      <c r="R602" s="108"/>
      <c r="S602" s="112"/>
    </row>
    <row r="603" spans="1:19" ht="15.75" customHeight="1" x14ac:dyDescent="0.2">
      <c r="A603" s="108"/>
      <c r="B603" s="108"/>
      <c r="C603" s="108"/>
      <c r="D603" s="107"/>
      <c r="E603" s="108"/>
      <c r="F603" s="108"/>
      <c r="G603" s="108"/>
      <c r="H603" s="108"/>
      <c r="I603" s="108"/>
      <c r="J603" s="109"/>
      <c r="K603" s="109"/>
      <c r="L603" s="108"/>
      <c r="M603" s="108"/>
      <c r="N603" s="108"/>
      <c r="O603" s="112"/>
      <c r="P603" s="112"/>
      <c r="Q603" s="108"/>
      <c r="R603" s="108"/>
      <c r="S603" s="112"/>
    </row>
    <row r="604" spans="1:19" ht="15.75" customHeight="1" x14ac:dyDescent="0.2">
      <c r="A604" s="108"/>
      <c r="B604" s="108"/>
      <c r="C604" s="108"/>
      <c r="D604" s="107"/>
      <c r="E604" s="108"/>
      <c r="F604" s="108"/>
      <c r="G604" s="108"/>
      <c r="H604" s="108"/>
      <c r="I604" s="108"/>
      <c r="J604" s="109"/>
      <c r="K604" s="109"/>
      <c r="L604" s="108"/>
      <c r="M604" s="108"/>
      <c r="N604" s="108"/>
      <c r="O604" s="112"/>
      <c r="P604" s="112"/>
      <c r="Q604" s="108"/>
      <c r="R604" s="108"/>
      <c r="S604" s="112"/>
    </row>
    <row r="605" spans="1:19" ht="15.75" customHeight="1" x14ac:dyDescent="0.2">
      <c r="A605" s="108"/>
      <c r="B605" s="108"/>
      <c r="C605" s="108"/>
      <c r="D605" s="107"/>
      <c r="E605" s="108"/>
      <c r="F605" s="108"/>
      <c r="G605" s="108"/>
      <c r="H605" s="108"/>
      <c r="I605" s="108"/>
      <c r="J605" s="109"/>
      <c r="K605" s="109"/>
      <c r="L605" s="108"/>
      <c r="M605" s="108"/>
      <c r="N605" s="108"/>
      <c r="O605" s="112"/>
      <c r="P605" s="112"/>
      <c r="Q605" s="108"/>
      <c r="R605" s="108"/>
      <c r="S605" s="112"/>
    </row>
    <row r="606" spans="1:19" ht="15.75" customHeight="1" x14ac:dyDescent="0.2">
      <c r="A606" s="108"/>
      <c r="B606" s="108"/>
      <c r="C606" s="108"/>
      <c r="D606" s="107"/>
      <c r="E606" s="108"/>
      <c r="F606" s="108"/>
      <c r="G606" s="108"/>
      <c r="H606" s="108"/>
      <c r="I606" s="108"/>
      <c r="J606" s="109"/>
      <c r="K606" s="109"/>
      <c r="L606" s="108"/>
      <c r="M606" s="108"/>
      <c r="N606" s="108"/>
      <c r="O606" s="112"/>
      <c r="P606" s="112"/>
      <c r="Q606" s="108"/>
      <c r="R606" s="108"/>
      <c r="S606" s="112"/>
    </row>
    <row r="607" spans="1:19" ht="15.75" customHeight="1" x14ac:dyDescent="0.2">
      <c r="A607" s="108"/>
      <c r="B607" s="108"/>
      <c r="C607" s="108"/>
      <c r="D607" s="107"/>
      <c r="E607" s="108"/>
      <c r="F607" s="108"/>
      <c r="G607" s="108"/>
      <c r="H607" s="108"/>
      <c r="I607" s="108"/>
      <c r="J607" s="109"/>
      <c r="K607" s="109"/>
      <c r="L607" s="108"/>
      <c r="M607" s="108"/>
      <c r="N607" s="108"/>
      <c r="O607" s="112"/>
      <c r="P607" s="112"/>
      <c r="Q607" s="108"/>
      <c r="R607" s="108"/>
      <c r="S607" s="112"/>
    </row>
    <row r="608" spans="1:19" ht="15.75" customHeight="1" x14ac:dyDescent="0.2">
      <c r="A608" s="108"/>
      <c r="B608" s="108"/>
      <c r="C608" s="108"/>
      <c r="D608" s="107"/>
      <c r="E608" s="108"/>
      <c r="F608" s="108"/>
      <c r="G608" s="108"/>
      <c r="H608" s="108"/>
      <c r="I608" s="108"/>
      <c r="J608" s="109"/>
      <c r="K608" s="109"/>
      <c r="L608" s="108"/>
      <c r="M608" s="108"/>
      <c r="N608" s="108"/>
      <c r="O608" s="112"/>
      <c r="P608" s="112"/>
      <c r="Q608" s="108"/>
      <c r="R608" s="108"/>
      <c r="S608" s="112"/>
    </row>
    <row r="609" spans="1:19" ht="15.75" customHeight="1" x14ac:dyDescent="0.2">
      <c r="A609" s="108"/>
      <c r="B609" s="108"/>
      <c r="C609" s="108"/>
      <c r="D609" s="107"/>
      <c r="E609" s="108"/>
      <c r="F609" s="108"/>
      <c r="G609" s="108"/>
      <c r="H609" s="108"/>
      <c r="I609" s="108"/>
      <c r="J609" s="109"/>
      <c r="K609" s="109"/>
      <c r="L609" s="108"/>
      <c r="M609" s="108"/>
      <c r="N609" s="108"/>
      <c r="O609" s="112"/>
      <c r="P609" s="112"/>
      <c r="Q609" s="108"/>
      <c r="R609" s="108"/>
      <c r="S609" s="112"/>
    </row>
    <row r="610" spans="1:19" ht="15.75" customHeight="1" x14ac:dyDescent="0.2">
      <c r="A610" s="108"/>
      <c r="B610" s="108"/>
      <c r="C610" s="108"/>
      <c r="D610" s="107"/>
      <c r="E610" s="108"/>
      <c r="F610" s="108"/>
      <c r="G610" s="108"/>
      <c r="H610" s="108"/>
      <c r="I610" s="108"/>
      <c r="J610" s="109"/>
      <c r="K610" s="109"/>
      <c r="L610" s="108"/>
      <c r="M610" s="108"/>
      <c r="N610" s="108"/>
      <c r="O610" s="112"/>
      <c r="P610" s="112"/>
      <c r="Q610" s="108"/>
      <c r="R610" s="108"/>
      <c r="S610" s="112"/>
    </row>
    <row r="611" spans="1:19" ht="15.75" customHeight="1" x14ac:dyDescent="0.2">
      <c r="A611" s="108"/>
      <c r="B611" s="108"/>
      <c r="C611" s="108"/>
      <c r="D611" s="107"/>
      <c r="E611" s="108"/>
      <c r="F611" s="108"/>
      <c r="G611" s="108"/>
      <c r="H611" s="108"/>
      <c r="I611" s="108"/>
      <c r="J611" s="109"/>
      <c r="K611" s="109"/>
      <c r="L611" s="108"/>
      <c r="M611" s="108"/>
      <c r="N611" s="108"/>
      <c r="O611" s="112"/>
      <c r="P611" s="112"/>
      <c r="Q611" s="108"/>
      <c r="R611" s="108"/>
      <c r="S611" s="112"/>
    </row>
    <row r="612" spans="1:19" ht="15.75" customHeight="1" x14ac:dyDescent="0.2">
      <c r="A612" s="108"/>
      <c r="B612" s="108"/>
      <c r="C612" s="108"/>
      <c r="D612" s="107"/>
      <c r="E612" s="108"/>
      <c r="F612" s="108"/>
      <c r="G612" s="108"/>
      <c r="H612" s="108"/>
      <c r="I612" s="108"/>
      <c r="J612" s="109"/>
      <c r="K612" s="109"/>
      <c r="L612" s="108"/>
      <c r="M612" s="108"/>
      <c r="N612" s="108"/>
      <c r="O612" s="112"/>
      <c r="P612" s="112"/>
      <c r="Q612" s="108"/>
      <c r="R612" s="108"/>
      <c r="S612" s="112"/>
    </row>
    <row r="613" spans="1:19" ht="15.75" customHeight="1" x14ac:dyDescent="0.2">
      <c r="A613" s="108"/>
      <c r="B613" s="108"/>
      <c r="C613" s="108"/>
      <c r="D613" s="107"/>
      <c r="E613" s="108"/>
      <c r="F613" s="108"/>
      <c r="G613" s="108"/>
      <c r="H613" s="108"/>
      <c r="I613" s="108"/>
      <c r="J613" s="109"/>
      <c r="K613" s="109"/>
      <c r="L613" s="108"/>
      <c r="M613" s="108"/>
      <c r="N613" s="108"/>
      <c r="O613" s="112"/>
      <c r="P613" s="112"/>
      <c r="Q613" s="108"/>
      <c r="R613" s="108"/>
      <c r="S613" s="112"/>
    </row>
    <row r="614" spans="1:19" ht="15.75" customHeight="1" x14ac:dyDescent="0.2">
      <c r="A614" s="108"/>
      <c r="B614" s="108"/>
      <c r="C614" s="108"/>
      <c r="D614" s="107"/>
      <c r="E614" s="108"/>
      <c r="F614" s="108"/>
      <c r="G614" s="108"/>
      <c r="H614" s="108"/>
      <c r="I614" s="108"/>
      <c r="J614" s="109"/>
      <c r="K614" s="109"/>
      <c r="L614" s="108"/>
      <c r="M614" s="108"/>
      <c r="N614" s="108"/>
      <c r="O614" s="112"/>
      <c r="P614" s="112"/>
      <c r="Q614" s="108"/>
      <c r="R614" s="108"/>
      <c r="S614" s="112"/>
    </row>
    <row r="615" spans="1:19" ht="15.75" customHeight="1" x14ac:dyDescent="0.2">
      <c r="A615" s="108"/>
      <c r="B615" s="108"/>
      <c r="C615" s="108"/>
      <c r="D615" s="107"/>
      <c r="E615" s="108"/>
      <c r="F615" s="108"/>
      <c r="G615" s="108"/>
      <c r="H615" s="108"/>
      <c r="I615" s="108"/>
      <c r="J615" s="109"/>
      <c r="K615" s="109"/>
      <c r="L615" s="108"/>
      <c r="M615" s="108"/>
      <c r="N615" s="108"/>
      <c r="O615" s="112"/>
      <c r="P615" s="112"/>
      <c r="Q615" s="108"/>
      <c r="R615" s="108"/>
      <c r="S615" s="112"/>
    </row>
    <row r="616" spans="1:19" ht="15.75" customHeight="1" x14ac:dyDescent="0.2">
      <c r="A616" s="108"/>
      <c r="B616" s="108"/>
      <c r="C616" s="108"/>
      <c r="D616" s="107"/>
      <c r="E616" s="108"/>
      <c r="F616" s="108"/>
      <c r="G616" s="108"/>
      <c r="H616" s="108"/>
      <c r="I616" s="108"/>
      <c r="J616" s="109"/>
      <c r="K616" s="109"/>
      <c r="L616" s="108"/>
      <c r="M616" s="108"/>
      <c r="N616" s="108"/>
      <c r="O616" s="112"/>
      <c r="P616" s="112"/>
      <c r="Q616" s="108"/>
      <c r="R616" s="108"/>
      <c r="S616" s="112"/>
    </row>
    <row r="617" spans="1:19" ht="15.75" customHeight="1" x14ac:dyDescent="0.2">
      <c r="A617" s="108"/>
      <c r="B617" s="108"/>
      <c r="C617" s="108"/>
      <c r="D617" s="107"/>
      <c r="E617" s="108"/>
      <c r="F617" s="108"/>
      <c r="G617" s="108"/>
      <c r="H617" s="108"/>
      <c r="I617" s="108"/>
      <c r="J617" s="109"/>
      <c r="K617" s="109"/>
      <c r="L617" s="108"/>
      <c r="M617" s="108"/>
      <c r="N617" s="108"/>
      <c r="O617" s="112"/>
      <c r="P617" s="112"/>
      <c r="Q617" s="108"/>
      <c r="R617" s="108"/>
      <c r="S617" s="112"/>
    </row>
    <row r="618" spans="1:19" ht="15.75" customHeight="1" x14ac:dyDescent="0.2">
      <c r="A618" s="108"/>
      <c r="B618" s="108"/>
      <c r="C618" s="108"/>
      <c r="D618" s="107"/>
      <c r="E618" s="108"/>
      <c r="F618" s="108"/>
      <c r="G618" s="108"/>
      <c r="H618" s="108"/>
      <c r="I618" s="108"/>
      <c r="J618" s="109"/>
      <c r="K618" s="109"/>
      <c r="L618" s="108"/>
      <c r="M618" s="108"/>
      <c r="N618" s="108"/>
      <c r="O618" s="112"/>
      <c r="P618" s="112"/>
      <c r="Q618" s="108"/>
      <c r="R618" s="108"/>
      <c r="S618" s="112"/>
    </row>
    <row r="619" spans="1:19" ht="15.75" customHeight="1" x14ac:dyDescent="0.2">
      <c r="A619" s="108"/>
      <c r="B619" s="108"/>
      <c r="C619" s="108"/>
      <c r="D619" s="107"/>
      <c r="E619" s="108"/>
      <c r="F619" s="108"/>
      <c r="G619" s="108"/>
      <c r="H619" s="108"/>
      <c r="I619" s="108"/>
      <c r="J619" s="109"/>
      <c r="K619" s="109"/>
      <c r="L619" s="108"/>
      <c r="M619" s="108"/>
      <c r="N619" s="108"/>
      <c r="O619" s="112"/>
      <c r="P619" s="112"/>
      <c r="Q619" s="108"/>
      <c r="R619" s="108"/>
      <c r="S619" s="112"/>
    </row>
    <row r="620" spans="1:19" ht="15.75" customHeight="1" x14ac:dyDescent="0.2">
      <c r="A620" s="108"/>
      <c r="B620" s="108"/>
      <c r="C620" s="108"/>
      <c r="D620" s="107"/>
      <c r="E620" s="108"/>
      <c r="F620" s="108"/>
      <c r="G620" s="108"/>
      <c r="H620" s="108"/>
      <c r="I620" s="108"/>
      <c r="J620" s="109"/>
      <c r="K620" s="109"/>
      <c r="L620" s="108"/>
      <c r="M620" s="108"/>
      <c r="N620" s="108"/>
      <c r="O620" s="112"/>
      <c r="P620" s="112"/>
      <c r="Q620" s="108"/>
      <c r="R620" s="108"/>
      <c r="S620" s="112"/>
    </row>
    <row r="621" spans="1:19" ht="15.75" customHeight="1" x14ac:dyDescent="0.2">
      <c r="A621" s="108"/>
      <c r="B621" s="108"/>
      <c r="C621" s="108"/>
      <c r="D621" s="107"/>
      <c r="E621" s="108"/>
      <c r="F621" s="108"/>
      <c r="G621" s="108"/>
      <c r="H621" s="108"/>
      <c r="I621" s="108"/>
      <c r="J621" s="109"/>
      <c r="K621" s="109"/>
      <c r="L621" s="108"/>
      <c r="M621" s="108"/>
      <c r="N621" s="108"/>
      <c r="O621" s="112"/>
      <c r="P621" s="112"/>
      <c r="Q621" s="108"/>
      <c r="R621" s="108"/>
      <c r="S621" s="112"/>
    </row>
    <row r="622" spans="1:19" ht="15.75" customHeight="1" x14ac:dyDescent="0.2">
      <c r="A622" s="108"/>
      <c r="B622" s="108"/>
      <c r="C622" s="108"/>
      <c r="D622" s="107"/>
      <c r="E622" s="108"/>
      <c r="F622" s="108"/>
      <c r="G622" s="108"/>
      <c r="H622" s="108"/>
      <c r="I622" s="108"/>
      <c r="J622" s="109"/>
      <c r="K622" s="109"/>
      <c r="L622" s="108"/>
      <c r="M622" s="108"/>
      <c r="N622" s="108"/>
      <c r="O622" s="112"/>
      <c r="P622" s="112"/>
      <c r="Q622" s="108"/>
      <c r="R622" s="108"/>
      <c r="S622" s="112"/>
    </row>
    <row r="623" spans="1:19" ht="15.75" customHeight="1" x14ac:dyDescent="0.2">
      <c r="A623" s="108"/>
      <c r="B623" s="108"/>
      <c r="C623" s="108"/>
      <c r="D623" s="107"/>
      <c r="E623" s="108"/>
      <c r="F623" s="108"/>
      <c r="G623" s="108"/>
      <c r="H623" s="108"/>
      <c r="I623" s="108"/>
      <c r="J623" s="109"/>
      <c r="K623" s="109"/>
      <c r="L623" s="108"/>
      <c r="M623" s="108"/>
      <c r="N623" s="108"/>
      <c r="O623" s="112"/>
      <c r="P623" s="112"/>
      <c r="Q623" s="108"/>
      <c r="R623" s="108"/>
      <c r="S623" s="112"/>
    </row>
    <row r="624" spans="1:19" ht="15.75" customHeight="1" x14ac:dyDescent="0.2">
      <c r="A624" s="108"/>
      <c r="B624" s="108"/>
      <c r="C624" s="108"/>
      <c r="D624" s="107"/>
      <c r="E624" s="108"/>
      <c r="F624" s="108"/>
      <c r="G624" s="108"/>
      <c r="H624" s="108"/>
      <c r="I624" s="108"/>
      <c r="J624" s="109"/>
      <c r="K624" s="109"/>
      <c r="L624" s="108"/>
      <c r="M624" s="108"/>
      <c r="N624" s="108"/>
      <c r="O624" s="112"/>
      <c r="P624" s="112"/>
      <c r="Q624" s="108"/>
      <c r="R624" s="108"/>
      <c r="S624" s="112"/>
    </row>
    <row r="625" spans="1:19" ht="15.75" customHeight="1" x14ac:dyDescent="0.2">
      <c r="A625" s="108"/>
      <c r="B625" s="108"/>
      <c r="C625" s="108"/>
      <c r="D625" s="107"/>
      <c r="E625" s="108"/>
      <c r="F625" s="108"/>
      <c r="G625" s="108"/>
      <c r="H625" s="108"/>
      <c r="I625" s="108"/>
      <c r="J625" s="109"/>
      <c r="K625" s="109"/>
      <c r="L625" s="108"/>
      <c r="M625" s="108"/>
      <c r="N625" s="108"/>
      <c r="O625" s="112"/>
      <c r="P625" s="112"/>
      <c r="Q625" s="108"/>
      <c r="R625" s="108"/>
      <c r="S625" s="112"/>
    </row>
    <row r="626" spans="1:19" ht="15.75" customHeight="1" x14ac:dyDescent="0.2">
      <c r="A626" s="108"/>
      <c r="B626" s="108"/>
      <c r="C626" s="108"/>
      <c r="D626" s="107"/>
      <c r="E626" s="108"/>
      <c r="F626" s="108"/>
      <c r="G626" s="108"/>
      <c r="H626" s="108"/>
      <c r="I626" s="108"/>
      <c r="J626" s="109"/>
      <c r="K626" s="109"/>
      <c r="L626" s="108"/>
      <c r="M626" s="108"/>
      <c r="N626" s="108"/>
      <c r="O626" s="112"/>
      <c r="P626" s="112"/>
      <c r="Q626" s="108"/>
      <c r="R626" s="108"/>
      <c r="S626" s="112"/>
    </row>
    <row r="627" spans="1:19" ht="15.75" customHeight="1" x14ac:dyDescent="0.2">
      <c r="A627" s="108"/>
      <c r="B627" s="108"/>
      <c r="C627" s="108"/>
      <c r="D627" s="107"/>
      <c r="E627" s="108"/>
      <c r="F627" s="108"/>
      <c r="G627" s="108"/>
      <c r="H627" s="108"/>
      <c r="I627" s="108"/>
      <c r="J627" s="109"/>
      <c r="K627" s="109"/>
      <c r="L627" s="108"/>
      <c r="M627" s="108"/>
      <c r="N627" s="108"/>
      <c r="O627" s="112"/>
      <c r="P627" s="112"/>
      <c r="Q627" s="108"/>
      <c r="R627" s="108"/>
      <c r="S627" s="112"/>
    </row>
    <row r="628" spans="1:19" ht="15.75" customHeight="1" x14ac:dyDescent="0.2">
      <c r="A628" s="108"/>
      <c r="B628" s="108"/>
      <c r="C628" s="108"/>
      <c r="D628" s="107"/>
      <c r="E628" s="108"/>
      <c r="F628" s="108"/>
      <c r="G628" s="108"/>
      <c r="H628" s="108"/>
      <c r="I628" s="108"/>
      <c r="J628" s="109"/>
      <c r="K628" s="109"/>
      <c r="L628" s="108"/>
      <c r="M628" s="108"/>
      <c r="N628" s="108"/>
      <c r="O628" s="112"/>
      <c r="P628" s="112"/>
      <c r="Q628" s="108"/>
      <c r="R628" s="108"/>
      <c r="S628" s="112"/>
    </row>
    <row r="629" spans="1:19" ht="15.75" customHeight="1" x14ac:dyDescent="0.2">
      <c r="A629" s="108"/>
      <c r="B629" s="108"/>
      <c r="C629" s="108"/>
      <c r="D629" s="107"/>
      <c r="E629" s="108"/>
      <c r="F629" s="108"/>
      <c r="G629" s="108"/>
      <c r="H629" s="108"/>
      <c r="I629" s="108"/>
      <c r="J629" s="109"/>
      <c r="K629" s="109"/>
      <c r="L629" s="108"/>
      <c r="M629" s="108"/>
      <c r="N629" s="108"/>
      <c r="O629" s="112"/>
      <c r="P629" s="112"/>
      <c r="Q629" s="108"/>
      <c r="R629" s="108"/>
      <c r="S629" s="112"/>
    </row>
    <row r="630" spans="1:19" ht="15.75" customHeight="1" x14ac:dyDescent="0.2">
      <c r="A630" s="108"/>
      <c r="B630" s="108"/>
      <c r="C630" s="108"/>
      <c r="D630" s="107"/>
      <c r="E630" s="108"/>
      <c r="F630" s="108"/>
      <c r="G630" s="108"/>
      <c r="H630" s="108"/>
      <c r="I630" s="108"/>
      <c r="J630" s="109"/>
      <c r="K630" s="109"/>
      <c r="L630" s="108"/>
      <c r="M630" s="108"/>
      <c r="N630" s="108"/>
      <c r="O630" s="112"/>
      <c r="P630" s="112"/>
      <c r="Q630" s="108"/>
      <c r="R630" s="108"/>
      <c r="S630" s="112"/>
    </row>
    <row r="631" spans="1:19" ht="15.75" customHeight="1" x14ac:dyDescent="0.2">
      <c r="A631" s="108"/>
      <c r="B631" s="108"/>
      <c r="C631" s="108"/>
      <c r="D631" s="107"/>
      <c r="E631" s="108"/>
      <c r="F631" s="108"/>
      <c r="G631" s="108"/>
      <c r="H631" s="108"/>
      <c r="I631" s="108"/>
      <c r="J631" s="109"/>
      <c r="K631" s="109"/>
      <c r="L631" s="108"/>
      <c r="M631" s="108"/>
      <c r="N631" s="108"/>
      <c r="O631" s="112"/>
      <c r="P631" s="112"/>
      <c r="Q631" s="108"/>
      <c r="R631" s="108"/>
      <c r="S631" s="112"/>
    </row>
    <row r="632" spans="1:19" ht="15.75" customHeight="1" x14ac:dyDescent="0.2">
      <c r="A632" s="108"/>
      <c r="B632" s="108"/>
      <c r="C632" s="108"/>
      <c r="D632" s="107"/>
      <c r="E632" s="108"/>
      <c r="F632" s="108"/>
      <c r="G632" s="108"/>
      <c r="H632" s="108"/>
      <c r="I632" s="108"/>
      <c r="J632" s="109"/>
      <c r="K632" s="109"/>
      <c r="L632" s="108"/>
      <c r="M632" s="108"/>
      <c r="N632" s="108"/>
      <c r="O632" s="112"/>
      <c r="P632" s="112"/>
      <c r="Q632" s="108"/>
      <c r="R632" s="108"/>
      <c r="S632" s="112"/>
    </row>
    <row r="633" spans="1:19" ht="15.75" customHeight="1" x14ac:dyDescent="0.2">
      <c r="A633" s="108"/>
      <c r="B633" s="108"/>
      <c r="C633" s="108"/>
      <c r="D633" s="107"/>
      <c r="E633" s="108"/>
      <c r="F633" s="108"/>
      <c r="G633" s="108"/>
      <c r="H633" s="108"/>
      <c r="I633" s="108"/>
      <c r="J633" s="109"/>
      <c r="K633" s="109"/>
      <c r="L633" s="108"/>
      <c r="M633" s="108"/>
      <c r="N633" s="108"/>
      <c r="O633" s="112"/>
      <c r="P633" s="112"/>
      <c r="Q633" s="108"/>
      <c r="R633" s="108"/>
      <c r="S633" s="112"/>
    </row>
    <row r="634" spans="1:19" ht="15.75" customHeight="1" x14ac:dyDescent="0.2">
      <c r="A634" s="108"/>
      <c r="B634" s="108"/>
      <c r="C634" s="108"/>
      <c r="D634" s="107"/>
      <c r="E634" s="108"/>
      <c r="F634" s="108"/>
      <c r="G634" s="108"/>
      <c r="H634" s="108"/>
      <c r="I634" s="108"/>
      <c r="J634" s="109"/>
      <c r="K634" s="109"/>
      <c r="L634" s="108"/>
      <c r="M634" s="108"/>
      <c r="N634" s="108"/>
      <c r="O634" s="112"/>
      <c r="P634" s="112"/>
      <c r="Q634" s="108"/>
      <c r="R634" s="108"/>
      <c r="S634" s="112"/>
    </row>
    <row r="635" spans="1:19" ht="15.75" customHeight="1" x14ac:dyDescent="0.2">
      <c r="A635" s="108"/>
      <c r="B635" s="108"/>
      <c r="C635" s="108"/>
      <c r="D635" s="107"/>
      <c r="E635" s="108"/>
      <c r="F635" s="108"/>
      <c r="G635" s="108"/>
      <c r="H635" s="108"/>
      <c r="I635" s="108"/>
      <c r="J635" s="109"/>
      <c r="K635" s="109"/>
      <c r="L635" s="108"/>
      <c r="M635" s="108"/>
      <c r="N635" s="108"/>
      <c r="O635" s="112"/>
      <c r="P635" s="112"/>
      <c r="Q635" s="108"/>
      <c r="R635" s="108"/>
      <c r="S635" s="112"/>
    </row>
    <row r="636" spans="1:19" ht="15.75" customHeight="1" x14ac:dyDescent="0.2">
      <c r="A636" s="108"/>
      <c r="B636" s="108"/>
      <c r="C636" s="108"/>
      <c r="D636" s="107"/>
      <c r="E636" s="108"/>
      <c r="F636" s="108"/>
      <c r="G636" s="108"/>
      <c r="H636" s="108"/>
      <c r="I636" s="108"/>
      <c r="J636" s="109"/>
      <c r="K636" s="109"/>
      <c r="L636" s="108"/>
      <c r="M636" s="108"/>
      <c r="N636" s="108"/>
      <c r="O636" s="112"/>
      <c r="P636" s="112"/>
      <c r="Q636" s="108"/>
      <c r="R636" s="108"/>
      <c r="S636" s="112"/>
    </row>
    <row r="637" spans="1:19" ht="15.75" customHeight="1" x14ac:dyDescent="0.2">
      <c r="A637" s="108"/>
      <c r="B637" s="108"/>
      <c r="C637" s="108"/>
      <c r="D637" s="107"/>
      <c r="E637" s="108"/>
      <c r="F637" s="108"/>
      <c r="G637" s="108"/>
      <c r="H637" s="108"/>
      <c r="I637" s="108"/>
      <c r="J637" s="109"/>
      <c r="K637" s="109"/>
      <c r="L637" s="108"/>
      <c r="M637" s="108"/>
      <c r="N637" s="108"/>
      <c r="O637" s="112"/>
      <c r="P637" s="112"/>
      <c r="Q637" s="108"/>
      <c r="R637" s="108"/>
      <c r="S637" s="112"/>
    </row>
    <row r="638" spans="1:19" ht="15.75" customHeight="1" x14ac:dyDescent="0.2">
      <c r="A638" s="108"/>
      <c r="B638" s="108"/>
      <c r="C638" s="108"/>
      <c r="D638" s="107"/>
      <c r="E638" s="108"/>
      <c r="F638" s="108"/>
      <c r="G638" s="108"/>
      <c r="H638" s="108"/>
      <c r="I638" s="108"/>
      <c r="J638" s="109"/>
      <c r="K638" s="109"/>
      <c r="L638" s="108"/>
      <c r="M638" s="108"/>
      <c r="N638" s="108"/>
      <c r="O638" s="112"/>
      <c r="P638" s="112"/>
      <c r="Q638" s="108"/>
      <c r="R638" s="108"/>
      <c r="S638" s="112"/>
    </row>
    <row r="639" spans="1:19" ht="15.75" customHeight="1" x14ac:dyDescent="0.2">
      <c r="A639" s="108"/>
      <c r="B639" s="108"/>
      <c r="C639" s="108"/>
      <c r="D639" s="107"/>
      <c r="E639" s="108"/>
      <c r="F639" s="108"/>
      <c r="G639" s="108"/>
      <c r="H639" s="108"/>
      <c r="I639" s="108"/>
      <c r="J639" s="109"/>
      <c r="K639" s="109"/>
      <c r="L639" s="108"/>
      <c r="M639" s="108"/>
      <c r="N639" s="108"/>
      <c r="O639" s="112"/>
      <c r="P639" s="112"/>
      <c r="Q639" s="108"/>
      <c r="R639" s="108"/>
      <c r="S639" s="112"/>
    </row>
    <row r="640" spans="1:19" ht="15.75" customHeight="1" x14ac:dyDescent="0.2">
      <c r="A640" s="108"/>
      <c r="B640" s="108"/>
      <c r="C640" s="108"/>
      <c r="D640" s="107"/>
      <c r="E640" s="108"/>
      <c r="F640" s="108"/>
      <c r="G640" s="108"/>
      <c r="H640" s="108"/>
      <c r="I640" s="108"/>
      <c r="J640" s="109"/>
      <c r="K640" s="109"/>
      <c r="L640" s="108"/>
      <c r="M640" s="108"/>
      <c r="N640" s="108"/>
      <c r="O640" s="112"/>
      <c r="P640" s="112"/>
      <c r="Q640" s="108"/>
      <c r="R640" s="108"/>
      <c r="S640" s="112"/>
    </row>
    <row r="641" spans="1:19" ht="15.75" customHeight="1" x14ac:dyDescent="0.2">
      <c r="A641" s="108"/>
      <c r="B641" s="108"/>
      <c r="C641" s="108"/>
      <c r="D641" s="107"/>
      <c r="E641" s="108"/>
      <c r="F641" s="108"/>
      <c r="G641" s="108"/>
      <c r="H641" s="108"/>
      <c r="I641" s="108"/>
      <c r="J641" s="109"/>
      <c r="K641" s="109"/>
      <c r="L641" s="108"/>
      <c r="M641" s="108"/>
      <c r="N641" s="108"/>
      <c r="O641" s="112"/>
      <c r="P641" s="112"/>
      <c r="Q641" s="108"/>
      <c r="R641" s="108"/>
      <c r="S641" s="112"/>
    </row>
    <row r="642" spans="1:19" ht="15.75" customHeight="1" x14ac:dyDescent="0.2">
      <c r="A642" s="108"/>
      <c r="B642" s="108"/>
      <c r="C642" s="108"/>
      <c r="D642" s="107"/>
      <c r="E642" s="108"/>
      <c r="F642" s="108"/>
      <c r="G642" s="108"/>
      <c r="H642" s="108"/>
      <c r="I642" s="108"/>
      <c r="J642" s="109"/>
      <c r="K642" s="109"/>
      <c r="L642" s="108"/>
      <c r="M642" s="108"/>
      <c r="N642" s="108"/>
      <c r="O642" s="112"/>
      <c r="P642" s="112"/>
      <c r="Q642" s="108"/>
      <c r="R642" s="108"/>
      <c r="S642" s="112"/>
    </row>
    <row r="643" spans="1:19" ht="15.75" customHeight="1" x14ac:dyDescent="0.2">
      <c r="A643" s="108"/>
      <c r="B643" s="108"/>
      <c r="C643" s="108"/>
      <c r="D643" s="107"/>
      <c r="E643" s="108"/>
      <c r="F643" s="108"/>
      <c r="G643" s="108"/>
      <c r="H643" s="108"/>
      <c r="I643" s="108"/>
      <c r="J643" s="109"/>
      <c r="K643" s="109"/>
      <c r="L643" s="108"/>
      <c r="M643" s="108"/>
      <c r="N643" s="108"/>
      <c r="O643" s="112"/>
      <c r="P643" s="112"/>
      <c r="Q643" s="108"/>
      <c r="R643" s="108"/>
      <c r="S643" s="112"/>
    </row>
    <row r="644" spans="1:19" ht="15.75" customHeight="1" x14ac:dyDescent="0.2">
      <c r="A644" s="108"/>
      <c r="B644" s="108"/>
      <c r="C644" s="108"/>
      <c r="D644" s="107"/>
      <c r="E644" s="108"/>
      <c r="F644" s="108"/>
      <c r="G644" s="108"/>
      <c r="H644" s="108"/>
      <c r="I644" s="108"/>
      <c r="J644" s="109"/>
      <c r="K644" s="109"/>
      <c r="L644" s="108"/>
      <c r="M644" s="108"/>
      <c r="N644" s="108"/>
      <c r="O644" s="112"/>
      <c r="P644" s="112"/>
      <c r="Q644" s="108"/>
      <c r="R644" s="108"/>
      <c r="S644" s="112"/>
    </row>
    <row r="645" spans="1:19" ht="15.75" customHeight="1" x14ac:dyDescent="0.2">
      <c r="A645" s="108"/>
      <c r="B645" s="108"/>
      <c r="C645" s="108"/>
      <c r="D645" s="107"/>
      <c r="E645" s="108"/>
      <c r="F645" s="108"/>
      <c r="G645" s="108"/>
      <c r="H645" s="108"/>
      <c r="I645" s="108"/>
      <c r="J645" s="109"/>
      <c r="K645" s="109"/>
      <c r="L645" s="108"/>
      <c r="M645" s="108"/>
      <c r="N645" s="108"/>
      <c r="O645" s="112"/>
      <c r="P645" s="112"/>
      <c r="Q645" s="108"/>
      <c r="R645" s="108"/>
      <c r="S645" s="112"/>
    </row>
    <row r="646" spans="1:19" ht="15.75" customHeight="1" x14ac:dyDescent="0.2">
      <c r="A646" s="108"/>
      <c r="B646" s="108"/>
      <c r="C646" s="108"/>
      <c r="D646" s="107"/>
      <c r="E646" s="108"/>
      <c r="F646" s="108"/>
      <c r="G646" s="108"/>
      <c r="H646" s="108"/>
      <c r="I646" s="108"/>
      <c r="J646" s="109"/>
      <c r="K646" s="109"/>
      <c r="L646" s="108"/>
      <c r="M646" s="108"/>
      <c r="N646" s="108"/>
      <c r="O646" s="112"/>
      <c r="P646" s="112"/>
      <c r="Q646" s="108"/>
      <c r="R646" s="108"/>
      <c r="S646" s="112"/>
    </row>
    <row r="647" spans="1:19" ht="15.75" customHeight="1" x14ac:dyDescent="0.2">
      <c r="A647" s="108"/>
      <c r="B647" s="108"/>
      <c r="C647" s="108"/>
      <c r="D647" s="107"/>
      <c r="E647" s="108"/>
      <c r="F647" s="108"/>
      <c r="G647" s="108"/>
      <c r="H647" s="108"/>
      <c r="I647" s="108"/>
      <c r="J647" s="109"/>
      <c r="K647" s="109"/>
      <c r="L647" s="108"/>
      <c r="M647" s="108"/>
      <c r="N647" s="108"/>
      <c r="O647" s="112"/>
      <c r="P647" s="112"/>
      <c r="Q647" s="108"/>
      <c r="R647" s="108"/>
      <c r="S647" s="112"/>
    </row>
    <row r="648" spans="1:19" ht="15.75" customHeight="1" x14ac:dyDescent="0.2">
      <c r="A648" s="108"/>
      <c r="B648" s="108"/>
      <c r="C648" s="108"/>
      <c r="D648" s="107"/>
      <c r="E648" s="108"/>
      <c r="F648" s="108"/>
      <c r="G648" s="108"/>
      <c r="H648" s="108"/>
      <c r="I648" s="108"/>
      <c r="J648" s="109"/>
      <c r="K648" s="109"/>
      <c r="L648" s="108"/>
      <c r="M648" s="108"/>
      <c r="N648" s="108"/>
      <c r="O648" s="112"/>
      <c r="P648" s="112"/>
      <c r="Q648" s="108"/>
      <c r="R648" s="108"/>
      <c r="S648" s="112"/>
    </row>
    <row r="649" spans="1:19" ht="15.75" customHeight="1" x14ac:dyDescent="0.2">
      <c r="A649" s="108"/>
      <c r="B649" s="108"/>
      <c r="C649" s="108"/>
      <c r="D649" s="107"/>
      <c r="E649" s="108"/>
      <c r="F649" s="108"/>
      <c r="G649" s="108"/>
      <c r="H649" s="108"/>
      <c r="I649" s="108"/>
      <c r="J649" s="109"/>
      <c r="K649" s="109"/>
      <c r="L649" s="108"/>
      <c r="M649" s="108"/>
      <c r="N649" s="108"/>
      <c r="O649" s="112"/>
      <c r="P649" s="112"/>
      <c r="Q649" s="108"/>
      <c r="R649" s="108"/>
      <c r="S649" s="112"/>
    </row>
    <row r="650" spans="1:19" ht="15.75" customHeight="1" x14ac:dyDescent="0.2">
      <c r="A650" s="108"/>
      <c r="B650" s="108"/>
      <c r="C650" s="108"/>
      <c r="D650" s="107"/>
      <c r="E650" s="108"/>
      <c r="F650" s="108"/>
      <c r="G650" s="108"/>
      <c r="H650" s="108"/>
      <c r="I650" s="108"/>
      <c r="J650" s="109"/>
      <c r="K650" s="109"/>
      <c r="L650" s="108"/>
      <c r="M650" s="108"/>
      <c r="N650" s="108"/>
      <c r="O650" s="112"/>
      <c r="P650" s="112"/>
      <c r="Q650" s="108"/>
      <c r="R650" s="108"/>
      <c r="S650" s="112"/>
    </row>
    <row r="651" spans="1:19" ht="15.75" customHeight="1" x14ac:dyDescent="0.2">
      <c r="A651" s="108"/>
      <c r="B651" s="108"/>
      <c r="C651" s="108"/>
      <c r="D651" s="107"/>
      <c r="E651" s="108"/>
      <c r="F651" s="108"/>
      <c r="G651" s="108"/>
      <c r="H651" s="108"/>
      <c r="I651" s="108"/>
      <c r="J651" s="109"/>
      <c r="K651" s="109"/>
      <c r="L651" s="108"/>
      <c r="M651" s="108"/>
      <c r="N651" s="108"/>
      <c r="O651" s="112"/>
      <c r="P651" s="112"/>
      <c r="Q651" s="108"/>
      <c r="R651" s="108"/>
      <c r="S651" s="112"/>
    </row>
    <row r="652" spans="1:19" ht="15.75" customHeight="1" x14ac:dyDescent="0.2">
      <c r="A652" s="108"/>
      <c r="B652" s="108"/>
      <c r="C652" s="108"/>
      <c r="D652" s="107"/>
      <c r="E652" s="108"/>
      <c r="F652" s="108"/>
      <c r="G652" s="108"/>
      <c r="H652" s="108"/>
      <c r="I652" s="108"/>
      <c r="J652" s="109"/>
      <c r="K652" s="109"/>
      <c r="L652" s="108"/>
      <c r="M652" s="108"/>
      <c r="N652" s="108"/>
      <c r="O652" s="112"/>
      <c r="P652" s="112"/>
      <c r="Q652" s="108"/>
      <c r="R652" s="108"/>
      <c r="S652" s="112"/>
    </row>
    <row r="653" spans="1:19" ht="15.75" customHeight="1" x14ac:dyDescent="0.2">
      <c r="A653" s="108"/>
      <c r="B653" s="108"/>
      <c r="C653" s="108"/>
      <c r="D653" s="107"/>
      <c r="E653" s="108"/>
      <c r="F653" s="108"/>
      <c r="G653" s="108"/>
      <c r="H653" s="108"/>
      <c r="I653" s="108"/>
      <c r="J653" s="109"/>
      <c r="K653" s="109"/>
      <c r="L653" s="108"/>
      <c r="M653" s="108"/>
      <c r="N653" s="108"/>
      <c r="O653" s="112"/>
      <c r="P653" s="112"/>
      <c r="Q653" s="108"/>
      <c r="R653" s="108"/>
      <c r="S653" s="112"/>
    </row>
    <row r="654" spans="1:19" ht="15.75" customHeight="1" x14ac:dyDescent="0.2">
      <c r="A654" s="108"/>
      <c r="B654" s="108"/>
      <c r="C654" s="108"/>
      <c r="D654" s="107"/>
      <c r="E654" s="108"/>
      <c r="F654" s="108"/>
      <c r="G654" s="108"/>
      <c r="H654" s="108"/>
      <c r="I654" s="108"/>
      <c r="J654" s="109"/>
      <c r="K654" s="109"/>
      <c r="L654" s="108"/>
      <c r="M654" s="108"/>
      <c r="N654" s="108"/>
      <c r="O654" s="112"/>
      <c r="P654" s="112"/>
      <c r="Q654" s="108"/>
      <c r="R654" s="108"/>
      <c r="S654" s="112"/>
    </row>
    <row r="655" spans="1:19" ht="15.75" customHeight="1" x14ac:dyDescent="0.2">
      <c r="A655" s="108"/>
      <c r="B655" s="108"/>
      <c r="C655" s="108"/>
      <c r="D655" s="107"/>
      <c r="E655" s="108"/>
      <c r="F655" s="108"/>
      <c r="G655" s="108"/>
      <c r="H655" s="108"/>
      <c r="I655" s="108"/>
      <c r="J655" s="109"/>
      <c r="K655" s="109"/>
      <c r="L655" s="108"/>
      <c r="M655" s="108"/>
      <c r="N655" s="108"/>
      <c r="O655" s="112"/>
      <c r="P655" s="112"/>
      <c r="Q655" s="108"/>
      <c r="R655" s="108"/>
      <c r="S655" s="112"/>
    </row>
    <row r="656" spans="1:19" ht="15.75" customHeight="1" x14ac:dyDescent="0.2">
      <c r="A656" s="108"/>
      <c r="B656" s="108"/>
      <c r="C656" s="108"/>
      <c r="D656" s="107"/>
      <c r="E656" s="108"/>
      <c r="F656" s="108"/>
      <c r="G656" s="108"/>
      <c r="H656" s="108"/>
      <c r="I656" s="108"/>
      <c r="J656" s="109"/>
      <c r="K656" s="109"/>
      <c r="L656" s="108"/>
      <c r="M656" s="108"/>
      <c r="N656" s="108"/>
      <c r="O656" s="112"/>
      <c r="P656" s="112"/>
      <c r="Q656" s="108"/>
      <c r="R656" s="108"/>
      <c r="S656" s="112"/>
    </row>
    <row r="657" spans="1:19" ht="15.75" customHeight="1" x14ac:dyDescent="0.2">
      <c r="A657" s="108"/>
      <c r="B657" s="108"/>
      <c r="C657" s="108"/>
      <c r="D657" s="107"/>
      <c r="E657" s="108"/>
      <c r="F657" s="108"/>
      <c r="G657" s="108"/>
      <c r="H657" s="108"/>
      <c r="I657" s="108"/>
      <c r="J657" s="109"/>
      <c r="K657" s="109"/>
      <c r="L657" s="108"/>
      <c r="M657" s="108"/>
      <c r="N657" s="108"/>
      <c r="O657" s="112"/>
      <c r="P657" s="112"/>
      <c r="Q657" s="108"/>
      <c r="R657" s="108"/>
      <c r="S657" s="112"/>
    </row>
    <row r="658" spans="1:19" ht="15.75" customHeight="1" x14ac:dyDescent="0.2">
      <c r="A658" s="108"/>
      <c r="B658" s="108"/>
      <c r="C658" s="108"/>
      <c r="D658" s="107"/>
      <c r="E658" s="108"/>
      <c r="F658" s="108"/>
      <c r="G658" s="108"/>
      <c r="H658" s="108"/>
      <c r="I658" s="108"/>
      <c r="J658" s="109"/>
      <c r="K658" s="109"/>
      <c r="L658" s="108"/>
      <c r="M658" s="108"/>
      <c r="N658" s="108"/>
      <c r="O658" s="112"/>
      <c r="P658" s="112"/>
      <c r="Q658" s="108"/>
      <c r="R658" s="108"/>
      <c r="S658" s="112"/>
    </row>
    <row r="659" spans="1:19" ht="15.75" customHeight="1" x14ac:dyDescent="0.2">
      <c r="A659" s="108"/>
      <c r="B659" s="108"/>
      <c r="C659" s="108"/>
      <c r="D659" s="107"/>
      <c r="E659" s="108"/>
      <c r="F659" s="108"/>
      <c r="G659" s="108"/>
      <c r="H659" s="108"/>
      <c r="I659" s="108"/>
      <c r="J659" s="109"/>
      <c r="K659" s="109"/>
      <c r="L659" s="108"/>
      <c r="M659" s="108"/>
      <c r="N659" s="108"/>
      <c r="O659" s="112"/>
      <c r="P659" s="112"/>
      <c r="Q659" s="108"/>
      <c r="R659" s="108"/>
      <c r="S659" s="112"/>
    </row>
    <row r="660" spans="1:19" ht="15.75" customHeight="1" x14ac:dyDescent="0.2">
      <c r="A660" s="108"/>
      <c r="B660" s="108"/>
      <c r="C660" s="108"/>
      <c r="D660" s="107"/>
      <c r="E660" s="108"/>
      <c r="F660" s="108"/>
      <c r="G660" s="108"/>
      <c r="H660" s="108"/>
      <c r="I660" s="108"/>
      <c r="J660" s="109"/>
      <c r="K660" s="109"/>
      <c r="L660" s="108"/>
      <c r="M660" s="108"/>
      <c r="N660" s="108"/>
      <c r="O660" s="112"/>
      <c r="P660" s="112"/>
      <c r="Q660" s="108"/>
      <c r="R660" s="108"/>
      <c r="S660" s="112"/>
    </row>
    <row r="661" spans="1:19" ht="15.75" customHeight="1" x14ac:dyDescent="0.2">
      <c r="A661" s="108"/>
      <c r="B661" s="108"/>
      <c r="C661" s="108"/>
      <c r="D661" s="107"/>
      <c r="E661" s="108"/>
      <c r="F661" s="108"/>
      <c r="G661" s="108"/>
      <c r="H661" s="108"/>
      <c r="I661" s="108"/>
      <c r="J661" s="109"/>
      <c r="K661" s="109"/>
      <c r="L661" s="108"/>
      <c r="M661" s="108"/>
      <c r="N661" s="108"/>
      <c r="O661" s="112"/>
      <c r="P661" s="112"/>
      <c r="Q661" s="108"/>
      <c r="R661" s="108"/>
      <c r="S661" s="112"/>
    </row>
    <row r="662" spans="1:19" ht="15.75" customHeight="1" x14ac:dyDescent="0.2">
      <c r="A662" s="108"/>
      <c r="B662" s="108"/>
      <c r="C662" s="108"/>
      <c r="D662" s="107"/>
      <c r="E662" s="108"/>
      <c r="F662" s="108"/>
      <c r="G662" s="108"/>
      <c r="H662" s="108"/>
      <c r="I662" s="108"/>
      <c r="J662" s="109"/>
      <c r="K662" s="109"/>
      <c r="L662" s="108"/>
      <c r="M662" s="108"/>
      <c r="N662" s="108"/>
      <c r="O662" s="112"/>
      <c r="P662" s="112"/>
      <c r="Q662" s="108"/>
      <c r="R662" s="108"/>
      <c r="S662" s="112"/>
    </row>
    <row r="663" spans="1:19" ht="15.75" customHeight="1" x14ac:dyDescent="0.2">
      <c r="A663" s="108"/>
      <c r="B663" s="108"/>
      <c r="C663" s="108"/>
      <c r="D663" s="107"/>
      <c r="E663" s="108"/>
      <c r="F663" s="108"/>
      <c r="G663" s="108"/>
      <c r="H663" s="108"/>
      <c r="I663" s="108"/>
      <c r="J663" s="109"/>
      <c r="K663" s="109"/>
      <c r="L663" s="108"/>
      <c r="M663" s="108"/>
      <c r="N663" s="108"/>
      <c r="O663" s="112"/>
      <c r="P663" s="112"/>
      <c r="Q663" s="108"/>
      <c r="R663" s="108"/>
      <c r="S663" s="112"/>
    </row>
    <row r="664" spans="1:19" ht="15.75" customHeight="1" x14ac:dyDescent="0.2">
      <c r="A664" s="108"/>
      <c r="B664" s="108"/>
      <c r="C664" s="108"/>
      <c r="D664" s="107"/>
      <c r="E664" s="108"/>
      <c r="F664" s="108"/>
      <c r="G664" s="108"/>
      <c r="H664" s="108"/>
      <c r="I664" s="108"/>
      <c r="J664" s="109"/>
      <c r="K664" s="109"/>
      <c r="L664" s="108"/>
      <c r="M664" s="108"/>
      <c r="N664" s="108"/>
      <c r="O664" s="112"/>
      <c r="P664" s="112"/>
      <c r="Q664" s="108"/>
      <c r="R664" s="108"/>
      <c r="S664" s="112"/>
    </row>
    <row r="665" spans="1:19" ht="15.75" customHeight="1" x14ac:dyDescent="0.2">
      <c r="A665" s="108"/>
      <c r="B665" s="108"/>
      <c r="C665" s="108"/>
      <c r="D665" s="107"/>
      <c r="E665" s="108"/>
      <c r="F665" s="108"/>
      <c r="G665" s="108"/>
      <c r="H665" s="108"/>
      <c r="I665" s="108"/>
      <c r="J665" s="109"/>
      <c r="K665" s="109"/>
      <c r="L665" s="108"/>
      <c r="M665" s="108"/>
      <c r="N665" s="108"/>
      <c r="O665" s="112"/>
      <c r="P665" s="112"/>
      <c r="Q665" s="108"/>
      <c r="R665" s="108"/>
      <c r="S665" s="112"/>
    </row>
    <row r="666" spans="1:19" ht="15.75" customHeight="1" x14ac:dyDescent="0.2">
      <c r="A666" s="108"/>
      <c r="B666" s="108"/>
      <c r="C666" s="108"/>
      <c r="D666" s="107"/>
      <c r="E666" s="108"/>
      <c r="F666" s="108"/>
      <c r="G666" s="108"/>
      <c r="H666" s="108"/>
      <c r="I666" s="108"/>
      <c r="J666" s="109"/>
      <c r="K666" s="109"/>
      <c r="L666" s="108"/>
      <c r="M666" s="108"/>
      <c r="N666" s="108"/>
      <c r="O666" s="112"/>
      <c r="P666" s="112"/>
      <c r="Q666" s="108"/>
      <c r="R666" s="108"/>
      <c r="S666" s="112"/>
    </row>
    <row r="667" spans="1:19" ht="15.75" customHeight="1" x14ac:dyDescent="0.2">
      <c r="A667" s="108"/>
      <c r="B667" s="108"/>
      <c r="C667" s="108"/>
      <c r="D667" s="107"/>
      <c r="E667" s="108"/>
      <c r="F667" s="108"/>
      <c r="G667" s="108"/>
      <c r="H667" s="108"/>
      <c r="I667" s="108"/>
      <c r="J667" s="109"/>
      <c r="K667" s="109"/>
      <c r="L667" s="108"/>
      <c r="M667" s="108"/>
      <c r="N667" s="108"/>
      <c r="O667" s="112"/>
      <c r="P667" s="112"/>
      <c r="Q667" s="108"/>
      <c r="R667" s="108"/>
      <c r="S667" s="112"/>
    </row>
    <row r="668" spans="1:19" ht="15.75" customHeight="1" x14ac:dyDescent="0.2">
      <c r="A668" s="108"/>
      <c r="B668" s="108"/>
      <c r="C668" s="108"/>
      <c r="D668" s="107"/>
      <c r="E668" s="108"/>
      <c r="F668" s="108"/>
      <c r="G668" s="108"/>
      <c r="H668" s="108"/>
      <c r="I668" s="108"/>
      <c r="J668" s="109"/>
      <c r="K668" s="109"/>
      <c r="L668" s="108"/>
      <c r="M668" s="108"/>
      <c r="N668" s="108"/>
      <c r="O668" s="112"/>
      <c r="P668" s="112"/>
      <c r="Q668" s="108"/>
      <c r="R668" s="108"/>
      <c r="S668" s="112"/>
    </row>
    <row r="669" spans="1:19" ht="15.75" customHeight="1" x14ac:dyDescent="0.2">
      <c r="A669" s="108"/>
      <c r="B669" s="108"/>
      <c r="C669" s="108"/>
      <c r="D669" s="107"/>
      <c r="E669" s="108"/>
      <c r="F669" s="108"/>
      <c r="G669" s="108"/>
      <c r="H669" s="108"/>
      <c r="I669" s="108"/>
      <c r="J669" s="109"/>
      <c r="K669" s="109"/>
      <c r="L669" s="108"/>
      <c r="M669" s="108"/>
      <c r="N669" s="108"/>
      <c r="O669" s="112"/>
      <c r="P669" s="112"/>
      <c r="Q669" s="108"/>
      <c r="R669" s="108"/>
      <c r="S669" s="112"/>
    </row>
    <row r="670" spans="1:19" ht="15.75" customHeight="1" x14ac:dyDescent="0.2">
      <c r="A670" s="108"/>
      <c r="B670" s="108"/>
      <c r="C670" s="108"/>
      <c r="D670" s="107"/>
      <c r="E670" s="108"/>
      <c r="F670" s="108"/>
      <c r="G670" s="108"/>
      <c r="H670" s="108"/>
      <c r="I670" s="108"/>
      <c r="J670" s="109"/>
      <c r="K670" s="109"/>
      <c r="L670" s="108"/>
      <c r="M670" s="108"/>
      <c r="N670" s="108"/>
      <c r="O670" s="112"/>
      <c r="P670" s="112"/>
      <c r="Q670" s="108"/>
      <c r="R670" s="108"/>
      <c r="S670" s="112"/>
    </row>
    <row r="671" spans="1:19" ht="15.75" customHeight="1" x14ac:dyDescent="0.2">
      <c r="A671" s="108"/>
      <c r="B671" s="108"/>
      <c r="C671" s="108"/>
      <c r="D671" s="107"/>
      <c r="E671" s="108"/>
      <c r="F671" s="108"/>
      <c r="G671" s="108"/>
      <c r="H671" s="108"/>
      <c r="I671" s="108"/>
      <c r="J671" s="109"/>
      <c r="K671" s="109"/>
      <c r="L671" s="108"/>
      <c r="M671" s="108"/>
      <c r="N671" s="108"/>
      <c r="O671" s="112"/>
      <c r="P671" s="112"/>
      <c r="Q671" s="108"/>
      <c r="R671" s="108"/>
      <c r="S671" s="112"/>
    </row>
    <row r="672" spans="1:19" ht="15.75" customHeight="1" x14ac:dyDescent="0.2">
      <c r="A672" s="108"/>
      <c r="B672" s="108"/>
      <c r="C672" s="108"/>
      <c r="D672" s="107"/>
      <c r="E672" s="108"/>
      <c r="F672" s="108"/>
      <c r="G672" s="108"/>
      <c r="H672" s="108"/>
      <c r="I672" s="108"/>
      <c r="J672" s="109"/>
      <c r="K672" s="109"/>
      <c r="L672" s="108"/>
      <c r="M672" s="108"/>
      <c r="N672" s="108"/>
      <c r="O672" s="112"/>
      <c r="P672" s="112"/>
      <c r="Q672" s="108"/>
      <c r="R672" s="108"/>
      <c r="S672" s="112"/>
    </row>
    <row r="673" spans="1:19" ht="15.75" customHeight="1" x14ac:dyDescent="0.2">
      <c r="A673" s="108"/>
      <c r="B673" s="108"/>
      <c r="C673" s="108"/>
      <c r="D673" s="107"/>
      <c r="E673" s="108"/>
      <c r="F673" s="108"/>
      <c r="G673" s="108"/>
      <c r="H673" s="108"/>
      <c r="I673" s="108"/>
      <c r="J673" s="109"/>
      <c r="K673" s="109"/>
      <c r="L673" s="108"/>
      <c r="M673" s="108"/>
      <c r="N673" s="108"/>
      <c r="O673" s="112"/>
      <c r="P673" s="112"/>
      <c r="Q673" s="108"/>
      <c r="R673" s="108"/>
      <c r="S673" s="112"/>
    </row>
    <row r="674" spans="1:19" ht="15.75" customHeight="1" x14ac:dyDescent="0.2">
      <c r="A674" s="108"/>
      <c r="B674" s="108"/>
      <c r="C674" s="108"/>
      <c r="D674" s="107"/>
      <c r="E674" s="108"/>
      <c r="F674" s="108"/>
      <c r="G674" s="108"/>
      <c r="H674" s="108"/>
      <c r="I674" s="108"/>
      <c r="J674" s="109"/>
      <c r="K674" s="109"/>
      <c r="L674" s="108"/>
      <c r="M674" s="108"/>
      <c r="N674" s="108"/>
      <c r="O674" s="112"/>
      <c r="P674" s="112"/>
      <c r="Q674" s="108"/>
      <c r="R674" s="108"/>
      <c r="S674" s="112"/>
    </row>
    <row r="675" spans="1:19" ht="15.75" customHeight="1" x14ac:dyDescent="0.2">
      <c r="A675" s="108"/>
      <c r="B675" s="108"/>
      <c r="C675" s="108"/>
      <c r="D675" s="107"/>
      <c r="E675" s="108"/>
      <c r="F675" s="108"/>
      <c r="G675" s="108"/>
      <c r="H675" s="108"/>
      <c r="I675" s="108"/>
      <c r="J675" s="109"/>
      <c r="K675" s="109"/>
      <c r="L675" s="108"/>
      <c r="M675" s="108"/>
      <c r="N675" s="108"/>
      <c r="O675" s="112"/>
      <c r="P675" s="112"/>
      <c r="Q675" s="108"/>
      <c r="R675" s="108"/>
      <c r="S675" s="112"/>
    </row>
    <row r="676" spans="1:19" ht="15.75" customHeight="1" x14ac:dyDescent="0.2">
      <c r="A676" s="108"/>
      <c r="B676" s="108"/>
      <c r="C676" s="108"/>
      <c r="D676" s="107"/>
      <c r="E676" s="108"/>
      <c r="F676" s="108"/>
      <c r="G676" s="108"/>
      <c r="H676" s="108"/>
      <c r="I676" s="108"/>
      <c r="J676" s="109"/>
      <c r="K676" s="109"/>
      <c r="L676" s="108"/>
      <c r="M676" s="108"/>
      <c r="N676" s="108"/>
      <c r="O676" s="112"/>
      <c r="P676" s="112"/>
      <c r="Q676" s="108"/>
      <c r="R676" s="108"/>
      <c r="S676" s="112"/>
    </row>
    <row r="677" spans="1:19" ht="15.75" customHeight="1" x14ac:dyDescent="0.2">
      <c r="A677" s="108"/>
      <c r="B677" s="108"/>
      <c r="C677" s="108"/>
      <c r="D677" s="107"/>
      <c r="E677" s="108"/>
      <c r="F677" s="108"/>
      <c r="G677" s="108"/>
      <c r="H677" s="108"/>
      <c r="I677" s="108"/>
      <c r="J677" s="109"/>
      <c r="K677" s="109"/>
      <c r="L677" s="108"/>
      <c r="M677" s="108"/>
      <c r="N677" s="108"/>
      <c r="O677" s="112"/>
      <c r="P677" s="112"/>
      <c r="Q677" s="108"/>
      <c r="R677" s="108"/>
      <c r="S677" s="112"/>
    </row>
    <row r="678" spans="1:19" ht="15.75" customHeight="1" x14ac:dyDescent="0.2">
      <c r="A678" s="108"/>
      <c r="B678" s="108"/>
      <c r="C678" s="108"/>
      <c r="D678" s="107"/>
      <c r="E678" s="108"/>
      <c r="F678" s="108"/>
      <c r="G678" s="108"/>
      <c r="H678" s="108"/>
      <c r="I678" s="108"/>
      <c r="J678" s="109"/>
      <c r="K678" s="109"/>
      <c r="L678" s="108"/>
      <c r="M678" s="108"/>
      <c r="N678" s="108"/>
      <c r="O678" s="112"/>
      <c r="P678" s="112"/>
      <c r="Q678" s="108"/>
      <c r="R678" s="108"/>
      <c r="S678" s="112"/>
    </row>
    <row r="679" spans="1:19" ht="15.75" customHeight="1" x14ac:dyDescent="0.2">
      <c r="A679" s="108"/>
      <c r="B679" s="108"/>
      <c r="C679" s="108"/>
      <c r="D679" s="107"/>
      <c r="E679" s="108"/>
      <c r="F679" s="108"/>
      <c r="G679" s="108"/>
      <c r="H679" s="108"/>
      <c r="I679" s="108"/>
      <c r="J679" s="109"/>
      <c r="K679" s="109"/>
      <c r="L679" s="108"/>
      <c r="M679" s="108"/>
      <c r="N679" s="108"/>
      <c r="O679" s="112"/>
      <c r="P679" s="112"/>
      <c r="Q679" s="108"/>
      <c r="R679" s="108"/>
      <c r="S679" s="112"/>
    </row>
    <row r="680" spans="1:19" ht="15.75" customHeight="1" x14ac:dyDescent="0.2">
      <c r="A680" s="108"/>
      <c r="B680" s="108"/>
      <c r="C680" s="108"/>
      <c r="D680" s="107"/>
      <c r="E680" s="108"/>
      <c r="F680" s="108"/>
      <c r="G680" s="108"/>
      <c r="H680" s="108"/>
      <c r="I680" s="108"/>
      <c r="J680" s="109"/>
      <c r="K680" s="109"/>
      <c r="L680" s="108"/>
      <c r="M680" s="108"/>
      <c r="N680" s="108"/>
      <c r="O680" s="112"/>
      <c r="P680" s="112"/>
      <c r="Q680" s="108"/>
      <c r="R680" s="108"/>
      <c r="S680" s="112"/>
    </row>
    <row r="681" spans="1:19" ht="15.75" customHeight="1" x14ac:dyDescent="0.2">
      <c r="A681" s="108"/>
      <c r="B681" s="108"/>
      <c r="C681" s="108"/>
      <c r="D681" s="107"/>
      <c r="E681" s="108"/>
      <c r="F681" s="108"/>
      <c r="G681" s="108"/>
      <c r="H681" s="108"/>
      <c r="I681" s="108"/>
      <c r="J681" s="109"/>
      <c r="K681" s="109"/>
      <c r="L681" s="108"/>
      <c r="M681" s="108"/>
      <c r="N681" s="108"/>
      <c r="O681" s="112"/>
      <c r="P681" s="112"/>
      <c r="Q681" s="108"/>
      <c r="R681" s="108"/>
      <c r="S681" s="112"/>
    </row>
    <row r="682" spans="1:19" ht="15.75" customHeight="1" x14ac:dyDescent="0.2">
      <c r="A682" s="108"/>
      <c r="B682" s="108"/>
      <c r="C682" s="108"/>
      <c r="D682" s="107"/>
      <c r="E682" s="108"/>
      <c r="F682" s="108"/>
      <c r="G682" s="108"/>
      <c r="H682" s="108"/>
      <c r="I682" s="108"/>
      <c r="J682" s="109"/>
      <c r="K682" s="109"/>
      <c r="L682" s="108"/>
      <c r="M682" s="108"/>
      <c r="N682" s="108"/>
      <c r="O682" s="112"/>
      <c r="P682" s="112"/>
      <c r="Q682" s="108"/>
      <c r="R682" s="108"/>
      <c r="S682" s="112"/>
    </row>
    <row r="683" spans="1:19" ht="15.75" customHeight="1" x14ac:dyDescent="0.2">
      <c r="A683" s="108"/>
      <c r="B683" s="108"/>
      <c r="C683" s="108"/>
      <c r="D683" s="107"/>
      <c r="E683" s="108"/>
      <c r="F683" s="108"/>
      <c r="G683" s="108"/>
      <c r="H683" s="108"/>
      <c r="I683" s="108"/>
      <c r="J683" s="109"/>
      <c r="K683" s="109"/>
      <c r="L683" s="108"/>
      <c r="M683" s="108"/>
      <c r="N683" s="108"/>
      <c r="O683" s="112"/>
      <c r="P683" s="112"/>
      <c r="Q683" s="108"/>
      <c r="R683" s="108"/>
      <c r="S683" s="112"/>
    </row>
    <row r="684" spans="1:19" ht="15.75" customHeight="1" x14ac:dyDescent="0.2">
      <c r="A684" s="108"/>
      <c r="B684" s="108"/>
      <c r="C684" s="108"/>
      <c r="D684" s="107"/>
      <c r="E684" s="108"/>
      <c r="F684" s="108"/>
      <c r="G684" s="108"/>
      <c r="H684" s="108"/>
      <c r="I684" s="108"/>
      <c r="J684" s="109"/>
      <c r="K684" s="109"/>
      <c r="L684" s="108"/>
      <c r="M684" s="108"/>
      <c r="N684" s="108"/>
      <c r="O684" s="112"/>
      <c r="P684" s="112"/>
      <c r="Q684" s="108"/>
      <c r="R684" s="108"/>
      <c r="S684" s="112"/>
    </row>
    <row r="685" spans="1:19" ht="15.75" customHeight="1" x14ac:dyDescent="0.2">
      <c r="A685" s="108"/>
      <c r="B685" s="108"/>
      <c r="C685" s="108"/>
      <c r="D685" s="107"/>
      <c r="E685" s="108"/>
      <c r="F685" s="108"/>
      <c r="G685" s="108"/>
      <c r="H685" s="108"/>
      <c r="I685" s="108"/>
      <c r="J685" s="109"/>
      <c r="K685" s="109"/>
      <c r="L685" s="108"/>
      <c r="M685" s="108"/>
      <c r="N685" s="108"/>
      <c r="O685" s="112"/>
      <c r="P685" s="112"/>
      <c r="Q685" s="108"/>
      <c r="R685" s="108"/>
      <c r="S685" s="112"/>
    </row>
    <row r="686" spans="1:19" ht="15.75" customHeight="1" x14ac:dyDescent="0.2">
      <c r="A686" s="108"/>
      <c r="B686" s="108"/>
      <c r="C686" s="108"/>
      <c r="D686" s="107"/>
      <c r="E686" s="108"/>
      <c r="F686" s="108"/>
      <c r="G686" s="108"/>
      <c r="H686" s="108"/>
      <c r="I686" s="108"/>
      <c r="J686" s="109"/>
      <c r="K686" s="109"/>
      <c r="L686" s="108"/>
      <c r="M686" s="108"/>
      <c r="N686" s="108"/>
      <c r="O686" s="112"/>
      <c r="P686" s="112"/>
      <c r="Q686" s="108"/>
      <c r="R686" s="108"/>
      <c r="S686" s="112"/>
    </row>
    <row r="687" spans="1:19" ht="15.75" customHeight="1" x14ac:dyDescent="0.2">
      <c r="A687" s="108"/>
      <c r="B687" s="108"/>
      <c r="C687" s="108"/>
      <c r="D687" s="107"/>
      <c r="E687" s="108"/>
      <c r="F687" s="108"/>
      <c r="G687" s="108"/>
      <c r="H687" s="108"/>
      <c r="I687" s="108"/>
      <c r="J687" s="109"/>
      <c r="K687" s="109"/>
      <c r="L687" s="108"/>
      <c r="M687" s="108"/>
      <c r="N687" s="108"/>
      <c r="O687" s="112"/>
      <c r="P687" s="112"/>
      <c r="Q687" s="108"/>
      <c r="R687" s="108"/>
      <c r="S687" s="112"/>
    </row>
    <row r="688" spans="1:19" ht="15.75" customHeight="1" x14ac:dyDescent="0.2">
      <c r="A688" s="108"/>
      <c r="B688" s="108"/>
      <c r="C688" s="108"/>
      <c r="D688" s="107"/>
      <c r="E688" s="108"/>
      <c r="F688" s="108"/>
      <c r="G688" s="108"/>
      <c r="H688" s="108"/>
      <c r="I688" s="108"/>
      <c r="J688" s="109"/>
      <c r="K688" s="109"/>
      <c r="L688" s="108"/>
      <c r="M688" s="108"/>
      <c r="N688" s="108"/>
      <c r="O688" s="112"/>
      <c r="P688" s="112"/>
      <c r="Q688" s="108"/>
      <c r="R688" s="108"/>
      <c r="S688" s="112"/>
    </row>
    <row r="689" spans="1:19" ht="15.75" customHeight="1" x14ac:dyDescent="0.2">
      <c r="A689" s="108"/>
      <c r="B689" s="108"/>
      <c r="C689" s="108"/>
      <c r="D689" s="107"/>
      <c r="E689" s="108"/>
      <c r="F689" s="108"/>
      <c r="G689" s="108"/>
      <c r="H689" s="108"/>
      <c r="I689" s="108"/>
      <c r="J689" s="109"/>
      <c r="K689" s="109"/>
      <c r="L689" s="108"/>
      <c r="M689" s="108"/>
      <c r="N689" s="108"/>
      <c r="O689" s="112"/>
      <c r="P689" s="112"/>
      <c r="Q689" s="108"/>
      <c r="R689" s="108"/>
      <c r="S689" s="112"/>
    </row>
    <row r="690" spans="1:19" ht="15.75" customHeight="1" x14ac:dyDescent="0.2">
      <c r="A690" s="108"/>
      <c r="B690" s="108"/>
      <c r="C690" s="108"/>
      <c r="D690" s="107"/>
      <c r="E690" s="108"/>
      <c r="F690" s="108"/>
      <c r="G690" s="108"/>
      <c r="H690" s="108"/>
      <c r="I690" s="108"/>
      <c r="J690" s="109"/>
      <c r="K690" s="109"/>
      <c r="L690" s="108"/>
      <c r="M690" s="108"/>
      <c r="N690" s="108"/>
      <c r="O690" s="112"/>
      <c r="P690" s="112"/>
      <c r="Q690" s="108"/>
      <c r="R690" s="108"/>
      <c r="S690" s="112"/>
    </row>
    <row r="691" spans="1:19" ht="15.75" customHeight="1" x14ac:dyDescent="0.2">
      <c r="A691" s="108"/>
      <c r="B691" s="108"/>
      <c r="C691" s="108"/>
      <c r="D691" s="107"/>
      <c r="E691" s="108"/>
      <c r="F691" s="108"/>
      <c r="G691" s="108"/>
      <c r="H691" s="108"/>
      <c r="I691" s="108"/>
      <c r="J691" s="109"/>
      <c r="K691" s="109"/>
      <c r="L691" s="108"/>
      <c r="M691" s="108"/>
      <c r="N691" s="108"/>
      <c r="O691" s="112"/>
      <c r="P691" s="112"/>
      <c r="Q691" s="108"/>
      <c r="R691" s="108"/>
      <c r="S691" s="112"/>
    </row>
    <row r="692" spans="1:19" ht="15.75" customHeight="1" x14ac:dyDescent="0.2">
      <c r="A692" s="108"/>
      <c r="B692" s="108"/>
      <c r="C692" s="108"/>
      <c r="D692" s="107"/>
      <c r="E692" s="108"/>
      <c r="F692" s="108"/>
      <c r="G692" s="108"/>
      <c r="H692" s="108"/>
      <c r="I692" s="108"/>
      <c r="J692" s="109"/>
      <c r="K692" s="109"/>
      <c r="L692" s="108"/>
      <c r="M692" s="108"/>
      <c r="N692" s="108"/>
      <c r="O692" s="112"/>
      <c r="P692" s="112"/>
      <c r="Q692" s="108"/>
      <c r="R692" s="108"/>
      <c r="S692" s="112"/>
    </row>
    <row r="693" spans="1:19" ht="15.75" customHeight="1" x14ac:dyDescent="0.2">
      <c r="A693" s="108"/>
      <c r="B693" s="108"/>
      <c r="C693" s="108"/>
      <c r="D693" s="107"/>
      <c r="E693" s="108"/>
      <c r="F693" s="108"/>
      <c r="G693" s="108"/>
      <c r="H693" s="108"/>
      <c r="I693" s="108"/>
      <c r="J693" s="109"/>
      <c r="K693" s="109"/>
      <c r="L693" s="108"/>
      <c r="M693" s="108"/>
      <c r="N693" s="108"/>
      <c r="O693" s="112"/>
      <c r="P693" s="112"/>
      <c r="Q693" s="108"/>
      <c r="R693" s="108"/>
      <c r="S693" s="112"/>
    </row>
    <row r="694" spans="1:19" ht="15.75" customHeight="1" x14ac:dyDescent="0.2">
      <c r="A694" s="108"/>
      <c r="B694" s="108"/>
      <c r="C694" s="108"/>
      <c r="D694" s="107"/>
      <c r="E694" s="108"/>
      <c r="F694" s="108"/>
      <c r="G694" s="108"/>
      <c r="H694" s="108"/>
      <c r="I694" s="108"/>
      <c r="J694" s="109"/>
      <c r="K694" s="109"/>
      <c r="L694" s="108"/>
      <c r="M694" s="108"/>
      <c r="N694" s="108"/>
      <c r="O694" s="112"/>
      <c r="P694" s="112"/>
      <c r="Q694" s="108"/>
      <c r="R694" s="108"/>
      <c r="S694" s="112"/>
    </row>
    <row r="695" spans="1:19" ht="15.75" customHeight="1" x14ac:dyDescent="0.2">
      <c r="A695" s="108"/>
      <c r="B695" s="108"/>
      <c r="C695" s="108"/>
      <c r="D695" s="107"/>
      <c r="E695" s="108"/>
      <c r="F695" s="108"/>
      <c r="G695" s="108"/>
      <c r="H695" s="108"/>
      <c r="I695" s="108"/>
      <c r="J695" s="109"/>
      <c r="K695" s="109"/>
      <c r="L695" s="108"/>
      <c r="M695" s="108"/>
      <c r="N695" s="108"/>
      <c r="O695" s="112"/>
      <c r="P695" s="112"/>
      <c r="Q695" s="108"/>
      <c r="R695" s="108"/>
      <c r="S695" s="112"/>
    </row>
    <row r="696" spans="1:19" ht="15.75" customHeight="1" x14ac:dyDescent="0.2">
      <c r="A696" s="108"/>
      <c r="B696" s="108"/>
      <c r="C696" s="108"/>
      <c r="D696" s="107"/>
      <c r="E696" s="108"/>
      <c r="F696" s="108"/>
      <c r="G696" s="108"/>
      <c r="H696" s="108"/>
      <c r="I696" s="108"/>
      <c r="J696" s="109"/>
      <c r="K696" s="109"/>
      <c r="L696" s="108"/>
      <c r="M696" s="108"/>
      <c r="N696" s="108"/>
      <c r="O696" s="112"/>
      <c r="P696" s="112"/>
      <c r="Q696" s="108"/>
      <c r="R696" s="108"/>
      <c r="S696" s="112"/>
    </row>
    <row r="697" spans="1:19" ht="15.75" customHeight="1" x14ac:dyDescent="0.2">
      <c r="A697" s="108"/>
      <c r="B697" s="108"/>
      <c r="C697" s="108"/>
      <c r="D697" s="107"/>
      <c r="E697" s="108"/>
      <c r="F697" s="108"/>
      <c r="G697" s="108"/>
      <c r="H697" s="108"/>
      <c r="I697" s="108"/>
      <c r="J697" s="109"/>
      <c r="K697" s="109"/>
      <c r="L697" s="108"/>
      <c r="M697" s="108"/>
      <c r="N697" s="108"/>
      <c r="O697" s="112"/>
      <c r="P697" s="112"/>
      <c r="Q697" s="108"/>
      <c r="R697" s="108"/>
      <c r="S697" s="112"/>
    </row>
    <row r="698" spans="1:19" ht="15.75" customHeight="1" x14ac:dyDescent="0.2">
      <c r="A698" s="108"/>
      <c r="B698" s="108"/>
      <c r="C698" s="108"/>
      <c r="D698" s="107"/>
      <c r="E698" s="108"/>
      <c r="F698" s="108"/>
      <c r="G698" s="108"/>
      <c r="H698" s="108"/>
      <c r="I698" s="108"/>
      <c r="J698" s="109"/>
      <c r="K698" s="109"/>
      <c r="L698" s="108"/>
      <c r="M698" s="108"/>
      <c r="N698" s="108"/>
      <c r="O698" s="112"/>
      <c r="P698" s="112"/>
      <c r="Q698" s="108"/>
      <c r="R698" s="108"/>
      <c r="S698" s="112"/>
    </row>
    <row r="699" spans="1:19" ht="15.75" customHeight="1" x14ac:dyDescent="0.2">
      <c r="A699" s="108"/>
      <c r="B699" s="108"/>
      <c r="C699" s="108"/>
      <c r="D699" s="107"/>
      <c r="E699" s="108"/>
      <c r="F699" s="108"/>
      <c r="G699" s="108"/>
      <c r="H699" s="108"/>
      <c r="I699" s="108"/>
      <c r="J699" s="109"/>
      <c r="K699" s="109"/>
      <c r="L699" s="108"/>
      <c r="M699" s="108"/>
      <c r="N699" s="108"/>
      <c r="O699" s="112"/>
      <c r="P699" s="112"/>
      <c r="Q699" s="108"/>
      <c r="R699" s="108"/>
      <c r="S699" s="112"/>
    </row>
    <row r="700" spans="1:19" ht="15.75" customHeight="1" x14ac:dyDescent="0.2">
      <c r="A700" s="108"/>
      <c r="B700" s="108"/>
      <c r="C700" s="108"/>
      <c r="D700" s="107"/>
      <c r="E700" s="108"/>
      <c r="F700" s="108"/>
      <c r="G700" s="108"/>
      <c r="H700" s="108"/>
      <c r="I700" s="108"/>
      <c r="J700" s="109"/>
      <c r="K700" s="109"/>
      <c r="L700" s="108"/>
      <c r="M700" s="108"/>
      <c r="N700" s="108"/>
      <c r="O700" s="112"/>
      <c r="P700" s="112"/>
      <c r="Q700" s="108"/>
      <c r="R700" s="108"/>
      <c r="S700" s="112"/>
    </row>
    <row r="701" spans="1:19" ht="15.75" customHeight="1" x14ac:dyDescent="0.2">
      <c r="A701" s="108"/>
      <c r="B701" s="108"/>
      <c r="C701" s="108"/>
      <c r="D701" s="107"/>
      <c r="E701" s="108"/>
      <c r="F701" s="108"/>
      <c r="G701" s="108"/>
      <c r="H701" s="108"/>
      <c r="I701" s="108"/>
      <c r="J701" s="109"/>
      <c r="K701" s="109"/>
      <c r="L701" s="108"/>
      <c r="M701" s="108"/>
      <c r="N701" s="108"/>
      <c r="O701" s="112"/>
      <c r="P701" s="112"/>
      <c r="Q701" s="108"/>
      <c r="R701" s="108"/>
      <c r="S701" s="112"/>
    </row>
    <row r="702" spans="1:19" ht="15.75" customHeight="1" x14ac:dyDescent="0.2">
      <c r="A702" s="108"/>
      <c r="B702" s="108"/>
      <c r="C702" s="108"/>
      <c r="D702" s="107"/>
      <c r="E702" s="108"/>
      <c r="F702" s="108"/>
      <c r="G702" s="108"/>
      <c r="H702" s="108"/>
      <c r="I702" s="108"/>
      <c r="J702" s="109"/>
      <c r="K702" s="109"/>
      <c r="L702" s="108"/>
      <c r="M702" s="108"/>
      <c r="N702" s="108"/>
      <c r="O702" s="112"/>
      <c r="P702" s="112"/>
      <c r="Q702" s="108"/>
      <c r="R702" s="108"/>
      <c r="S702" s="112"/>
    </row>
    <row r="703" spans="1:19" ht="15.75" customHeight="1" x14ac:dyDescent="0.2">
      <c r="A703" s="108"/>
      <c r="B703" s="108"/>
      <c r="C703" s="108"/>
      <c r="D703" s="107"/>
      <c r="E703" s="108"/>
      <c r="F703" s="108"/>
      <c r="G703" s="108"/>
      <c r="H703" s="108"/>
      <c r="I703" s="108"/>
      <c r="J703" s="109"/>
      <c r="K703" s="109"/>
      <c r="L703" s="108"/>
      <c r="M703" s="108"/>
      <c r="N703" s="108"/>
      <c r="O703" s="112"/>
      <c r="P703" s="112"/>
      <c r="Q703" s="108"/>
      <c r="R703" s="108"/>
      <c r="S703" s="112"/>
    </row>
    <row r="704" spans="1:19" ht="15.75" customHeight="1" x14ac:dyDescent="0.2">
      <c r="A704" s="108"/>
      <c r="B704" s="108"/>
      <c r="C704" s="108"/>
      <c r="D704" s="107"/>
      <c r="E704" s="108"/>
      <c r="F704" s="108"/>
      <c r="G704" s="108"/>
      <c r="H704" s="108"/>
      <c r="I704" s="108"/>
      <c r="J704" s="109"/>
      <c r="K704" s="109"/>
      <c r="L704" s="108"/>
      <c r="M704" s="108"/>
      <c r="N704" s="108"/>
      <c r="O704" s="112"/>
      <c r="P704" s="112"/>
      <c r="Q704" s="108"/>
      <c r="R704" s="108"/>
      <c r="S704" s="112"/>
    </row>
    <row r="705" spans="1:19" ht="15.75" customHeight="1" x14ac:dyDescent="0.2">
      <c r="A705" s="108"/>
      <c r="B705" s="108"/>
      <c r="C705" s="108"/>
      <c r="D705" s="107"/>
      <c r="E705" s="108"/>
      <c r="F705" s="108"/>
      <c r="G705" s="108"/>
      <c r="H705" s="108"/>
      <c r="I705" s="108"/>
      <c r="J705" s="109"/>
      <c r="K705" s="109"/>
      <c r="L705" s="108"/>
      <c r="M705" s="108"/>
      <c r="N705" s="108"/>
      <c r="O705" s="112"/>
      <c r="P705" s="112"/>
      <c r="Q705" s="108"/>
      <c r="R705" s="108"/>
      <c r="S705" s="112"/>
    </row>
    <row r="706" spans="1:19" ht="15.75" customHeight="1" x14ac:dyDescent="0.2">
      <c r="A706" s="108"/>
      <c r="B706" s="108"/>
      <c r="C706" s="108"/>
      <c r="D706" s="107"/>
      <c r="E706" s="108"/>
      <c r="F706" s="108"/>
      <c r="G706" s="108"/>
      <c r="H706" s="108"/>
      <c r="I706" s="108"/>
      <c r="J706" s="109"/>
      <c r="K706" s="109"/>
      <c r="L706" s="108"/>
      <c r="M706" s="108"/>
      <c r="N706" s="108"/>
      <c r="O706" s="112"/>
      <c r="P706" s="112"/>
      <c r="Q706" s="108"/>
      <c r="R706" s="108"/>
      <c r="S706" s="112"/>
    </row>
    <row r="707" spans="1:19" ht="15.75" customHeight="1" x14ac:dyDescent="0.2">
      <c r="A707" s="108"/>
      <c r="B707" s="108"/>
      <c r="C707" s="108"/>
      <c r="D707" s="107"/>
      <c r="E707" s="108"/>
      <c r="F707" s="108"/>
      <c r="G707" s="108"/>
      <c r="H707" s="108"/>
      <c r="I707" s="108"/>
      <c r="J707" s="109"/>
      <c r="K707" s="109"/>
      <c r="L707" s="108"/>
      <c r="M707" s="108"/>
      <c r="N707" s="108"/>
      <c r="O707" s="112"/>
      <c r="P707" s="112"/>
      <c r="Q707" s="108"/>
      <c r="R707" s="108"/>
      <c r="S707" s="112"/>
    </row>
    <row r="708" spans="1:19" ht="15.75" customHeight="1" x14ac:dyDescent="0.2">
      <c r="A708" s="108"/>
      <c r="B708" s="108"/>
      <c r="C708" s="108"/>
      <c r="D708" s="107"/>
      <c r="E708" s="108"/>
      <c r="F708" s="108"/>
      <c r="G708" s="108"/>
      <c r="H708" s="108"/>
      <c r="I708" s="108"/>
      <c r="J708" s="109"/>
      <c r="K708" s="109"/>
      <c r="L708" s="108"/>
      <c r="M708" s="108"/>
      <c r="N708" s="108"/>
      <c r="O708" s="112"/>
      <c r="P708" s="112"/>
      <c r="Q708" s="108"/>
      <c r="R708" s="108"/>
      <c r="S708" s="112"/>
    </row>
    <row r="709" spans="1:19" ht="15.75" customHeight="1" x14ac:dyDescent="0.2">
      <c r="A709" s="108"/>
      <c r="B709" s="108"/>
      <c r="C709" s="108"/>
      <c r="D709" s="107"/>
      <c r="E709" s="108"/>
      <c r="F709" s="108"/>
      <c r="G709" s="108"/>
      <c r="H709" s="108"/>
      <c r="I709" s="108"/>
      <c r="J709" s="109"/>
      <c r="K709" s="109"/>
      <c r="L709" s="108"/>
      <c r="M709" s="108"/>
      <c r="N709" s="108"/>
      <c r="O709" s="112"/>
      <c r="P709" s="112"/>
      <c r="Q709" s="108"/>
      <c r="R709" s="108"/>
      <c r="S709" s="112"/>
    </row>
    <row r="710" spans="1:19" ht="15.75" customHeight="1" x14ac:dyDescent="0.2">
      <c r="A710" s="108"/>
      <c r="B710" s="108"/>
      <c r="C710" s="108"/>
      <c r="D710" s="107"/>
      <c r="E710" s="108"/>
      <c r="F710" s="108"/>
      <c r="G710" s="108"/>
      <c r="H710" s="108"/>
      <c r="I710" s="108"/>
      <c r="J710" s="109"/>
      <c r="K710" s="109"/>
      <c r="L710" s="108"/>
      <c r="M710" s="108"/>
      <c r="N710" s="108"/>
      <c r="O710" s="112"/>
      <c r="P710" s="112"/>
      <c r="Q710" s="108"/>
      <c r="R710" s="108"/>
      <c r="S710" s="112"/>
    </row>
    <row r="711" spans="1:19" ht="15.75" customHeight="1" x14ac:dyDescent="0.2">
      <c r="A711" s="108"/>
      <c r="B711" s="108"/>
      <c r="C711" s="108"/>
      <c r="D711" s="107"/>
      <c r="E711" s="108"/>
      <c r="F711" s="108"/>
      <c r="G711" s="108"/>
      <c r="H711" s="108"/>
      <c r="I711" s="108"/>
      <c r="J711" s="109"/>
      <c r="K711" s="109"/>
      <c r="L711" s="108"/>
      <c r="M711" s="108"/>
      <c r="N711" s="108"/>
      <c r="O711" s="112"/>
      <c r="P711" s="112"/>
      <c r="Q711" s="108"/>
      <c r="R711" s="108"/>
      <c r="S711" s="112"/>
    </row>
    <row r="712" spans="1:19" ht="15.75" customHeight="1" x14ac:dyDescent="0.2">
      <c r="A712" s="108"/>
      <c r="B712" s="108"/>
      <c r="C712" s="108"/>
      <c r="D712" s="107"/>
      <c r="E712" s="108"/>
      <c r="F712" s="108"/>
      <c r="G712" s="108"/>
      <c r="H712" s="108"/>
      <c r="I712" s="108"/>
      <c r="J712" s="109"/>
      <c r="K712" s="109"/>
      <c r="L712" s="108"/>
      <c r="M712" s="108"/>
      <c r="N712" s="108"/>
      <c r="O712" s="112"/>
      <c r="P712" s="112"/>
      <c r="Q712" s="108"/>
      <c r="R712" s="108"/>
      <c r="S712" s="112"/>
    </row>
    <row r="713" spans="1:19" ht="15.75" customHeight="1" x14ac:dyDescent="0.2">
      <c r="A713" s="108"/>
      <c r="B713" s="108"/>
      <c r="C713" s="108"/>
      <c r="D713" s="107"/>
      <c r="E713" s="108"/>
      <c r="F713" s="108"/>
      <c r="G713" s="108"/>
      <c r="H713" s="108"/>
      <c r="I713" s="108"/>
      <c r="J713" s="109"/>
      <c r="K713" s="109"/>
      <c r="L713" s="108"/>
      <c r="M713" s="108"/>
      <c r="N713" s="108"/>
      <c r="O713" s="112"/>
      <c r="P713" s="112"/>
      <c r="Q713" s="108"/>
      <c r="R713" s="108"/>
      <c r="S713" s="112"/>
    </row>
    <row r="714" spans="1:19" ht="15.75" customHeight="1" x14ac:dyDescent="0.2">
      <c r="A714" s="108"/>
      <c r="B714" s="108"/>
      <c r="C714" s="108"/>
      <c r="D714" s="107"/>
      <c r="E714" s="108"/>
      <c r="F714" s="108"/>
      <c r="G714" s="108"/>
      <c r="H714" s="108"/>
      <c r="I714" s="108"/>
      <c r="J714" s="109"/>
      <c r="K714" s="109"/>
      <c r="L714" s="108"/>
      <c r="M714" s="108"/>
      <c r="N714" s="108"/>
      <c r="O714" s="112"/>
      <c r="P714" s="112"/>
      <c r="Q714" s="108"/>
      <c r="R714" s="108"/>
      <c r="S714" s="112"/>
    </row>
    <row r="715" spans="1:19" ht="15.75" customHeight="1" x14ac:dyDescent="0.2">
      <c r="A715" s="108"/>
      <c r="B715" s="108"/>
      <c r="C715" s="108"/>
      <c r="D715" s="107"/>
      <c r="E715" s="108"/>
      <c r="F715" s="108"/>
      <c r="G715" s="108"/>
      <c r="H715" s="108"/>
      <c r="I715" s="108"/>
      <c r="J715" s="109"/>
      <c r="K715" s="109"/>
      <c r="L715" s="108"/>
      <c r="M715" s="108"/>
      <c r="N715" s="108"/>
      <c r="O715" s="112"/>
      <c r="P715" s="112"/>
      <c r="Q715" s="108"/>
      <c r="R715" s="108"/>
      <c r="S715" s="112"/>
    </row>
    <row r="716" spans="1:19" ht="15.75" customHeight="1" x14ac:dyDescent="0.2">
      <c r="A716" s="108"/>
      <c r="B716" s="108"/>
      <c r="C716" s="108"/>
      <c r="D716" s="107"/>
      <c r="E716" s="108"/>
      <c r="F716" s="108"/>
      <c r="G716" s="108"/>
      <c r="H716" s="108"/>
      <c r="I716" s="108"/>
      <c r="J716" s="109"/>
      <c r="K716" s="109"/>
      <c r="L716" s="108"/>
      <c r="M716" s="108"/>
      <c r="N716" s="108"/>
      <c r="O716" s="112"/>
      <c r="P716" s="112"/>
      <c r="Q716" s="108"/>
      <c r="R716" s="108"/>
      <c r="S716" s="112"/>
    </row>
    <row r="717" spans="1:19" ht="15.75" customHeight="1" x14ac:dyDescent="0.2">
      <c r="A717" s="108"/>
      <c r="B717" s="108"/>
      <c r="C717" s="108"/>
      <c r="D717" s="107"/>
      <c r="E717" s="108"/>
      <c r="F717" s="108"/>
      <c r="G717" s="108"/>
      <c r="H717" s="108"/>
      <c r="I717" s="108"/>
      <c r="J717" s="109"/>
      <c r="K717" s="109"/>
      <c r="L717" s="108"/>
      <c r="M717" s="108"/>
      <c r="N717" s="108"/>
      <c r="O717" s="112"/>
      <c r="P717" s="112"/>
      <c r="Q717" s="108"/>
      <c r="R717" s="108"/>
      <c r="S717" s="112"/>
    </row>
    <row r="718" spans="1:19" ht="15.75" customHeight="1" x14ac:dyDescent="0.2">
      <c r="A718" s="108"/>
      <c r="B718" s="108"/>
      <c r="C718" s="108"/>
      <c r="D718" s="107"/>
      <c r="E718" s="108"/>
      <c r="F718" s="108"/>
      <c r="G718" s="108"/>
      <c r="H718" s="108"/>
      <c r="I718" s="108"/>
      <c r="J718" s="109"/>
      <c r="K718" s="109"/>
      <c r="L718" s="108"/>
      <c r="M718" s="108"/>
      <c r="N718" s="108"/>
      <c r="O718" s="112"/>
      <c r="P718" s="112"/>
      <c r="Q718" s="108"/>
      <c r="R718" s="108"/>
      <c r="S718" s="112"/>
    </row>
    <row r="719" spans="1:19" ht="15.75" customHeight="1" x14ac:dyDescent="0.2">
      <c r="A719" s="108"/>
      <c r="B719" s="108"/>
      <c r="C719" s="108"/>
      <c r="D719" s="107"/>
      <c r="E719" s="108"/>
      <c r="F719" s="108"/>
      <c r="G719" s="108"/>
      <c r="H719" s="108"/>
      <c r="I719" s="108"/>
      <c r="J719" s="109"/>
      <c r="K719" s="109"/>
      <c r="L719" s="108"/>
      <c r="M719" s="108"/>
      <c r="N719" s="108"/>
      <c r="O719" s="112"/>
      <c r="P719" s="112"/>
      <c r="Q719" s="108"/>
      <c r="R719" s="108"/>
      <c r="S719" s="112"/>
    </row>
    <row r="720" spans="1:19" ht="15.75" customHeight="1" x14ac:dyDescent="0.2">
      <c r="A720" s="108"/>
      <c r="B720" s="108"/>
      <c r="C720" s="108"/>
      <c r="D720" s="107"/>
      <c r="E720" s="108"/>
      <c r="F720" s="108"/>
      <c r="G720" s="108"/>
      <c r="H720" s="108"/>
      <c r="I720" s="108"/>
      <c r="J720" s="109"/>
      <c r="K720" s="109"/>
      <c r="L720" s="108"/>
      <c r="M720" s="108"/>
      <c r="N720" s="108"/>
      <c r="O720" s="112"/>
      <c r="P720" s="112"/>
      <c r="Q720" s="108"/>
      <c r="R720" s="108"/>
      <c r="S720" s="112"/>
    </row>
    <row r="721" spans="1:19" ht="15.75" customHeight="1" x14ac:dyDescent="0.2">
      <c r="A721" s="108"/>
      <c r="B721" s="108"/>
      <c r="C721" s="108"/>
      <c r="D721" s="107"/>
      <c r="E721" s="108"/>
      <c r="F721" s="108"/>
      <c r="G721" s="108"/>
      <c r="H721" s="108"/>
      <c r="I721" s="108"/>
      <c r="J721" s="109"/>
      <c r="K721" s="109"/>
      <c r="L721" s="108"/>
      <c r="M721" s="108"/>
      <c r="N721" s="108"/>
      <c r="O721" s="112"/>
      <c r="P721" s="112"/>
      <c r="Q721" s="108"/>
      <c r="R721" s="108"/>
      <c r="S721" s="112"/>
    </row>
    <row r="722" spans="1:19" ht="15.75" customHeight="1" x14ac:dyDescent="0.2">
      <c r="A722" s="108"/>
      <c r="B722" s="108"/>
      <c r="C722" s="108"/>
      <c r="D722" s="107"/>
      <c r="E722" s="108"/>
      <c r="F722" s="108"/>
      <c r="G722" s="108"/>
      <c r="H722" s="108"/>
      <c r="I722" s="108"/>
      <c r="J722" s="109"/>
      <c r="K722" s="109"/>
      <c r="L722" s="108"/>
      <c r="M722" s="108"/>
      <c r="N722" s="108"/>
      <c r="O722" s="112"/>
      <c r="P722" s="112"/>
      <c r="Q722" s="108"/>
      <c r="R722" s="108"/>
      <c r="S722" s="112"/>
    </row>
    <row r="723" spans="1:19" ht="15.75" customHeight="1" x14ac:dyDescent="0.2">
      <c r="A723" s="108"/>
      <c r="B723" s="108"/>
      <c r="C723" s="108"/>
      <c r="D723" s="107"/>
      <c r="E723" s="108"/>
      <c r="F723" s="108"/>
      <c r="G723" s="108"/>
      <c r="H723" s="108"/>
      <c r="I723" s="108"/>
      <c r="J723" s="109"/>
      <c r="K723" s="109"/>
      <c r="L723" s="108"/>
      <c r="M723" s="108"/>
      <c r="N723" s="108"/>
      <c r="O723" s="112"/>
      <c r="P723" s="112"/>
      <c r="Q723" s="108"/>
      <c r="R723" s="108"/>
      <c r="S723" s="112"/>
    </row>
    <row r="724" spans="1:19" ht="15.75" customHeight="1" x14ac:dyDescent="0.2">
      <c r="A724" s="108"/>
      <c r="B724" s="108"/>
      <c r="C724" s="108"/>
      <c r="D724" s="107"/>
      <c r="E724" s="108"/>
      <c r="F724" s="108"/>
      <c r="G724" s="108"/>
      <c r="H724" s="108"/>
      <c r="I724" s="108"/>
      <c r="J724" s="109"/>
      <c r="K724" s="109"/>
      <c r="L724" s="108"/>
      <c r="M724" s="108"/>
      <c r="N724" s="108"/>
      <c r="O724" s="112"/>
      <c r="P724" s="112"/>
      <c r="Q724" s="108"/>
      <c r="R724" s="108"/>
      <c r="S724" s="112"/>
    </row>
    <row r="725" spans="1:19" ht="15.75" customHeight="1" x14ac:dyDescent="0.2">
      <c r="A725" s="108"/>
      <c r="B725" s="108"/>
      <c r="C725" s="108"/>
      <c r="D725" s="107"/>
      <c r="E725" s="108"/>
      <c r="F725" s="108"/>
      <c r="G725" s="108"/>
      <c r="H725" s="108"/>
      <c r="I725" s="108"/>
      <c r="J725" s="109"/>
      <c r="K725" s="109"/>
      <c r="L725" s="108"/>
      <c r="M725" s="108"/>
      <c r="N725" s="108"/>
      <c r="O725" s="112"/>
      <c r="P725" s="112"/>
      <c r="Q725" s="108"/>
      <c r="R725" s="108"/>
      <c r="S725" s="112"/>
    </row>
    <row r="726" spans="1:19" ht="15.75" customHeight="1" x14ac:dyDescent="0.2">
      <c r="A726" s="108"/>
      <c r="B726" s="108"/>
      <c r="C726" s="108"/>
      <c r="D726" s="107"/>
      <c r="E726" s="108"/>
      <c r="F726" s="108"/>
      <c r="G726" s="108"/>
      <c r="H726" s="108"/>
      <c r="I726" s="108"/>
      <c r="J726" s="109"/>
      <c r="K726" s="109"/>
      <c r="L726" s="108"/>
      <c r="M726" s="108"/>
      <c r="N726" s="108"/>
      <c r="O726" s="112"/>
      <c r="P726" s="112"/>
      <c r="Q726" s="108"/>
      <c r="R726" s="108"/>
      <c r="S726" s="112"/>
    </row>
    <row r="727" spans="1:19" ht="15.75" customHeight="1" x14ac:dyDescent="0.2">
      <c r="A727" s="108"/>
      <c r="B727" s="108"/>
      <c r="C727" s="108"/>
      <c r="D727" s="107"/>
      <c r="E727" s="108"/>
      <c r="F727" s="108"/>
      <c r="G727" s="108"/>
      <c r="H727" s="108"/>
      <c r="I727" s="108"/>
      <c r="J727" s="109"/>
      <c r="K727" s="109"/>
      <c r="L727" s="108"/>
      <c r="M727" s="108"/>
      <c r="N727" s="108"/>
      <c r="O727" s="112"/>
      <c r="P727" s="112"/>
      <c r="Q727" s="108"/>
      <c r="R727" s="108"/>
      <c r="S727" s="112"/>
    </row>
    <row r="728" spans="1:19" ht="15.75" customHeight="1" x14ac:dyDescent="0.2">
      <c r="A728" s="108"/>
      <c r="B728" s="108"/>
      <c r="C728" s="108"/>
      <c r="D728" s="107"/>
      <c r="E728" s="108"/>
      <c r="F728" s="108"/>
      <c r="G728" s="108"/>
      <c r="H728" s="108"/>
      <c r="I728" s="108"/>
      <c r="J728" s="109"/>
      <c r="K728" s="109"/>
      <c r="L728" s="108"/>
      <c r="M728" s="108"/>
      <c r="N728" s="108"/>
      <c r="O728" s="112"/>
      <c r="P728" s="112"/>
      <c r="Q728" s="108"/>
      <c r="R728" s="108"/>
      <c r="S728" s="112"/>
    </row>
    <row r="729" spans="1:19" ht="15.75" customHeight="1" x14ac:dyDescent="0.2">
      <c r="A729" s="108"/>
      <c r="B729" s="108"/>
      <c r="C729" s="108"/>
      <c r="D729" s="107"/>
      <c r="E729" s="108"/>
      <c r="F729" s="108"/>
      <c r="G729" s="108"/>
      <c r="H729" s="108"/>
      <c r="I729" s="108"/>
      <c r="J729" s="109"/>
      <c r="K729" s="109"/>
      <c r="L729" s="108"/>
      <c r="M729" s="108"/>
      <c r="N729" s="108"/>
      <c r="O729" s="112"/>
      <c r="P729" s="112"/>
      <c r="Q729" s="108"/>
      <c r="R729" s="108"/>
      <c r="S729" s="112"/>
    </row>
    <row r="730" spans="1:19" ht="15.75" customHeight="1" x14ac:dyDescent="0.2">
      <c r="A730" s="108"/>
      <c r="B730" s="108"/>
      <c r="C730" s="108"/>
      <c r="D730" s="107"/>
      <c r="E730" s="108"/>
      <c r="F730" s="108"/>
      <c r="G730" s="108"/>
      <c r="H730" s="108"/>
      <c r="I730" s="108"/>
      <c r="J730" s="109"/>
      <c r="K730" s="109"/>
      <c r="L730" s="108"/>
      <c r="M730" s="108"/>
      <c r="N730" s="108"/>
      <c r="O730" s="112"/>
      <c r="P730" s="112"/>
      <c r="Q730" s="108"/>
      <c r="R730" s="108"/>
      <c r="S730" s="112"/>
    </row>
    <row r="731" spans="1:19" ht="15.75" customHeight="1" x14ac:dyDescent="0.2">
      <c r="A731" s="108"/>
      <c r="B731" s="108"/>
      <c r="C731" s="108"/>
      <c r="D731" s="107"/>
      <c r="E731" s="108"/>
      <c r="F731" s="108"/>
      <c r="G731" s="108"/>
      <c r="H731" s="108"/>
      <c r="I731" s="108"/>
      <c r="J731" s="109"/>
      <c r="K731" s="109"/>
      <c r="L731" s="108"/>
      <c r="M731" s="108"/>
      <c r="N731" s="108"/>
      <c r="O731" s="112"/>
      <c r="P731" s="112"/>
      <c r="Q731" s="108"/>
      <c r="R731" s="108"/>
      <c r="S731" s="112"/>
    </row>
    <row r="732" spans="1:19" ht="15.75" customHeight="1" x14ac:dyDescent="0.2">
      <c r="A732" s="108"/>
      <c r="B732" s="108"/>
      <c r="C732" s="108"/>
      <c r="D732" s="107"/>
      <c r="E732" s="108"/>
      <c r="F732" s="108"/>
      <c r="G732" s="108"/>
      <c r="H732" s="108"/>
      <c r="I732" s="108"/>
      <c r="J732" s="109"/>
      <c r="K732" s="109"/>
      <c r="L732" s="108"/>
      <c r="M732" s="108"/>
      <c r="N732" s="108"/>
      <c r="O732" s="112"/>
      <c r="P732" s="112"/>
      <c r="Q732" s="108"/>
      <c r="R732" s="108"/>
      <c r="S732" s="112"/>
    </row>
    <row r="733" spans="1:19" ht="15.75" customHeight="1" x14ac:dyDescent="0.2">
      <c r="A733" s="108"/>
      <c r="B733" s="108"/>
      <c r="C733" s="108"/>
      <c r="D733" s="107"/>
      <c r="E733" s="108"/>
      <c r="F733" s="108"/>
      <c r="G733" s="108"/>
      <c r="H733" s="108"/>
      <c r="I733" s="108"/>
      <c r="J733" s="109"/>
      <c r="K733" s="109"/>
      <c r="L733" s="108"/>
      <c r="M733" s="108"/>
      <c r="N733" s="108"/>
      <c r="O733" s="112"/>
      <c r="P733" s="112"/>
      <c r="Q733" s="108"/>
      <c r="R733" s="108"/>
      <c r="S733" s="112"/>
    </row>
    <row r="734" spans="1:19" ht="15.75" customHeight="1" x14ac:dyDescent="0.2">
      <c r="A734" s="108"/>
      <c r="B734" s="108"/>
      <c r="C734" s="108"/>
      <c r="D734" s="107"/>
      <c r="E734" s="108"/>
      <c r="F734" s="108"/>
      <c r="G734" s="108"/>
      <c r="H734" s="108"/>
      <c r="I734" s="108"/>
      <c r="J734" s="109"/>
      <c r="K734" s="109"/>
      <c r="L734" s="108"/>
      <c r="M734" s="108"/>
      <c r="N734" s="108"/>
      <c r="O734" s="112"/>
      <c r="P734" s="112"/>
      <c r="Q734" s="108"/>
      <c r="R734" s="108"/>
      <c r="S734" s="112"/>
    </row>
    <row r="735" spans="1:19" ht="15.75" customHeight="1" x14ac:dyDescent="0.2">
      <c r="A735" s="108"/>
      <c r="B735" s="108"/>
      <c r="C735" s="108"/>
      <c r="D735" s="107"/>
      <c r="E735" s="108"/>
      <c r="F735" s="108"/>
      <c r="G735" s="108"/>
      <c r="H735" s="108"/>
      <c r="I735" s="108"/>
      <c r="J735" s="109"/>
      <c r="K735" s="109"/>
      <c r="L735" s="108"/>
      <c r="M735" s="108"/>
      <c r="N735" s="108"/>
      <c r="O735" s="112"/>
      <c r="P735" s="112"/>
      <c r="Q735" s="108"/>
      <c r="R735" s="108"/>
      <c r="S735" s="112"/>
    </row>
    <row r="736" spans="1:19" ht="15.75" customHeight="1" x14ac:dyDescent="0.2">
      <c r="A736" s="108"/>
      <c r="B736" s="108"/>
      <c r="C736" s="108"/>
      <c r="D736" s="107"/>
      <c r="E736" s="108"/>
      <c r="F736" s="108"/>
      <c r="G736" s="108"/>
      <c r="H736" s="108"/>
      <c r="I736" s="108"/>
      <c r="J736" s="109"/>
      <c r="K736" s="109"/>
      <c r="L736" s="108"/>
      <c r="M736" s="108"/>
      <c r="N736" s="108"/>
      <c r="O736" s="112"/>
      <c r="P736" s="112"/>
      <c r="Q736" s="108"/>
      <c r="R736" s="108"/>
      <c r="S736" s="112"/>
    </row>
    <row r="737" spans="1:19" ht="15.75" customHeight="1" x14ac:dyDescent="0.2">
      <c r="A737" s="108"/>
      <c r="B737" s="108"/>
      <c r="C737" s="108"/>
      <c r="D737" s="107"/>
      <c r="E737" s="108"/>
      <c r="F737" s="108"/>
      <c r="G737" s="108"/>
      <c r="H737" s="108"/>
      <c r="I737" s="108"/>
      <c r="J737" s="109"/>
      <c r="K737" s="109"/>
      <c r="L737" s="108"/>
      <c r="M737" s="108"/>
      <c r="N737" s="108"/>
      <c r="O737" s="112"/>
      <c r="P737" s="112"/>
      <c r="Q737" s="108"/>
      <c r="R737" s="108"/>
      <c r="S737" s="112"/>
    </row>
    <row r="738" spans="1:19" ht="15.75" customHeight="1" x14ac:dyDescent="0.2">
      <c r="A738" s="108"/>
      <c r="B738" s="108"/>
      <c r="C738" s="108"/>
      <c r="D738" s="107"/>
      <c r="E738" s="108"/>
      <c r="F738" s="108"/>
      <c r="G738" s="108"/>
      <c r="H738" s="108"/>
      <c r="I738" s="108"/>
      <c r="J738" s="109"/>
      <c r="K738" s="109"/>
      <c r="L738" s="108"/>
      <c r="M738" s="108"/>
      <c r="N738" s="108"/>
      <c r="O738" s="112"/>
      <c r="P738" s="112"/>
      <c r="Q738" s="108"/>
      <c r="R738" s="108"/>
      <c r="S738" s="112"/>
    </row>
    <row r="739" spans="1:19" ht="15.75" customHeight="1" x14ac:dyDescent="0.2">
      <c r="A739" s="108"/>
      <c r="B739" s="108"/>
      <c r="C739" s="108"/>
      <c r="D739" s="107"/>
      <c r="E739" s="108"/>
      <c r="F739" s="108"/>
      <c r="G739" s="108"/>
      <c r="H739" s="108"/>
      <c r="I739" s="108"/>
      <c r="J739" s="109"/>
      <c r="K739" s="109"/>
      <c r="L739" s="108"/>
      <c r="M739" s="108"/>
      <c r="N739" s="108"/>
      <c r="O739" s="112"/>
      <c r="P739" s="112"/>
      <c r="Q739" s="108"/>
      <c r="R739" s="108"/>
      <c r="S739" s="112"/>
    </row>
    <row r="740" spans="1:19" ht="15.75" customHeight="1" x14ac:dyDescent="0.2">
      <c r="A740" s="108"/>
      <c r="B740" s="108"/>
      <c r="C740" s="108"/>
      <c r="D740" s="107"/>
      <c r="E740" s="108"/>
      <c r="F740" s="108"/>
      <c r="G740" s="108"/>
      <c r="H740" s="108"/>
      <c r="I740" s="108"/>
      <c r="J740" s="109"/>
      <c r="K740" s="109"/>
      <c r="L740" s="108"/>
      <c r="M740" s="108"/>
      <c r="N740" s="108"/>
      <c r="O740" s="112"/>
      <c r="P740" s="112"/>
      <c r="Q740" s="108"/>
      <c r="R740" s="108"/>
      <c r="S740" s="112"/>
    </row>
    <row r="741" spans="1:19" ht="15.75" customHeight="1" x14ac:dyDescent="0.2">
      <c r="A741" s="108"/>
      <c r="B741" s="108"/>
      <c r="C741" s="108"/>
      <c r="D741" s="107"/>
      <c r="E741" s="108"/>
      <c r="F741" s="108"/>
      <c r="G741" s="108"/>
      <c r="H741" s="108"/>
      <c r="I741" s="108"/>
      <c r="J741" s="109"/>
      <c r="K741" s="109"/>
      <c r="L741" s="108"/>
      <c r="M741" s="108"/>
      <c r="N741" s="108"/>
      <c r="O741" s="112"/>
      <c r="P741" s="112"/>
      <c r="Q741" s="108"/>
      <c r="R741" s="108"/>
      <c r="S741" s="112"/>
    </row>
    <row r="742" spans="1:19" ht="15.75" customHeight="1" x14ac:dyDescent="0.2">
      <c r="A742" s="108"/>
      <c r="B742" s="108"/>
      <c r="C742" s="108"/>
      <c r="D742" s="107"/>
      <c r="E742" s="108"/>
      <c r="F742" s="108"/>
      <c r="G742" s="108"/>
      <c r="H742" s="108"/>
      <c r="I742" s="108"/>
      <c r="J742" s="109"/>
      <c r="K742" s="109"/>
      <c r="L742" s="108"/>
      <c r="M742" s="108"/>
      <c r="N742" s="108"/>
      <c r="O742" s="112"/>
      <c r="P742" s="112"/>
      <c r="Q742" s="108"/>
      <c r="R742" s="108"/>
      <c r="S742" s="112"/>
    </row>
    <row r="743" spans="1:19" ht="15.75" customHeight="1" x14ac:dyDescent="0.2">
      <c r="A743" s="108"/>
      <c r="B743" s="108"/>
      <c r="C743" s="108"/>
      <c r="D743" s="107"/>
      <c r="E743" s="108"/>
      <c r="F743" s="108"/>
      <c r="G743" s="108"/>
      <c r="H743" s="108"/>
      <c r="I743" s="108"/>
      <c r="J743" s="109"/>
      <c r="K743" s="109"/>
      <c r="L743" s="108"/>
      <c r="M743" s="108"/>
      <c r="N743" s="108"/>
      <c r="O743" s="112"/>
      <c r="P743" s="112"/>
      <c r="Q743" s="108"/>
      <c r="R743" s="108"/>
      <c r="S743" s="112"/>
    </row>
    <row r="744" spans="1:19" ht="15.75" customHeight="1" x14ac:dyDescent="0.2">
      <c r="A744" s="108"/>
      <c r="B744" s="108"/>
      <c r="C744" s="108"/>
      <c r="D744" s="107"/>
      <c r="E744" s="108"/>
      <c r="F744" s="108"/>
      <c r="G744" s="108"/>
      <c r="H744" s="108"/>
      <c r="I744" s="108"/>
      <c r="J744" s="109"/>
      <c r="K744" s="109"/>
      <c r="L744" s="108"/>
      <c r="M744" s="108"/>
      <c r="N744" s="108"/>
      <c r="O744" s="112"/>
      <c r="P744" s="112"/>
      <c r="Q744" s="108"/>
      <c r="R744" s="108"/>
      <c r="S744" s="112"/>
    </row>
    <row r="745" spans="1:19" ht="15.75" customHeight="1" x14ac:dyDescent="0.2">
      <c r="A745" s="108"/>
      <c r="B745" s="108"/>
      <c r="C745" s="108"/>
      <c r="D745" s="107"/>
      <c r="E745" s="108"/>
      <c r="F745" s="108"/>
      <c r="G745" s="108"/>
      <c r="H745" s="108"/>
      <c r="I745" s="108"/>
      <c r="J745" s="109"/>
      <c r="K745" s="109"/>
      <c r="L745" s="108"/>
      <c r="M745" s="108"/>
      <c r="N745" s="108"/>
      <c r="O745" s="112"/>
      <c r="P745" s="112"/>
      <c r="Q745" s="108"/>
      <c r="R745" s="108"/>
      <c r="S745" s="112"/>
    </row>
    <row r="746" spans="1:19" ht="15.75" customHeight="1" x14ac:dyDescent="0.2">
      <c r="A746" s="108"/>
      <c r="B746" s="108"/>
      <c r="C746" s="108"/>
      <c r="D746" s="107"/>
      <c r="E746" s="108"/>
      <c r="F746" s="108"/>
      <c r="G746" s="108"/>
      <c r="H746" s="108"/>
      <c r="I746" s="108"/>
      <c r="J746" s="109"/>
      <c r="K746" s="109"/>
      <c r="L746" s="108"/>
      <c r="M746" s="108"/>
      <c r="N746" s="108"/>
      <c r="O746" s="112"/>
      <c r="P746" s="112"/>
      <c r="Q746" s="108"/>
      <c r="R746" s="108"/>
      <c r="S746" s="112"/>
    </row>
    <row r="747" spans="1:19" ht="15.75" customHeight="1" x14ac:dyDescent="0.2">
      <c r="A747" s="108"/>
      <c r="B747" s="108"/>
      <c r="C747" s="108"/>
      <c r="D747" s="107"/>
      <c r="E747" s="108"/>
      <c r="F747" s="108"/>
      <c r="G747" s="108"/>
      <c r="H747" s="108"/>
      <c r="I747" s="108"/>
      <c r="J747" s="109"/>
      <c r="K747" s="109"/>
      <c r="L747" s="108"/>
      <c r="M747" s="108"/>
      <c r="N747" s="108"/>
      <c r="O747" s="112"/>
      <c r="P747" s="112"/>
      <c r="Q747" s="108"/>
      <c r="R747" s="108"/>
      <c r="S747" s="112"/>
    </row>
    <row r="748" spans="1:19" ht="15.75" customHeight="1" x14ac:dyDescent="0.2">
      <c r="A748" s="108"/>
      <c r="B748" s="108"/>
      <c r="C748" s="108"/>
      <c r="D748" s="107"/>
      <c r="E748" s="108"/>
      <c r="F748" s="108"/>
      <c r="G748" s="108"/>
      <c r="H748" s="108"/>
      <c r="I748" s="108"/>
      <c r="J748" s="109"/>
      <c r="K748" s="109"/>
      <c r="L748" s="108"/>
      <c r="M748" s="108"/>
      <c r="N748" s="108"/>
      <c r="O748" s="112"/>
      <c r="P748" s="112"/>
      <c r="Q748" s="108"/>
      <c r="R748" s="108"/>
      <c r="S748" s="112"/>
    </row>
    <row r="749" spans="1:19" ht="15.75" customHeight="1" x14ac:dyDescent="0.2">
      <c r="A749" s="108"/>
      <c r="B749" s="108"/>
      <c r="C749" s="108"/>
      <c r="D749" s="107"/>
      <c r="E749" s="108"/>
      <c r="F749" s="108"/>
      <c r="G749" s="108"/>
      <c r="H749" s="108"/>
      <c r="I749" s="108"/>
      <c r="J749" s="109"/>
      <c r="K749" s="109"/>
      <c r="L749" s="108"/>
      <c r="M749" s="108"/>
      <c r="N749" s="108"/>
      <c r="O749" s="112"/>
      <c r="P749" s="112"/>
      <c r="Q749" s="108"/>
      <c r="R749" s="108"/>
      <c r="S749" s="112"/>
    </row>
    <row r="750" spans="1:19" ht="15.75" customHeight="1" x14ac:dyDescent="0.2">
      <c r="A750" s="108"/>
      <c r="B750" s="108"/>
      <c r="C750" s="108"/>
      <c r="D750" s="107"/>
      <c r="E750" s="108"/>
      <c r="F750" s="108"/>
      <c r="G750" s="108"/>
      <c r="H750" s="108"/>
      <c r="I750" s="108"/>
      <c r="J750" s="109"/>
      <c r="K750" s="109"/>
      <c r="L750" s="108"/>
      <c r="M750" s="108"/>
      <c r="N750" s="108"/>
      <c r="O750" s="112"/>
      <c r="P750" s="112"/>
      <c r="Q750" s="108"/>
      <c r="R750" s="108"/>
      <c r="S750" s="112"/>
    </row>
    <row r="751" spans="1:19" ht="15.75" customHeight="1" x14ac:dyDescent="0.2">
      <c r="A751" s="108"/>
      <c r="B751" s="108"/>
      <c r="C751" s="108"/>
      <c r="D751" s="107"/>
      <c r="E751" s="108"/>
      <c r="F751" s="108"/>
      <c r="G751" s="108"/>
      <c r="H751" s="108"/>
      <c r="I751" s="108"/>
      <c r="J751" s="109"/>
      <c r="K751" s="109"/>
      <c r="L751" s="108"/>
      <c r="M751" s="108"/>
      <c r="N751" s="108"/>
      <c r="O751" s="112"/>
      <c r="P751" s="112"/>
      <c r="Q751" s="108"/>
      <c r="R751" s="108"/>
      <c r="S751" s="112"/>
    </row>
    <row r="752" spans="1:19" ht="15.75" customHeight="1" x14ac:dyDescent="0.2">
      <c r="A752" s="108"/>
      <c r="B752" s="108"/>
      <c r="C752" s="108"/>
      <c r="D752" s="107"/>
      <c r="E752" s="108"/>
      <c r="F752" s="108"/>
      <c r="G752" s="108"/>
      <c r="H752" s="108"/>
      <c r="I752" s="108"/>
      <c r="J752" s="109"/>
      <c r="K752" s="109"/>
      <c r="L752" s="108"/>
      <c r="M752" s="108"/>
      <c r="N752" s="108"/>
      <c r="O752" s="112"/>
      <c r="P752" s="112"/>
      <c r="Q752" s="108"/>
      <c r="R752" s="108"/>
      <c r="S752" s="112"/>
    </row>
    <row r="753" spans="1:19" ht="15.75" customHeight="1" x14ac:dyDescent="0.2">
      <c r="A753" s="108"/>
      <c r="B753" s="108"/>
      <c r="C753" s="108"/>
      <c r="D753" s="107"/>
      <c r="E753" s="108"/>
      <c r="F753" s="108"/>
      <c r="G753" s="108"/>
      <c r="H753" s="108"/>
      <c r="I753" s="108"/>
      <c r="J753" s="109"/>
      <c r="K753" s="109"/>
      <c r="L753" s="108"/>
      <c r="M753" s="108"/>
      <c r="N753" s="108"/>
      <c r="O753" s="112"/>
      <c r="P753" s="112"/>
      <c r="Q753" s="108"/>
      <c r="R753" s="108"/>
      <c r="S753" s="112"/>
    </row>
    <row r="754" spans="1:19" ht="15.75" customHeight="1" x14ac:dyDescent="0.2">
      <c r="A754" s="108"/>
      <c r="B754" s="108"/>
      <c r="C754" s="108"/>
      <c r="D754" s="107"/>
      <c r="E754" s="108"/>
      <c r="F754" s="108"/>
      <c r="G754" s="108"/>
      <c r="H754" s="108"/>
      <c r="I754" s="108"/>
      <c r="J754" s="109"/>
      <c r="K754" s="109"/>
      <c r="L754" s="108"/>
      <c r="M754" s="108"/>
      <c r="N754" s="108"/>
      <c r="O754" s="112"/>
      <c r="P754" s="112"/>
      <c r="Q754" s="108"/>
      <c r="R754" s="108"/>
      <c r="S754" s="112"/>
    </row>
    <row r="755" spans="1:19" ht="15.75" customHeight="1" x14ac:dyDescent="0.2">
      <c r="A755" s="108"/>
      <c r="B755" s="108"/>
      <c r="C755" s="108"/>
      <c r="D755" s="107"/>
      <c r="E755" s="108"/>
      <c r="F755" s="108"/>
      <c r="G755" s="108"/>
      <c r="H755" s="108"/>
      <c r="I755" s="108"/>
      <c r="J755" s="109"/>
      <c r="K755" s="109"/>
      <c r="L755" s="108"/>
      <c r="M755" s="108"/>
      <c r="N755" s="108"/>
      <c r="O755" s="112"/>
      <c r="P755" s="112"/>
      <c r="Q755" s="108"/>
      <c r="R755" s="108"/>
      <c r="S755" s="112"/>
    </row>
    <row r="756" spans="1:19" ht="15.75" customHeight="1" x14ac:dyDescent="0.2">
      <c r="A756" s="108"/>
      <c r="B756" s="108"/>
      <c r="C756" s="108"/>
      <c r="D756" s="107"/>
      <c r="E756" s="108"/>
      <c r="F756" s="108"/>
      <c r="G756" s="108"/>
      <c r="H756" s="108"/>
      <c r="I756" s="108"/>
      <c r="J756" s="109"/>
      <c r="K756" s="109"/>
      <c r="L756" s="108"/>
      <c r="M756" s="108"/>
      <c r="N756" s="108"/>
      <c r="O756" s="112"/>
      <c r="P756" s="112"/>
      <c r="Q756" s="108"/>
      <c r="R756" s="108"/>
      <c r="S756" s="112"/>
    </row>
    <row r="757" spans="1:19" ht="15.75" customHeight="1" x14ac:dyDescent="0.2">
      <c r="A757" s="108"/>
      <c r="B757" s="108"/>
      <c r="C757" s="108"/>
      <c r="D757" s="107"/>
      <c r="E757" s="108"/>
      <c r="F757" s="108"/>
      <c r="G757" s="108"/>
      <c r="H757" s="108"/>
      <c r="I757" s="108"/>
      <c r="J757" s="109"/>
      <c r="K757" s="109"/>
      <c r="L757" s="108"/>
      <c r="M757" s="108"/>
      <c r="N757" s="108"/>
      <c r="O757" s="112"/>
      <c r="P757" s="112"/>
      <c r="Q757" s="108"/>
      <c r="R757" s="108"/>
      <c r="S757" s="112"/>
    </row>
    <row r="758" spans="1:19" ht="15.75" customHeight="1" x14ac:dyDescent="0.2">
      <c r="A758" s="108"/>
      <c r="B758" s="108"/>
      <c r="C758" s="108"/>
      <c r="D758" s="107"/>
      <c r="E758" s="108"/>
      <c r="F758" s="108"/>
      <c r="G758" s="108"/>
      <c r="H758" s="108"/>
      <c r="I758" s="108"/>
      <c r="J758" s="109"/>
      <c r="K758" s="109"/>
      <c r="L758" s="108"/>
      <c r="M758" s="108"/>
      <c r="N758" s="108"/>
      <c r="O758" s="112"/>
      <c r="P758" s="112"/>
      <c r="Q758" s="108"/>
      <c r="R758" s="108"/>
      <c r="S758" s="112"/>
    </row>
    <row r="759" spans="1:19" ht="15.75" customHeight="1" x14ac:dyDescent="0.2">
      <c r="A759" s="108"/>
      <c r="B759" s="108"/>
      <c r="C759" s="108"/>
      <c r="D759" s="107"/>
      <c r="E759" s="108"/>
      <c r="F759" s="108"/>
      <c r="G759" s="108"/>
      <c r="H759" s="108"/>
      <c r="I759" s="108"/>
      <c r="J759" s="109"/>
      <c r="K759" s="109"/>
      <c r="L759" s="108"/>
      <c r="M759" s="108"/>
      <c r="N759" s="108"/>
      <c r="O759" s="112"/>
      <c r="P759" s="112"/>
      <c r="Q759" s="108"/>
      <c r="R759" s="108"/>
      <c r="S759" s="112"/>
    </row>
    <row r="760" spans="1:19" ht="15.75" customHeight="1" x14ac:dyDescent="0.2">
      <c r="A760" s="108"/>
      <c r="B760" s="108"/>
      <c r="C760" s="108"/>
      <c r="D760" s="107"/>
      <c r="E760" s="108"/>
      <c r="F760" s="108"/>
      <c r="G760" s="108"/>
      <c r="H760" s="108"/>
      <c r="I760" s="108"/>
      <c r="J760" s="109"/>
      <c r="K760" s="109"/>
      <c r="L760" s="108"/>
      <c r="M760" s="108"/>
      <c r="N760" s="108"/>
      <c r="O760" s="112"/>
      <c r="P760" s="112"/>
      <c r="Q760" s="108"/>
      <c r="R760" s="108"/>
      <c r="S760" s="112"/>
    </row>
    <row r="761" spans="1:19" ht="15.75" customHeight="1" x14ac:dyDescent="0.2">
      <c r="A761" s="108"/>
      <c r="B761" s="108"/>
      <c r="C761" s="108"/>
      <c r="D761" s="107"/>
      <c r="E761" s="108"/>
      <c r="F761" s="108"/>
      <c r="G761" s="108"/>
      <c r="H761" s="108"/>
      <c r="I761" s="108"/>
      <c r="J761" s="109"/>
      <c r="K761" s="109"/>
      <c r="L761" s="108"/>
      <c r="M761" s="108"/>
      <c r="N761" s="108"/>
      <c r="O761" s="112"/>
      <c r="P761" s="112"/>
      <c r="Q761" s="108"/>
      <c r="R761" s="108"/>
      <c r="S761" s="112"/>
    </row>
    <row r="762" spans="1:19" ht="15.75" customHeight="1" x14ac:dyDescent="0.2">
      <c r="A762" s="108"/>
      <c r="B762" s="108"/>
      <c r="C762" s="108"/>
      <c r="D762" s="107"/>
      <c r="E762" s="108"/>
      <c r="F762" s="108"/>
      <c r="G762" s="108"/>
      <c r="H762" s="108"/>
      <c r="I762" s="108"/>
      <c r="J762" s="109"/>
      <c r="K762" s="109"/>
      <c r="L762" s="108"/>
      <c r="M762" s="108"/>
      <c r="N762" s="108"/>
      <c r="O762" s="112"/>
      <c r="P762" s="112"/>
      <c r="Q762" s="108"/>
      <c r="R762" s="108"/>
      <c r="S762" s="112"/>
    </row>
    <row r="763" spans="1:19" ht="15.75" customHeight="1" x14ac:dyDescent="0.2">
      <c r="A763" s="108"/>
      <c r="B763" s="108"/>
      <c r="C763" s="108"/>
      <c r="D763" s="107"/>
      <c r="E763" s="108"/>
      <c r="F763" s="108"/>
      <c r="G763" s="108"/>
      <c r="H763" s="108"/>
      <c r="I763" s="108"/>
      <c r="J763" s="109"/>
      <c r="K763" s="109"/>
      <c r="L763" s="108"/>
      <c r="M763" s="108"/>
      <c r="N763" s="108"/>
      <c r="O763" s="112"/>
      <c r="P763" s="112"/>
      <c r="Q763" s="108"/>
      <c r="R763" s="108"/>
      <c r="S763" s="112"/>
    </row>
    <row r="764" spans="1:19" ht="15.75" customHeight="1" x14ac:dyDescent="0.2">
      <c r="A764" s="108"/>
      <c r="B764" s="108"/>
      <c r="C764" s="108"/>
      <c r="D764" s="107"/>
      <c r="E764" s="108"/>
      <c r="F764" s="108"/>
      <c r="G764" s="108"/>
      <c r="H764" s="108"/>
      <c r="I764" s="108"/>
      <c r="J764" s="109"/>
      <c r="K764" s="109"/>
      <c r="L764" s="108"/>
      <c r="M764" s="108"/>
      <c r="N764" s="108"/>
      <c r="O764" s="112"/>
      <c r="P764" s="112"/>
      <c r="Q764" s="108"/>
      <c r="R764" s="108"/>
      <c r="S764" s="112"/>
    </row>
    <row r="765" spans="1:19" ht="15.75" customHeight="1" x14ac:dyDescent="0.2">
      <c r="A765" s="108"/>
      <c r="B765" s="108"/>
      <c r="C765" s="108"/>
      <c r="D765" s="107"/>
      <c r="E765" s="108"/>
      <c r="F765" s="108"/>
      <c r="G765" s="108"/>
      <c r="H765" s="108"/>
      <c r="I765" s="108"/>
      <c r="J765" s="109"/>
      <c r="K765" s="109"/>
      <c r="L765" s="108"/>
      <c r="M765" s="108"/>
      <c r="N765" s="108"/>
      <c r="O765" s="112"/>
      <c r="P765" s="112"/>
      <c r="Q765" s="108"/>
      <c r="R765" s="108"/>
      <c r="S765" s="112"/>
    </row>
    <row r="766" spans="1:19" ht="15.75" customHeight="1" x14ac:dyDescent="0.2">
      <c r="A766" s="108"/>
      <c r="B766" s="108"/>
      <c r="C766" s="108"/>
      <c r="D766" s="107"/>
      <c r="E766" s="108"/>
      <c r="F766" s="108"/>
      <c r="G766" s="108"/>
      <c r="H766" s="108"/>
      <c r="I766" s="108"/>
      <c r="J766" s="109"/>
      <c r="K766" s="109"/>
      <c r="L766" s="108"/>
      <c r="M766" s="108"/>
      <c r="N766" s="108"/>
      <c r="O766" s="112"/>
      <c r="P766" s="112"/>
      <c r="Q766" s="108"/>
      <c r="R766" s="108"/>
      <c r="S766" s="112"/>
    </row>
    <row r="767" spans="1:19" ht="15.75" customHeight="1" x14ac:dyDescent="0.2">
      <c r="A767" s="108"/>
      <c r="B767" s="108"/>
      <c r="C767" s="108"/>
      <c r="D767" s="107"/>
      <c r="E767" s="108"/>
      <c r="F767" s="108"/>
      <c r="G767" s="108"/>
      <c r="H767" s="108"/>
      <c r="I767" s="108"/>
      <c r="J767" s="109"/>
      <c r="K767" s="109"/>
      <c r="L767" s="108"/>
      <c r="M767" s="108"/>
      <c r="N767" s="108"/>
      <c r="O767" s="112"/>
      <c r="P767" s="112"/>
      <c r="Q767" s="108"/>
      <c r="R767" s="108"/>
      <c r="S767" s="112"/>
    </row>
    <row r="768" spans="1:19" ht="15.75" customHeight="1" x14ac:dyDescent="0.2">
      <c r="A768" s="108"/>
      <c r="B768" s="108"/>
      <c r="C768" s="108"/>
      <c r="D768" s="107"/>
      <c r="E768" s="108"/>
      <c r="F768" s="108"/>
      <c r="G768" s="108"/>
      <c r="H768" s="108"/>
      <c r="I768" s="108"/>
      <c r="J768" s="109"/>
      <c r="K768" s="109"/>
      <c r="L768" s="108"/>
      <c r="M768" s="108"/>
      <c r="N768" s="108"/>
      <c r="O768" s="112"/>
      <c r="P768" s="112"/>
      <c r="Q768" s="108"/>
      <c r="R768" s="108"/>
      <c r="S768" s="112"/>
    </row>
    <row r="769" spans="1:19" ht="15.75" customHeight="1" x14ac:dyDescent="0.2">
      <c r="A769" s="108"/>
      <c r="B769" s="108"/>
      <c r="C769" s="108"/>
      <c r="D769" s="107"/>
      <c r="E769" s="108"/>
      <c r="F769" s="108"/>
      <c r="G769" s="108"/>
      <c r="H769" s="108"/>
      <c r="I769" s="108"/>
      <c r="J769" s="109"/>
      <c r="K769" s="109"/>
      <c r="L769" s="108"/>
      <c r="M769" s="108"/>
      <c r="N769" s="108"/>
      <c r="O769" s="112"/>
      <c r="P769" s="112"/>
      <c r="Q769" s="108"/>
      <c r="R769" s="108"/>
      <c r="S769" s="112"/>
    </row>
    <row r="770" spans="1:19" ht="15.75" customHeight="1" x14ac:dyDescent="0.2">
      <c r="A770" s="108"/>
      <c r="B770" s="108"/>
      <c r="C770" s="108"/>
      <c r="D770" s="107"/>
      <c r="E770" s="108"/>
      <c r="F770" s="108"/>
      <c r="G770" s="108"/>
      <c r="H770" s="108"/>
      <c r="I770" s="108"/>
      <c r="J770" s="109"/>
      <c r="K770" s="109"/>
      <c r="L770" s="108"/>
      <c r="M770" s="108"/>
      <c r="N770" s="108"/>
      <c r="O770" s="112"/>
      <c r="P770" s="112"/>
      <c r="Q770" s="108"/>
      <c r="R770" s="108"/>
      <c r="S770" s="112"/>
    </row>
    <row r="771" spans="1:19" ht="15.75" customHeight="1" x14ac:dyDescent="0.2">
      <c r="A771" s="108"/>
      <c r="B771" s="108"/>
      <c r="C771" s="108"/>
      <c r="D771" s="107"/>
      <c r="E771" s="108"/>
      <c r="F771" s="108"/>
      <c r="G771" s="108"/>
      <c r="H771" s="108"/>
      <c r="I771" s="108"/>
      <c r="J771" s="109"/>
      <c r="K771" s="109"/>
      <c r="L771" s="108"/>
      <c r="M771" s="108"/>
      <c r="N771" s="108"/>
      <c r="O771" s="112"/>
      <c r="P771" s="112"/>
      <c r="Q771" s="108"/>
      <c r="R771" s="108"/>
      <c r="S771" s="112"/>
    </row>
    <row r="772" spans="1:19" ht="15.75" customHeight="1" x14ac:dyDescent="0.2">
      <c r="A772" s="108"/>
      <c r="B772" s="108"/>
      <c r="C772" s="108"/>
      <c r="D772" s="107"/>
      <c r="E772" s="108"/>
      <c r="F772" s="108"/>
      <c r="G772" s="108"/>
      <c r="H772" s="108"/>
      <c r="I772" s="108"/>
      <c r="J772" s="109"/>
      <c r="K772" s="109"/>
      <c r="L772" s="108"/>
      <c r="M772" s="108"/>
      <c r="N772" s="108"/>
      <c r="O772" s="112"/>
      <c r="P772" s="112"/>
      <c r="Q772" s="108"/>
      <c r="R772" s="108"/>
      <c r="S772" s="112"/>
    </row>
    <row r="773" spans="1:19" ht="15.75" customHeight="1" x14ac:dyDescent="0.2">
      <c r="A773" s="108"/>
      <c r="B773" s="108"/>
      <c r="C773" s="108"/>
      <c r="D773" s="107"/>
      <c r="E773" s="108"/>
      <c r="F773" s="108"/>
      <c r="G773" s="108"/>
      <c r="H773" s="108"/>
      <c r="I773" s="108"/>
      <c r="J773" s="109"/>
      <c r="K773" s="109"/>
      <c r="L773" s="108"/>
      <c r="M773" s="108"/>
      <c r="N773" s="108"/>
      <c r="O773" s="112"/>
      <c r="P773" s="112"/>
      <c r="Q773" s="108"/>
      <c r="R773" s="108"/>
      <c r="S773" s="112"/>
    </row>
    <row r="774" spans="1:19" ht="15.75" customHeight="1" x14ac:dyDescent="0.2">
      <c r="A774" s="108"/>
      <c r="B774" s="108"/>
      <c r="C774" s="108"/>
      <c r="D774" s="107"/>
      <c r="E774" s="108"/>
      <c r="F774" s="108"/>
      <c r="G774" s="108"/>
      <c r="H774" s="108"/>
      <c r="I774" s="108"/>
      <c r="J774" s="109"/>
      <c r="K774" s="109"/>
      <c r="L774" s="108"/>
      <c r="M774" s="108"/>
      <c r="N774" s="108"/>
      <c r="O774" s="112"/>
      <c r="P774" s="112"/>
      <c r="Q774" s="108"/>
      <c r="R774" s="108"/>
      <c r="S774" s="112"/>
    </row>
    <row r="775" spans="1:19" ht="15.75" customHeight="1" x14ac:dyDescent="0.2">
      <c r="A775" s="108"/>
      <c r="B775" s="108"/>
      <c r="C775" s="108"/>
      <c r="D775" s="107"/>
      <c r="E775" s="108"/>
      <c r="F775" s="108"/>
      <c r="G775" s="108"/>
      <c r="H775" s="108"/>
      <c r="I775" s="108"/>
      <c r="J775" s="109"/>
      <c r="K775" s="109"/>
      <c r="L775" s="108"/>
      <c r="M775" s="108"/>
      <c r="N775" s="108"/>
      <c r="O775" s="112"/>
      <c r="P775" s="112"/>
      <c r="Q775" s="108"/>
      <c r="R775" s="108"/>
      <c r="S775" s="112"/>
    </row>
    <row r="776" spans="1:19" ht="15.75" customHeight="1" x14ac:dyDescent="0.2">
      <c r="A776" s="108"/>
      <c r="B776" s="108"/>
      <c r="C776" s="108"/>
      <c r="D776" s="107"/>
      <c r="E776" s="108"/>
      <c r="F776" s="108"/>
      <c r="G776" s="108"/>
      <c r="H776" s="108"/>
      <c r="I776" s="108"/>
      <c r="J776" s="109"/>
      <c r="K776" s="109"/>
      <c r="L776" s="108"/>
      <c r="M776" s="108"/>
      <c r="N776" s="108"/>
      <c r="O776" s="112"/>
      <c r="P776" s="112"/>
      <c r="Q776" s="108"/>
      <c r="R776" s="108"/>
      <c r="S776" s="112"/>
    </row>
    <row r="777" spans="1:19" ht="15.75" customHeight="1" x14ac:dyDescent="0.2">
      <c r="A777" s="108"/>
      <c r="B777" s="108"/>
      <c r="C777" s="108"/>
      <c r="D777" s="107"/>
      <c r="E777" s="108"/>
      <c r="F777" s="108"/>
      <c r="G777" s="108"/>
      <c r="H777" s="108"/>
      <c r="I777" s="108"/>
      <c r="J777" s="109"/>
      <c r="K777" s="109"/>
      <c r="L777" s="108"/>
      <c r="M777" s="108"/>
      <c r="N777" s="108"/>
      <c r="O777" s="112"/>
      <c r="P777" s="112"/>
      <c r="Q777" s="108"/>
      <c r="R777" s="108"/>
      <c r="S777" s="112"/>
    </row>
    <row r="778" spans="1:19" ht="15.75" customHeight="1" x14ac:dyDescent="0.2">
      <c r="A778" s="108"/>
      <c r="B778" s="108"/>
      <c r="C778" s="108"/>
      <c r="D778" s="107"/>
      <c r="E778" s="108"/>
      <c r="F778" s="108"/>
      <c r="G778" s="108"/>
      <c r="H778" s="108"/>
      <c r="I778" s="108"/>
      <c r="J778" s="109"/>
      <c r="K778" s="109"/>
      <c r="L778" s="108"/>
      <c r="M778" s="108"/>
      <c r="N778" s="108"/>
      <c r="O778" s="112"/>
      <c r="P778" s="112"/>
      <c r="Q778" s="108"/>
      <c r="R778" s="108"/>
      <c r="S778" s="112"/>
    </row>
    <row r="779" spans="1:19" ht="15.75" customHeight="1" x14ac:dyDescent="0.2">
      <c r="A779" s="108"/>
      <c r="B779" s="108"/>
      <c r="C779" s="108"/>
      <c r="D779" s="107"/>
      <c r="E779" s="108"/>
      <c r="F779" s="108"/>
      <c r="G779" s="108"/>
      <c r="H779" s="108"/>
      <c r="I779" s="108"/>
      <c r="J779" s="109"/>
      <c r="K779" s="109"/>
      <c r="L779" s="108"/>
      <c r="M779" s="108"/>
      <c r="N779" s="108"/>
      <c r="O779" s="112"/>
      <c r="P779" s="112"/>
      <c r="Q779" s="108"/>
      <c r="R779" s="108"/>
      <c r="S779" s="112"/>
    </row>
    <row r="780" spans="1:19" ht="15.75" customHeight="1" x14ac:dyDescent="0.2">
      <c r="A780" s="108"/>
      <c r="B780" s="108"/>
      <c r="C780" s="108"/>
      <c r="D780" s="107"/>
      <c r="E780" s="108"/>
      <c r="F780" s="108"/>
      <c r="G780" s="108"/>
      <c r="H780" s="108"/>
      <c r="I780" s="108"/>
      <c r="J780" s="109"/>
      <c r="K780" s="109"/>
      <c r="L780" s="108"/>
      <c r="M780" s="108"/>
      <c r="N780" s="108"/>
      <c r="O780" s="112"/>
      <c r="P780" s="112"/>
      <c r="Q780" s="108"/>
      <c r="R780" s="108"/>
      <c r="S780" s="112"/>
    </row>
    <row r="781" spans="1:19" ht="15.75" customHeight="1" x14ac:dyDescent="0.2">
      <c r="A781" s="108"/>
      <c r="B781" s="108"/>
      <c r="C781" s="108"/>
      <c r="D781" s="107"/>
      <c r="E781" s="108"/>
      <c r="F781" s="108"/>
      <c r="G781" s="108"/>
      <c r="H781" s="108"/>
      <c r="I781" s="108"/>
      <c r="J781" s="109"/>
      <c r="K781" s="109"/>
      <c r="L781" s="108"/>
      <c r="M781" s="108"/>
      <c r="N781" s="108"/>
      <c r="O781" s="112"/>
      <c r="P781" s="112"/>
      <c r="Q781" s="108"/>
      <c r="R781" s="108"/>
      <c r="S781" s="112"/>
    </row>
    <row r="782" spans="1:19" ht="15.75" customHeight="1" x14ac:dyDescent="0.2">
      <c r="A782" s="108"/>
      <c r="B782" s="108"/>
      <c r="C782" s="108"/>
      <c r="D782" s="107"/>
      <c r="E782" s="108"/>
      <c r="F782" s="108"/>
      <c r="G782" s="108"/>
      <c r="H782" s="108"/>
      <c r="I782" s="108"/>
      <c r="J782" s="109"/>
      <c r="K782" s="109"/>
      <c r="L782" s="108"/>
      <c r="M782" s="108"/>
      <c r="N782" s="108"/>
      <c r="O782" s="112"/>
      <c r="P782" s="112"/>
      <c r="Q782" s="108"/>
      <c r="R782" s="108"/>
      <c r="S782" s="112"/>
    </row>
    <row r="783" spans="1:19" ht="15.75" customHeight="1" x14ac:dyDescent="0.2">
      <c r="A783" s="108"/>
      <c r="B783" s="108"/>
      <c r="C783" s="108"/>
      <c r="D783" s="107"/>
      <c r="E783" s="108"/>
      <c r="F783" s="108"/>
      <c r="G783" s="108"/>
      <c r="H783" s="108"/>
      <c r="I783" s="108"/>
      <c r="J783" s="109"/>
      <c r="K783" s="109"/>
      <c r="L783" s="108"/>
      <c r="M783" s="108"/>
      <c r="N783" s="108"/>
      <c r="O783" s="112"/>
      <c r="P783" s="112"/>
      <c r="Q783" s="108"/>
      <c r="R783" s="108"/>
      <c r="S783" s="112"/>
    </row>
    <row r="784" spans="1:19" ht="15.75" customHeight="1" x14ac:dyDescent="0.2">
      <c r="A784" s="108"/>
      <c r="B784" s="108"/>
      <c r="C784" s="108"/>
      <c r="D784" s="107"/>
      <c r="E784" s="108"/>
      <c r="F784" s="108"/>
      <c r="G784" s="108"/>
      <c r="H784" s="108"/>
      <c r="I784" s="108"/>
      <c r="J784" s="109"/>
      <c r="K784" s="109"/>
      <c r="L784" s="108"/>
      <c r="M784" s="108"/>
      <c r="N784" s="108"/>
      <c r="O784" s="112"/>
      <c r="P784" s="112"/>
      <c r="Q784" s="108"/>
      <c r="R784" s="108"/>
      <c r="S784" s="112"/>
    </row>
    <row r="785" spans="1:19" ht="15.75" customHeight="1" x14ac:dyDescent="0.2">
      <c r="A785" s="108"/>
      <c r="B785" s="108"/>
      <c r="C785" s="108"/>
      <c r="D785" s="107"/>
      <c r="E785" s="108"/>
      <c r="F785" s="108"/>
      <c r="G785" s="108"/>
      <c r="H785" s="108"/>
      <c r="I785" s="108"/>
      <c r="J785" s="109"/>
      <c r="K785" s="109"/>
      <c r="L785" s="108"/>
      <c r="M785" s="108"/>
      <c r="N785" s="108"/>
      <c r="O785" s="112"/>
      <c r="P785" s="112"/>
      <c r="Q785" s="108"/>
      <c r="R785" s="108"/>
      <c r="S785" s="112"/>
    </row>
    <row r="786" spans="1:19" ht="15.75" customHeight="1" x14ac:dyDescent="0.2">
      <c r="A786" s="108"/>
      <c r="B786" s="108"/>
      <c r="C786" s="108"/>
      <c r="D786" s="107"/>
      <c r="E786" s="108"/>
      <c r="F786" s="108"/>
      <c r="G786" s="108"/>
      <c r="H786" s="108"/>
      <c r="I786" s="108"/>
      <c r="J786" s="109"/>
      <c r="K786" s="109"/>
      <c r="L786" s="108"/>
      <c r="M786" s="108"/>
      <c r="N786" s="108"/>
      <c r="O786" s="112"/>
      <c r="P786" s="112"/>
      <c r="Q786" s="108"/>
      <c r="R786" s="108"/>
      <c r="S786" s="112"/>
    </row>
    <row r="787" spans="1:19" ht="15.75" customHeight="1" x14ac:dyDescent="0.2">
      <c r="A787" s="108"/>
      <c r="B787" s="108"/>
      <c r="C787" s="108"/>
      <c r="D787" s="107"/>
      <c r="E787" s="108"/>
      <c r="F787" s="108"/>
      <c r="G787" s="108"/>
      <c r="H787" s="108"/>
      <c r="I787" s="108"/>
      <c r="J787" s="109"/>
      <c r="K787" s="109"/>
      <c r="L787" s="108"/>
      <c r="M787" s="108"/>
      <c r="N787" s="108"/>
      <c r="O787" s="112"/>
      <c r="P787" s="112"/>
      <c r="Q787" s="108"/>
      <c r="R787" s="108"/>
      <c r="S787" s="112"/>
    </row>
    <row r="788" spans="1:19" ht="15.75" customHeight="1" x14ac:dyDescent="0.2">
      <c r="A788" s="108"/>
      <c r="B788" s="108"/>
      <c r="C788" s="108"/>
      <c r="D788" s="107"/>
      <c r="E788" s="108"/>
      <c r="F788" s="108"/>
      <c r="G788" s="108"/>
      <c r="H788" s="108"/>
      <c r="I788" s="108"/>
      <c r="J788" s="109"/>
      <c r="K788" s="109"/>
      <c r="L788" s="108"/>
      <c r="M788" s="108"/>
      <c r="N788" s="108"/>
      <c r="O788" s="112"/>
      <c r="P788" s="112"/>
      <c r="Q788" s="108"/>
      <c r="R788" s="108"/>
      <c r="S788" s="112"/>
    </row>
    <row r="789" spans="1:19" ht="15.75" customHeight="1" x14ac:dyDescent="0.2">
      <c r="A789" s="108"/>
      <c r="B789" s="108"/>
      <c r="C789" s="108"/>
      <c r="D789" s="107"/>
      <c r="E789" s="108"/>
      <c r="F789" s="108"/>
      <c r="G789" s="108"/>
      <c r="H789" s="108"/>
      <c r="I789" s="108"/>
      <c r="J789" s="109"/>
      <c r="K789" s="109"/>
      <c r="L789" s="108"/>
      <c r="M789" s="108"/>
      <c r="N789" s="108"/>
      <c r="O789" s="112"/>
      <c r="P789" s="112"/>
      <c r="Q789" s="108"/>
      <c r="R789" s="108"/>
      <c r="S789" s="112"/>
    </row>
    <row r="790" spans="1:19" ht="15.75" customHeight="1" x14ac:dyDescent="0.2">
      <c r="A790" s="108"/>
      <c r="B790" s="108"/>
      <c r="C790" s="108"/>
      <c r="D790" s="107"/>
      <c r="E790" s="108"/>
      <c r="F790" s="108"/>
      <c r="G790" s="108"/>
      <c r="H790" s="108"/>
      <c r="I790" s="108"/>
      <c r="J790" s="109"/>
      <c r="K790" s="109"/>
      <c r="L790" s="108"/>
      <c r="M790" s="108"/>
      <c r="N790" s="108"/>
      <c r="O790" s="112"/>
      <c r="P790" s="112"/>
      <c r="Q790" s="108"/>
      <c r="R790" s="108"/>
      <c r="S790" s="112"/>
    </row>
    <row r="791" spans="1:19" ht="15.75" customHeight="1" x14ac:dyDescent="0.2">
      <c r="A791" s="108"/>
      <c r="B791" s="108"/>
      <c r="C791" s="108"/>
      <c r="D791" s="107"/>
      <c r="E791" s="108"/>
      <c r="F791" s="108"/>
      <c r="G791" s="108"/>
      <c r="H791" s="108"/>
      <c r="I791" s="108"/>
      <c r="J791" s="109"/>
      <c r="K791" s="109"/>
      <c r="L791" s="108"/>
      <c r="M791" s="108"/>
      <c r="N791" s="108"/>
      <c r="O791" s="112"/>
      <c r="P791" s="112"/>
      <c r="Q791" s="108"/>
      <c r="R791" s="108"/>
      <c r="S791" s="112"/>
    </row>
    <row r="792" spans="1:19" ht="15.75" customHeight="1" x14ac:dyDescent="0.2">
      <c r="A792" s="108"/>
      <c r="B792" s="108"/>
      <c r="C792" s="108"/>
      <c r="D792" s="107"/>
      <c r="E792" s="108"/>
      <c r="F792" s="108"/>
      <c r="G792" s="108"/>
      <c r="H792" s="108"/>
      <c r="I792" s="108"/>
      <c r="J792" s="109"/>
      <c r="K792" s="109"/>
      <c r="L792" s="108"/>
      <c r="M792" s="108"/>
      <c r="N792" s="108"/>
      <c r="O792" s="112"/>
      <c r="P792" s="112"/>
      <c r="Q792" s="108"/>
      <c r="R792" s="108"/>
      <c r="S792" s="112"/>
    </row>
    <row r="793" spans="1:19" ht="15.75" customHeight="1" x14ac:dyDescent="0.2">
      <c r="A793" s="108"/>
      <c r="B793" s="108"/>
      <c r="C793" s="108"/>
      <c r="D793" s="107"/>
      <c r="E793" s="108"/>
      <c r="F793" s="108"/>
      <c r="G793" s="108"/>
      <c r="H793" s="108"/>
      <c r="I793" s="108"/>
      <c r="J793" s="109"/>
      <c r="K793" s="109"/>
      <c r="L793" s="108"/>
      <c r="M793" s="108"/>
      <c r="N793" s="108"/>
      <c r="O793" s="112"/>
      <c r="P793" s="112"/>
      <c r="Q793" s="108"/>
      <c r="R793" s="108"/>
      <c r="S793" s="112"/>
    </row>
    <row r="794" spans="1:19" ht="15.75" customHeight="1" x14ac:dyDescent="0.2">
      <c r="A794" s="108"/>
      <c r="B794" s="108"/>
      <c r="C794" s="108"/>
      <c r="D794" s="107"/>
      <c r="E794" s="108"/>
      <c r="F794" s="108"/>
      <c r="G794" s="108"/>
      <c r="H794" s="108"/>
      <c r="I794" s="108"/>
      <c r="J794" s="109"/>
      <c r="K794" s="109"/>
      <c r="L794" s="108"/>
      <c r="M794" s="108"/>
      <c r="N794" s="108"/>
      <c r="O794" s="112"/>
      <c r="P794" s="112"/>
      <c r="Q794" s="108"/>
      <c r="R794" s="108"/>
      <c r="S794" s="112"/>
    </row>
    <row r="795" spans="1:19" ht="15.75" customHeight="1" x14ac:dyDescent="0.2">
      <c r="A795" s="108"/>
      <c r="B795" s="108"/>
      <c r="C795" s="108"/>
      <c r="D795" s="107"/>
      <c r="E795" s="108"/>
      <c r="F795" s="108"/>
      <c r="G795" s="108"/>
      <c r="H795" s="108"/>
      <c r="I795" s="108"/>
      <c r="J795" s="109"/>
      <c r="K795" s="109"/>
      <c r="L795" s="108"/>
      <c r="M795" s="108"/>
      <c r="N795" s="108"/>
      <c r="O795" s="112"/>
      <c r="P795" s="112"/>
      <c r="Q795" s="108"/>
      <c r="R795" s="108"/>
      <c r="S795" s="112"/>
    </row>
    <row r="796" spans="1:19" ht="15.75" customHeight="1" x14ac:dyDescent="0.2">
      <c r="A796" s="108"/>
      <c r="B796" s="108"/>
      <c r="C796" s="108"/>
      <c r="D796" s="107"/>
      <c r="E796" s="108"/>
      <c r="F796" s="108"/>
      <c r="G796" s="108"/>
      <c r="H796" s="108"/>
      <c r="I796" s="108"/>
      <c r="J796" s="109"/>
      <c r="K796" s="109"/>
      <c r="L796" s="108"/>
      <c r="M796" s="108"/>
      <c r="N796" s="108"/>
      <c r="O796" s="112"/>
      <c r="P796" s="112"/>
      <c r="Q796" s="108"/>
      <c r="R796" s="108"/>
      <c r="S796" s="112"/>
    </row>
    <row r="797" spans="1:19" ht="15.75" customHeight="1" x14ac:dyDescent="0.2">
      <c r="A797" s="108"/>
      <c r="B797" s="108"/>
      <c r="C797" s="108"/>
      <c r="D797" s="107"/>
      <c r="E797" s="108"/>
      <c r="F797" s="108"/>
      <c r="G797" s="108"/>
      <c r="H797" s="108"/>
      <c r="I797" s="108"/>
      <c r="J797" s="109"/>
      <c r="K797" s="109"/>
      <c r="L797" s="108"/>
      <c r="M797" s="108"/>
      <c r="N797" s="108"/>
      <c r="O797" s="112"/>
      <c r="P797" s="112"/>
      <c r="Q797" s="108"/>
      <c r="R797" s="108"/>
      <c r="S797" s="112"/>
    </row>
    <row r="798" spans="1:19" ht="15.75" customHeight="1" x14ac:dyDescent="0.2">
      <c r="A798" s="108"/>
      <c r="B798" s="108"/>
      <c r="C798" s="108"/>
      <c r="D798" s="107"/>
      <c r="E798" s="108"/>
      <c r="F798" s="108"/>
      <c r="G798" s="108"/>
      <c r="H798" s="108"/>
      <c r="I798" s="108"/>
      <c r="J798" s="109"/>
      <c r="K798" s="109"/>
      <c r="L798" s="108"/>
      <c r="M798" s="108"/>
      <c r="N798" s="108"/>
      <c r="O798" s="112"/>
      <c r="P798" s="112"/>
      <c r="Q798" s="108"/>
      <c r="R798" s="108"/>
      <c r="S798" s="112"/>
    </row>
    <row r="799" spans="1:19" ht="15.75" customHeight="1" x14ac:dyDescent="0.2">
      <c r="A799" s="108"/>
      <c r="B799" s="108"/>
      <c r="C799" s="108"/>
      <c r="D799" s="107"/>
      <c r="E799" s="108"/>
      <c r="F799" s="108"/>
      <c r="G799" s="108"/>
      <c r="H799" s="108"/>
      <c r="I799" s="108"/>
      <c r="J799" s="109"/>
      <c r="K799" s="109"/>
      <c r="L799" s="108"/>
      <c r="M799" s="108"/>
      <c r="N799" s="108"/>
      <c r="O799" s="112"/>
      <c r="P799" s="112"/>
      <c r="Q799" s="108"/>
      <c r="R799" s="108"/>
      <c r="S799" s="112"/>
    </row>
    <row r="800" spans="1:19" ht="15.75" customHeight="1" x14ac:dyDescent="0.2">
      <c r="A800" s="108"/>
      <c r="B800" s="108"/>
      <c r="C800" s="108"/>
      <c r="D800" s="107"/>
      <c r="E800" s="108"/>
      <c r="F800" s="108"/>
      <c r="G800" s="108"/>
      <c r="H800" s="108"/>
      <c r="I800" s="108"/>
      <c r="J800" s="109"/>
      <c r="K800" s="109"/>
      <c r="L800" s="108"/>
      <c r="M800" s="108"/>
      <c r="N800" s="108"/>
      <c r="O800" s="112"/>
      <c r="P800" s="112"/>
      <c r="Q800" s="108"/>
      <c r="R800" s="108"/>
      <c r="S800" s="112"/>
    </row>
    <row r="801" spans="1:19" ht="15.75" customHeight="1" x14ac:dyDescent="0.2">
      <c r="A801" s="108"/>
      <c r="B801" s="108"/>
      <c r="C801" s="108"/>
      <c r="D801" s="107"/>
      <c r="E801" s="108"/>
      <c r="F801" s="108"/>
      <c r="G801" s="108"/>
      <c r="H801" s="108"/>
      <c r="I801" s="108"/>
      <c r="J801" s="109"/>
      <c r="K801" s="109"/>
      <c r="L801" s="108"/>
      <c r="M801" s="108"/>
      <c r="N801" s="108"/>
      <c r="O801" s="112"/>
      <c r="P801" s="112"/>
      <c r="Q801" s="108"/>
      <c r="R801" s="108"/>
      <c r="S801" s="112"/>
    </row>
    <row r="802" spans="1:19" ht="15.75" customHeight="1" x14ac:dyDescent="0.2">
      <c r="A802" s="108"/>
      <c r="B802" s="108"/>
      <c r="C802" s="108"/>
      <c r="D802" s="107"/>
      <c r="E802" s="108"/>
      <c r="F802" s="108"/>
      <c r="G802" s="108"/>
      <c r="H802" s="108"/>
      <c r="I802" s="108"/>
      <c r="J802" s="109"/>
      <c r="K802" s="109"/>
      <c r="L802" s="108"/>
      <c r="M802" s="108"/>
      <c r="N802" s="108"/>
      <c r="O802" s="112"/>
      <c r="P802" s="112"/>
      <c r="Q802" s="108"/>
      <c r="R802" s="108"/>
      <c r="S802" s="112"/>
    </row>
    <row r="803" spans="1:19" ht="15.75" customHeight="1" x14ac:dyDescent="0.2">
      <c r="A803" s="108"/>
      <c r="B803" s="108"/>
      <c r="C803" s="108"/>
      <c r="D803" s="107"/>
      <c r="E803" s="108"/>
      <c r="F803" s="108"/>
      <c r="G803" s="108"/>
      <c r="H803" s="108"/>
      <c r="I803" s="108"/>
      <c r="J803" s="109"/>
      <c r="K803" s="109"/>
      <c r="L803" s="108"/>
      <c r="M803" s="108"/>
      <c r="N803" s="108"/>
      <c r="O803" s="112"/>
      <c r="P803" s="112"/>
      <c r="Q803" s="108"/>
      <c r="R803" s="108"/>
      <c r="S803" s="112"/>
    </row>
    <row r="804" spans="1:19" ht="15.75" customHeight="1" x14ac:dyDescent="0.2">
      <c r="A804" s="108"/>
      <c r="B804" s="108"/>
      <c r="C804" s="108"/>
      <c r="D804" s="107"/>
      <c r="E804" s="108"/>
      <c r="F804" s="108"/>
      <c r="G804" s="108"/>
      <c r="H804" s="108"/>
      <c r="I804" s="108"/>
      <c r="J804" s="109"/>
      <c r="K804" s="109"/>
      <c r="L804" s="108"/>
      <c r="M804" s="108"/>
      <c r="N804" s="108"/>
      <c r="O804" s="112"/>
      <c r="P804" s="112"/>
      <c r="Q804" s="108"/>
      <c r="R804" s="108"/>
      <c r="S804" s="112"/>
    </row>
    <row r="805" spans="1:19" ht="15.75" customHeight="1" x14ac:dyDescent="0.2">
      <c r="A805" s="108"/>
      <c r="B805" s="108"/>
      <c r="C805" s="108"/>
      <c r="D805" s="107"/>
      <c r="E805" s="108"/>
      <c r="F805" s="108"/>
      <c r="G805" s="108"/>
      <c r="H805" s="108"/>
      <c r="I805" s="108"/>
      <c r="J805" s="109"/>
      <c r="K805" s="109"/>
      <c r="L805" s="108"/>
      <c r="M805" s="108"/>
      <c r="N805" s="108"/>
      <c r="O805" s="112"/>
      <c r="P805" s="112"/>
      <c r="Q805" s="108"/>
      <c r="R805" s="108"/>
      <c r="S805" s="112"/>
    </row>
    <row r="806" spans="1:19" ht="15.75" customHeight="1" x14ac:dyDescent="0.2">
      <c r="A806" s="108"/>
      <c r="B806" s="108"/>
      <c r="C806" s="108"/>
      <c r="D806" s="107"/>
      <c r="E806" s="108"/>
      <c r="F806" s="108"/>
      <c r="G806" s="108"/>
      <c r="H806" s="108"/>
      <c r="I806" s="108"/>
      <c r="J806" s="109"/>
      <c r="K806" s="109"/>
      <c r="L806" s="108"/>
      <c r="M806" s="108"/>
      <c r="N806" s="108"/>
      <c r="O806" s="112"/>
      <c r="P806" s="112"/>
      <c r="Q806" s="108"/>
      <c r="R806" s="108"/>
      <c r="S806" s="112"/>
    </row>
    <row r="807" spans="1:19" ht="15.75" customHeight="1" x14ac:dyDescent="0.2">
      <c r="A807" s="108"/>
      <c r="B807" s="108"/>
      <c r="C807" s="108"/>
      <c r="D807" s="107"/>
      <c r="E807" s="108"/>
      <c r="F807" s="108"/>
      <c r="G807" s="108"/>
      <c r="H807" s="108"/>
      <c r="I807" s="108"/>
      <c r="J807" s="109"/>
      <c r="K807" s="109"/>
      <c r="L807" s="108"/>
      <c r="M807" s="108"/>
      <c r="N807" s="108"/>
      <c r="O807" s="112"/>
      <c r="P807" s="112"/>
      <c r="Q807" s="108"/>
      <c r="R807" s="108"/>
      <c r="S807" s="112"/>
    </row>
    <row r="808" spans="1:19" ht="15.75" customHeight="1" x14ac:dyDescent="0.2">
      <c r="A808" s="108"/>
      <c r="B808" s="108"/>
      <c r="C808" s="108"/>
      <c r="D808" s="107"/>
      <c r="E808" s="108"/>
      <c r="F808" s="108"/>
      <c r="G808" s="108"/>
      <c r="H808" s="108"/>
      <c r="I808" s="108"/>
      <c r="J808" s="109"/>
      <c r="K808" s="109"/>
      <c r="L808" s="108"/>
      <c r="M808" s="108"/>
      <c r="N808" s="108"/>
      <c r="O808" s="112"/>
      <c r="P808" s="112"/>
      <c r="Q808" s="108"/>
      <c r="R808" s="108"/>
      <c r="S808" s="112"/>
    </row>
    <row r="809" spans="1:19" ht="15.75" customHeight="1" x14ac:dyDescent="0.2">
      <c r="A809" s="108"/>
      <c r="B809" s="108"/>
      <c r="C809" s="108"/>
      <c r="D809" s="107"/>
      <c r="E809" s="108"/>
      <c r="F809" s="108"/>
      <c r="G809" s="108"/>
      <c r="H809" s="108"/>
      <c r="I809" s="108"/>
      <c r="J809" s="109"/>
      <c r="K809" s="109"/>
      <c r="L809" s="108"/>
      <c r="M809" s="108"/>
      <c r="N809" s="108"/>
      <c r="O809" s="112"/>
      <c r="P809" s="112"/>
      <c r="Q809" s="108"/>
      <c r="R809" s="108"/>
      <c r="S809" s="112"/>
    </row>
    <row r="810" spans="1:19" ht="15.75" customHeight="1" x14ac:dyDescent="0.2">
      <c r="A810" s="108"/>
      <c r="B810" s="108"/>
      <c r="C810" s="108"/>
      <c r="D810" s="107"/>
      <c r="E810" s="108"/>
      <c r="F810" s="108"/>
      <c r="G810" s="108"/>
      <c r="H810" s="108"/>
      <c r="I810" s="108"/>
      <c r="J810" s="109"/>
      <c r="K810" s="109"/>
      <c r="L810" s="108"/>
      <c r="M810" s="108"/>
      <c r="N810" s="108"/>
      <c r="O810" s="112"/>
      <c r="P810" s="112"/>
      <c r="Q810" s="108"/>
      <c r="R810" s="108"/>
      <c r="S810" s="112"/>
    </row>
    <row r="811" spans="1:19" ht="15.75" customHeight="1" x14ac:dyDescent="0.2">
      <c r="A811" s="108"/>
      <c r="B811" s="108"/>
      <c r="C811" s="108"/>
      <c r="D811" s="107"/>
      <c r="E811" s="108"/>
      <c r="F811" s="108"/>
      <c r="G811" s="108"/>
      <c r="H811" s="108"/>
      <c r="I811" s="108"/>
      <c r="J811" s="109"/>
      <c r="K811" s="109"/>
      <c r="L811" s="108"/>
      <c r="M811" s="108"/>
      <c r="N811" s="108"/>
      <c r="O811" s="112"/>
      <c r="P811" s="112"/>
      <c r="Q811" s="108"/>
      <c r="R811" s="108"/>
      <c r="S811" s="112"/>
    </row>
    <row r="812" spans="1:19" ht="15.75" customHeight="1" x14ac:dyDescent="0.2">
      <c r="A812" s="108"/>
      <c r="B812" s="108"/>
      <c r="C812" s="108"/>
      <c r="D812" s="107"/>
      <c r="E812" s="108"/>
      <c r="F812" s="108"/>
      <c r="G812" s="108"/>
      <c r="H812" s="108"/>
      <c r="I812" s="108"/>
      <c r="J812" s="109"/>
      <c r="K812" s="109"/>
      <c r="L812" s="108"/>
      <c r="M812" s="108"/>
      <c r="N812" s="108"/>
      <c r="O812" s="112"/>
      <c r="P812" s="112"/>
      <c r="Q812" s="108"/>
      <c r="R812" s="108"/>
      <c r="S812" s="112"/>
    </row>
    <row r="813" spans="1:19" ht="15.75" customHeight="1" x14ac:dyDescent="0.2">
      <c r="A813" s="108"/>
      <c r="B813" s="108"/>
      <c r="C813" s="108"/>
      <c r="D813" s="107"/>
      <c r="E813" s="108"/>
      <c r="F813" s="108"/>
      <c r="G813" s="108"/>
      <c r="H813" s="108"/>
      <c r="I813" s="108"/>
      <c r="J813" s="109"/>
      <c r="K813" s="109"/>
      <c r="L813" s="108"/>
      <c r="M813" s="108"/>
      <c r="N813" s="108"/>
      <c r="O813" s="112"/>
      <c r="P813" s="112"/>
      <c r="Q813" s="108"/>
      <c r="R813" s="108"/>
      <c r="S813" s="112"/>
    </row>
    <row r="814" spans="1:19" ht="15.75" customHeight="1" x14ac:dyDescent="0.2">
      <c r="A814" s="108"/>
      <c r="B814" s="108"/>
      <c r="C814" s="108"/>
      <c r="D814" s="107"/>
      <c r="E814" s="108"/>
      <c r="F814" s="108"/>
      <c r="G814" s="108"/>
      <c r="H814" s="108"/>
      <c r="I814" s="108"/>
      <c r="J814" s="109"/>
      <c r="K814" s="109"/>
      <c r="L814" s="108"/>
      <c r="M814" s="108"/>
      <c r="N814" s="108"/>
      <c r="O814" s="112"/>
      <c r="P814" s="112"/>
      <c r="Q814" s="108"/>
      <c r="R814" s="108"/>
      <c r="S814" s="112"/>
    </row>
    <row r="815" spans="1:19" ht="15.75" customHeight="1" x14ac:dyDescent="0.2">
      <c r="A815" s="108"/>
      <c r="B815" s="108"/>
      <c r="C815" s="108"/>
      <c r="D815" s="107"/>
      <c r="E815" s="108"/>
      <c r="F815" s="108"/>
      <c r="G815" s="108"/>
      <c r="H815" s="108"/>
      <c r="I815" s="108"/>
      <c r="J815" s="109"/>
      <c r="K815" s="109"/>
      <c r="L815" s="108"/>
      <c r="M815" s="108"/>
      <c r="N815" s="108"/>
      <c r="O815" s="112"/>
      <c r="P815" s="112"/>
      <c r="Q815" s="108"/>
      <c r="R815" s="108"/>
      <c r="S815" s="112"/>
    </row>
    <row r="816" spans="1:19" ht="15.75" customHeight="1" x14ac:dyDescent="0.2">
      <c r="A816" s="108"/>
      <c r="B816" s="108"/>
      <c r="C816" s="108"/>
      <c r="D816" s="107"/>
      <c r="E816" s="108"/>
      <c r="F816" s="108"/>
      <c r="G816" s="108"/>
      <c r="H816" s="108"/>
      <c r="I816" s="108"/>
      <c r="J816" s="109"/>
      <c r="K816" s="109"/>
      <c r="L816" s="108"/>
      <c r="M816" s="108"/>
      <c r="N816" s="108"/>
      <c r="O816" s="112"/>
      <c r="P816" s="112"/>
      <c r="Q816" s="108"/>
      <c r="R816" s="108"/>
      <c r="S816" s="112"/>
    </row>
    <row r="817" spans="1:19" ht="15.75" customHeight="1" x14ac:dyDescent="0.2">
      <c r="A817" s="108"/>
      <c r="B817" s="108"/>
      <c r="C817" s="108"/>
      <c r="D817" s="107"/>
      <c r="E817" s="108"/>
      <c r="F817" s="108"/>
      <c r="G817" s="108"/>
      <c r="H817" s="108"/>
      <c r="I817" s="108"/>
      <c r="J817" s="109"/>
      <c r="K817" s="109"/>
      <c r="L817" s="108"/>
      <c r="M817" s="108"/>
      <c r="N817" s="108"/>
      <c r="O817" s="112"/>
      <c r="P817" s="112"/>
      <c r="Q817" s="108"/>
      <c r="R817" s="108"/>
      <c r="S817" s="112"/>
    </row>
    <row r="818" spans="1:19" ht="15.75" customHeight="1" x14ac:dyDescent="0.2">
      <c r="A818" s="108"/>
      <c r="B818" s="108"/>
      <c r="C818" s="108"/>
      <c r="D818" s="107"/>
      <c r="E818" s="108"/>
      <c r="F818" s="108"/>
      <c r="G818" s="108"/>
      <c r="H818" s="108"/>
      <c r="I818" s="108"/>
      <c r="J818" s="109"/>
      <c r="K818" s="109"/>
      <c r="L818" s="108"/>
      <c r="M818" s="108"/>
      <c r="N818" s="108"/>
      <c r="O818" s="112"/>
      <c r="P818" s="112"/>
      <c r="Q818" s="108"/>
      <c r="R818" s="108"/>
      <c r="S818" s="112"/>
    </row>
    <row r="819" spans="1:19" ht="15.75" customHeight="1" x14ac:dyDescent="0.2">
      <c r="A819" s="108"/>
      <c r="B819" s="108"/>
      <c r="C819" s="108"/>
      <c r="D819" s="107"/>
      <c r="E819" s="108"/>
      <c r="F819" s="108"/>
      <c r="G819" s="108"/>
      <c r="H819" s="108"/>
      <c r="I819" s="108"/>
      <c r="J819" s="109"/>
      <c r="K819" s="109"/>
      <c r="L819" s="108"/>
      <c r="M819" s="108"/>
      <c r="N819" s="108"/>
      <c r="O819" s="112"/>
      <c r="P819" s="112"/>
      <c r="Q819" s="108"/>
      <c r="R819" s="108"/>
      <c r="S819" s="112"/>
    </row>
    <row r="820" spans="1:19" ht="15.75" customHeight="1" x14ac:dyDescent="0.2">
      <c r="A820" s="108"/>
      <c r="B820" s="108"/>
      <c r="C820" s="108"/>
      <c r="D820" s="107"/>
      <c r="E820" s="108"/>
      <c r="F820" s="108"/>
      <c r="G820" s="108"/>
      <c r="H820" s="108"/>
      <c r="I820" s="108"/>
      <c r="J820" s="109"/>
      <c r="K820" s="109"/>
      <c r="L820" s="108"/>
      <c r="M820" s="108"/>
      <c r="N820" s="108"/>
      <c r="O820" s="112"/>
      <c r="P820" s="112"/>
      <c r="Q820" s="108"/>
      <c r="R820" s="108"/>
      <c r="S820" s="112"/>
    </row>
    <row r="821" spans="1:19" ht="15.75" customHeight="1" x14ac:dyDescent="0.2">
      <c r="A821" s="108"/>
      <c r="B821" s="108"/>
      <c r="C821" s="108"/>
      <c r="D821" s="107"/>
      <c r="E821" s="108"/>
      <c r="F821" s="108"/>
      <c r="G821" s="108"/>
      <c r="H821" s="108"/>
      <c r="I821" s="108"/>
      <c r="J821" s="109"/>
      <c r="K821" s="109"/>
      <c r="L821" s="108"/>
      <c r="M821" s="108"/>
      <c r="N821" s="108"/>
      <c r="O821" s="112"/>
      <c r="P821" s="112"/>
      <c r="Q821" s="108"/>
      <c r="R821" s="108"/>
      <c r="S821" s="112"/>
    </row>
    <row r="822" spans="1:19" ht="15.75" customHeight="1" x14ac:dyDescent="0.2">
      <c r="A822" s="108"/>
      <c r="B822" s="108"/>
      <c r="C822" s="108"/>
      <c r="D822" s="107"/>
      <c r="E822" s="108"/>
      <c r="F822" s="108"/>
      <c r="G822" s="108"/>
      <c r="H822" s="108"/>
      <c r="I822" s="108"/>
      <c r="J822" s="109"/>
      <c r="K822" s="109"/>
      <c r="L822" s="108"/>
      <c r="M822" s="108"/>
      <c r="N822" s="108"/>
      <c r="O822" s="112"/>
      <c r="P822" s="112"/>
      <c r="Q822" s="108"/>
      <c r="R822" s="108"/>
      <c r="S822" s="112"/>
    </row>
    <row r="823" spans="1:19" ht="15.75" customHeight="1" x14ac:dyDescent="0.2">
      <c r="A823" s="108"/>
      <c r="B823" s="108"/>
      <c r="C823" s="108"/>
      <c r="D823" s="107"/>
      <c r="E823" s="108"/>
      <c r="F823" s="108"/>
      <c r="G823" s="108"/>
      <c r="H823" s="108"/>
      <c r="I823" s="108"/>
      <c r="J823" s="109"/>
      <c r="K823" s="109"/>
      <c r="L823" s="108"/>
      <c r="M823" s="108"/>
      <c r="N823" s="108"/>
      <c r="O823" s="112"/>
      <c r="P823" s="112"/>
      <c r="Q823" s="108"/>
      <c r="R823" s="108"/>
      <c r="S823" s="112"/>
    </row>
    <row r="824" spans="1:19" ht="15.75" customHeight="1" x14ac:dyDescent="0.2">
      <c r="A824" s="108"/>
      <c r="B824" s="108"/>
      <c r="C824" s="108"/>
      <c r="D824" s="107"/>
      <c r="E824" s="108"/>
      <c r="F824" s="108"/>
      <c r="G824" s="108"/>
      <c r="H824" s="108"/>
      <c r="I824" s="108"/>
      <c r="J824" s="109"/>
      <c r="K824" s="109"/>
      <c r="L824" s="108"/>
      <c r="M824" s="108"/>
      <c r="N824" s="108"/>
      <c r="O824" s="112"/>
      <c r="P824" s="112"/>
      <c r="Q824" s="108"/>
      <c r="R824" s="108"/>
      <c r="S824" s="112"/>
    </row>
    <row r="825" spans="1:19" ht="15.75" customHeight="1" x14ac:dyDescent="0.2">
      <c r="A825" s="108"/>
      <c r="B825" s="108"/>
      <c r="C825" s="108"/>
      <c r="D825" s="107"/>
      <c r="E825" s="108"/>
      <c r="F825" s="108"/>
      <c r="G825" s="108"/>
      <c r="H825" s="108"/>
      <c r="I825" s="108"/>
      <c r="J825" s="109"/>
      <c r="K825" s="109"/>
      <c r="L825" s="108"/>
      <c r="M825" s="108"/>
      <c r="N825" s="108"/>
      <c r="O825" s="112"/>
      <c r="P825" s="112"/>
      <c r="Q825" s="108"/>
      <c r="R825" s="108"/>
      <c r="S825" s="112"/>
    </row>
    <row r="826" spans="1:19" ht="15.75" customHeight="1" x14ac:dyDescent="0.2">
      <c r="A826" s="108"/>
      <c r="B826" s="108"/>
      <c r="C826" s="108"/>
      <c r="D826" s="107"/>
      <c r="E826" s="108"/>
      <c r="F826" s="108"/>
      <c r="G826" s="108"/>
      <c r="H826" s="108"/>
      <c r="I826" s="108"/>
      <c r="J826" s="109"/>
      <c r="K826" s="109"/>
      <c r="L826" s="108"/>
      <c r="M826" s="108"/>
      <c r="N826" s="108"/>
      <c r="O826" s="112"/>
      <c r="P826" s="112"/>
      <c r="Q826" s="108"/>
      <c r="R826" s="108"/>
      <c r="S826" s="112"/>
    </row>
    <row r="827" spans="1:19" ht="15.75" customHeight="1" x14ac:dyDescent="0.2">
      <c r="A827" s="108"/>
      <c r="B827" s="108"/>
      <c r="C827" s="108"/>
      <c r="D827" s="107"/>
      <c r="E827" s="108"/>
      <c r="F827" s="108"/>
      <c r="G827" s="108"/>
      <c r="H827" s="108"/>
      <c r="I827" s="108"/>
      <c r="J827" s="109"/>
      <c r="K827" s="109"/>
      <c r="L827" s="108"/>
      <c r="M827" s="108"/>
      <c r="N827" s="108"/>
      <c r="O827" s="112"/>
      <c r="P827" s="112"/>
      <c r="Q827" s="108"/>
      <c r="R827" s="108"/>
      <c r="S827" s="112"/>
    </row>
    <row r="828" spans="1:19" ht="15.75" customHeight="1" x14ac:dyDescent="0.2">
      <c r="A828" s="108"/>
      <c r="B828" s="108"/>
      <c r="C828" s="108"/>
      <c r="D828" s="107"/>
      <c r="E828" s="108"/>
      <c r="F828" s="108"/>
      <c r="G828" s="108"/>
      <c r="H828" s="108"/>
      <c r="I828" s="108"/>
      <c r="J828" s="109"/>
      <c r="K828" s="109"/>
      <c r="L828" s="108"/>
      <c r="M828" s="108"/>
      <c r="N828" s="108"/>
      <c r="O828" s="112"/>
      <c r="P828" s="112"/>
      <c r="Q828" s="108"/>
      <c r="R828" s="108"/>
      <c r="S828" s="112"/>
    </row>
    <row r="829" spans="1:19" ht="15.75" customHeight="1" x14ac:dyDescent="0.2">
      <c r="A829" s="108"/>
      <c r="B829" s="108"/>
      <c r="C829" s="108"/>
      <c r="D829" s="107"/>
      <c r="E829" s="108"/>
      <c r="F829" s="108"/>
      <c r="G829" s="108"/>
      <c r="H829" s="108"/>
      <c r="I829" s="108"/>
      <c r="J829" s="109"/>
      <c r="K829" s="109"/>
      <c r="L829" s="108"/>
      <c r="M829" s="108"/>
      <c r="N829" s="108"/>
      <c r="O829" s="112"/>
      <c r="P829" s="112"/>
      <c r="Q829" s="108"/>
      <c r="R829" s="108"/>
      <c r="S829" s="112"/>
    </row>
    <row r="830" spans="1:19" ht="15.75" customHeight="1" x14ac:dyDescent="0.2">
      <c r="A830" s="108"/>
      <c r="B830" s="108"/>
      <c r="C830" s="108"/>
      <c r="D830" s="107"/>
      <c r="E830" s="108"/>
      <c r="F830" s="108"/>
      <c r="G830" s="108"/>
      <c r="H830" s="108"/>
      <c r="I830" s="108"/>
      <c r="J830" s="109"/>
      <c r="K830" s="109"/>
      <c r="L830" s="108"/>
      <c r="M830" s="108"/>
      <c r="N830" s="108"/>
      <c r="O830" s="112"/>
      <c r="P830" s="112"/>
      <c r="Q830" s="108"/>
      <c r="R830" s="108"/>
      <c r="S830" s="112"/>
    </row>
    <row r="831" spans="1:19" ht="15.75" customHeight="1" x14ac:dyDescent="0.2">
      <c r="A831" s="108"/>
      <c r="B831" s="108"/>
      <c r="C831" s="108"/>
      <c r="D831" s="107"/>
      <c r="E831" s="108"/>
      <c r="F831" s="108"/>
      <c r="G831" s="108"/>
      <c r="H831" s="108"/>
      <c r="I831" s="108"/>
      <c r="J831" s="109"/>
      <c r="K831" s="109"/>
      <c r="L831" s="108"/>
      <c r="M831" s="108"/>
      <c r="N831" s="108"/>
      <c r="O831" s="112"/>
      <c r="P831" s="112"/>
      <c r="Q831" s="108"/>
      <c r="R831" s="108"/>
      <c r="S831" s="112"/>
    </row>
    <row r="832" spans="1:19" ht="15.75" customHeight="1" x14ac:dyDescent="0.2">
      <c r="A832" s="108"/>
      <c r="B832" s="108"/>
      <c r="C832" s="108"/>
      <c r="D832" s="107"/>
      <c r="E832" s="108"/>
      <c r="F832" s="108"/>
      <c r="G832" s="108"/>
      <c r="H832" s="108"/>
      <c r="I832" s="108"/>
      <c r="J832" s="109"/>
      <c r="K832" s="109"/>
      <c r="L832" s="108"/>
      <c r="M832" s="108"/>
      <c r="N832" s="108"/>
      <c r="O832" s="112"/>
      <c r="P832" s="112"/>
      <c r="Q832" s="108"/>
      <c r="R832" s="108"/>
      <c r="S832" s="112"/>
    </row>
    <row r="833" spans="1:19" ht="15.75" customHeight="1" x14ac:dyDescent="0.2">
      <c r="A833" s="108"/>
      <c r="B833" s="108"/>
      <c r="C833" s="108"/>
      <c r="D833" s="107"/>
      <c r="E833" s="108"/>
      <c r="F833" s="108"/>
      <c r="G833" s="108"/>
      <c r="H833" s="108"/>
      <c r="I833" s="108"/>
      <c r="J833" s="109"/>
      <c r="K833" s="109"/>
      <c r="L833" s="108"/>
      <c r="M833" s="108"/>
      <c r="N833" s="108"/>
      <c r="O833" s="112"/>
      <c r="P833" s="112"/>
      <c r="Q833" s="108"/>
      <c r="R833" s="108"/>
      <c r="S833" s="112"/>
    </row>
    <row r="834" spans="1:19" ht="15.75" customHeight="1" x14ac:dyDescent="0.2">
      <c r="A834" s="108"/>
      <c r="B834" s="108"/>
      <c r="C834" s="108"/>
      <c r="D834" s="107"/>
      <c r="E834" s="108"/>
      <c r="F834" s="108"/>
      <c r="G834" s="108"/>
      <c r="H834" s="108"/>
      <c r="I834" s="108"/>
      <c r="J834" s="109"/>
      <c r="K834" s="109"/>
      <c r="L834" s="108"/>
      <c r="M834" s="108"/>
      <c r="N834" s="108"/>
      <c r="O834" s="112"/>
      <c r="P834" s="112"/>
      <c r="Q834" s="108"/>
      <c r="R834" s="108"/>
      <c r="S834" s="112"/>
    </row>
    <row r="835" spans="1:19" ht="15.75" customHeight="1" x14ac:dyDescent="0.2">
      <c r="A835" s="108"/>
      <c r="B835" s="108"/>
      <c r="C835" s="108"/>
      <c r="D835" s="107"/>
      <c r="E835" s="108"/>
      <c r="F835" s="108"/>
      <c r="G835" s="108"/>
      <c r="H835" s="108"/>
      <c r="I835" s="108"/>
      <c r="J835" s="109"/>
      <c r="K835" s="109"/>
      <c r="L835" s="108"/>
      <c r="M835" s="108"/>
      <c r="N835" s="108"/>
      <c r="O835" s="112"/>
      <c r="P835" s="112"/>
      <c r="Q835" s="108"/>
      <c r="R835" s="108"/>
      <c r="S835" s="112"/>
    </row>
    <row r="836" spans="1:19" ht="15.75" customHeight="1" x14ac:dyDescent="0.2">
      <c r="A836" s="108"/>
      <c r="B836" s="108"/>
      <c r="C836" s="108"/>
      <c r="D836" s="107"/>
      <c r="E836" s="108"/>
      <c r="F836" s="108"/>
      <c r="G836" s="108"/>
      <c r="H836" s="108"/>
      <c r="I836" s="108"/>
      <c r="J836" s="109"/>
      <c r="K836" s="109"/>
      <c r="L836" s="108"/>
      <c r="M836" s="108"/>
      <c r="N836" s="108"/>
      <c r="O836" s="112"/>
      <c r="P836" s="112"/>
      <c r="Q836" s="108"/>
      <c r="R836" s="108"/>
      <c r="S836" s="112"/>
    </row>
    <row r="837" spans="1:19" ht="15.75" customHeight="1" x14ac:dyDescent="0.2">
      <c r="A837" s="108"/>
      <c r="B837" s="108"/>
      <c r="C837" s="108"/>
      <c r="D837" s="107"/>
      <c r="E837" s="108"/>
      <c r="F837" s="108"/>
      <c r="G837" s="108"/>
      <c r="H837" s="108"/>
      <c r="I837" s="108"/>
      <c r="J837" s="109"/>
      <c r="K837" s="109"/>
      <c r="L837" s="108"/>
      <c r="M837" s="108"/>
      <c r="N837" s="108"/>
      <c r="O837" s="112"/>
      <c r="P837" s="112"/>
      <c r="Q837" s="108"/>
      <c r="R837" s="108"/>
      <c r="S837" s="112"/>
    </row>
    <row r="838" spans="1:19" ht="15.75" customHeight="1" x14ac:dyDescent="0.2">
      <c r="A838" s="108"/>
      <c r="B838" s="108"/>
      <c r="C838" s="108"/>
      <c r="D838" s="107"/>
      <c r="E838" s="108"/>
      <c r="F838" s="108"/>
      <c r="G838" s="108"/>
      <c r="H838" s="108"/>
      <c r="I838" s="108"/>
      <c r="J838" s="109"/>
      <c r="K838" s="109"/>
      <c r="L838" s="108"/>
      <c r="M838" s="108"/>
      <c r="N838" s="108"/>
      <c r="O838" s="112"/>
      <c r="P838" s="112"/>
      <c r="Q838" s="108"/>
      <c r="R838" s="108"/>
      <c r="S838" s="112"/>
    </row>
    <row r="839" spans="1:19" ht="15.75" customHeight="1" x14ac:dyDescent="0.2">
      <c r="A839" s="108"/>
      <c r="B839" s="108"/>
      <c r="C839" s="108"/>
      <c r="D839" s="107"/>
      <c r="E839" s="108"/>
      <c r="F839" s="108"/>
      <c r="G839" s="108"/>
      <c r="H839" s="108"/>
      <c r="I839" s="108"/>
      <c r="J839" s="109"/>
      <c r="K839" s="109"/>
      <c r="L839" s="108"/>
      <c r="M839" s="108"/>
      <c r="N839" s="108"/>
      <c r="O839" s="112"/>
      <c r="P839" s="112"/>
      <c r="Q839" s="108"/>
      <c r="R839" s="108"/>
      <c r="S839" s="112"/>
    </row>
    <row r="840" spans="1:19" ht="15.75" customHeight="1" x14ac:dyDescent="0.2">
      <c r="A840" s="108"/>
      <c r="B840" s="108"/>
      <c r="C840" s="108"/>
      <c r="D840" s="107"/>
      <c r="E840" s="108"/>
      <c r="F840" s="108"/>
      <c r="G840" s="108"/>
      <c r="H840" s="108"/>
      <c r="I840" s="108"/>
      <c r="J840" s="109"/>
      <c r="K840" s="109"/>
      <c r="L840" s="108"/>
      <c r="M840" s="108"/>
      <c r="N840" s="108"/>
      <c r="O840" s="112"/>
      <c r="P840" s="112"/>
      <c r="Q840" s="108"/>
      <c r="R840" s="108"/>
      <c r="S840" s="112"/>
    </row>
    <row r="841" spans="1:19" ht="15.75" customHeight="1" x14ac:dyDescent="0.2">
      <c r="A841" s="108"/>
      <c r="B841" s="108"/>
      <c r="C841" s="108"/>
      <c r="D841" s="107"/>
      <c r="E841" s="108"/>
      <c r="F841" s="108"/>
      <c r="G841" s="108"/>
      <c r="H841" s="108"/>
      <c r="I841" s="108"/>
      <c r="J841" s="109"/>
      <c r="K841" s="109"/>
      <c r="L841" s="108"/>
      <c r="M841" s="108"/>
      <c r="N841" s="108"/>
      <c r="O841" s="112"/>
      <c r="P841" s="112"/>
      <c r="Q841" s="108"/>
      <c r="R841" s="108"/>
      <c r="S841" s="112"/>
    </row>
    <row r="842" spans="1:19" ht="15.75" customHeight="1" x14ac:dyDescent="0.2">
      <c r="A842" s="108"/>
      <c r="B842" s="108"/>
      <c r="C842" s="108"/>
      <c r="D842" s="107"/>
      <c r="E842" s="108"/>
      <c r="F842" s="108"/>
      <c r="G842" s="108"/>
      <c r="H842" s="108"/>
      <c r="I842" s="108"/>
      <c r="J842" s="109"/>
      <c r="K842" s="109"/>
      <c r="L842" s="108"/>
      <c r="M842" s="108"/>
      <c r="N842" s="108"/>
      <c r="O842" s="112"/>
      <c r="P842" s="112"/>
      <c r="Q842" s="108"/>
      <c r="R842" s="108"/>
      <c r="S842" s="112"/>
    </row>
    <row r="843" spans="1:19" ht="15.75" customHeight="1" x14ac:dyDescent="0.2">
      <c r="A843" s="108"/>
      <c r="B843" s="108"/>
      <c r="C843" s="108"/>
      <c r="D843" s="107"/>
      <c r="E843" s="108"/>
      <c r="F843" s="108"/>
      <c r="G843" s="108"/>
      <c r="H843" s="108"/>
      <c r="I843" s="108"/>
      <c r="J843" s="109"/>
      <c r="K843" s="109"/>
      <c r="L843" s="108"/>
      <c r="M843" s="108"/>
      <c r="N843" s="108"/>
      <c r="O843" s="112"/>
      <c r="P843" s="112"/>
      <c r="Q843" s="108"/>
      <c r="R843" s="108"/>
      <c r="S843" s="112"/>
    </row>
    <row r="844" spans="1:19" ht="15.75" customHeight="1" x14ac:dyDescent="0.2">
      <c r="A844" s="108"/>
      <c r="B844" s="108"/>
      <c r="C844" s="108"/>
      <c r="D844" s="107"/>
      <c r="E844" s="108"/>
      <c r="F844" s="108"/>
      <c r="G844" s="108"/>
      <c r="H844" s="108"/>
      <c r="I844" s="108"/>
      <c r="J844" s="109"/>
      <c r="K844" s="109"/>
      <c r="L844" s="108"/>
      <c r="M844" s="108"/>
      <c r="N844" s="108"/>
      <c r="O844" s="112"/>
      <c r="P844" s="112"/>
      <c r="Q844" s="108"/>
      <c r="R844" s="108"/>
      <c r="S844" s="112"/>
    </row>
    <row r="845" spans="1:19" ht="15.75" customHeight="1" x14ac:dyDescent="0.2">
      <c r="A845" s="108"/>
      <c r="B845" s="108"/>
      <c r="C845" s="108"/>
      <c r="D845" s="107"/>
      <c r="E845" s="108"/>
      <c r="F845" s="108"/>
      <c r="G845" s="108"/>
      <c r="H845" s="108"/>
      <c r="I845" s="108"/>
      <c r="J845" s="109"/>
      <c r="K845" s="109"/>
      <c r="L845" s="108"/>
      <c r="M845" s="108"/>
      <c r="N845" s="108"/>
      <c r="O845" s="112"/>
      <c r="P845" s="112"/>
      <c r="Q845" s="108"/>
      <c r="R845" s="108"/>
      <c r="S845" s="112"/>
    </row>
    <row r="846" spans="1:19" ht="15.75" customHeight="1" x14ac:dyDescent="0.2">
      <c r="A846" s="108"/>
      <c r="B846" s="108"/>
      <c r="C846" s="108"/>
      <c r="D846" s="107"/>
      <c r="E846" s="108"/>
      <c r="F846" s="108"/>
      <c r="G846" s="108"/>
      <c r="H846" s="108"/>
      <c r="I846" s="108"/>
      <c r="J846" s="109"/>
      <c r="K846" s="109"/>
      <c r="L846" s="108"/>
      <c r="M846" s="108"/>
      <c r="N846" s="108"/>
      <c r="O846" s="112"/>
      <c r="P846" s="112"/>
      <c r="Q846" s="108"/>
      <c r="R846" s="108"/>
      <c r="S846" s="112"/>
    </row>
    <row r="847" spans="1:19" ht="15.75" customHeight="1" x14ac:dyDescent="0.2">
      <c r="A847" s="108"/>
      <c r="B847" s="108"/>
      <c r="C847" s="108"/>
      <c r="D847" s="107"/>
      <c r="E847" s="108"/>
      <c r="F847" s="108"/>
      <c r="G847" s="108"/>
      <c r="H847" s="108"/>
      <c r="I847" s="108"/>
      <c r="J847" s="109"/>
      <c r="K847" s="109"/>
      <c r="L847" s="108"/>
      <c r="M847" s="108"/>
      <c r="N847" s="108"/>
      <c r="O847" s="112"/>
      <c r="P847" s="112"/>
      <c r="Q847" s="108"/>
      <c r="R847" s="108"/>
      <c r="S847" s="112"/>
    </row>
    <row r="848" spans="1:19" ht="15.75" customHeight="1" x14ac:dyDescent="0.2">
      <c r="A848" s="108"/>
      <c r="B848" s="108"/>
      <c r="C848" s="108"/>
      <c r="D848" s="107"/>
      <c r="E848" s="108"/>
      <c r="F848" s="108"/>
      <c r="G848" s="108"/>
      <c r="H848" s="108"/>
      <c r="I848" s="108"/>
      <c r="J848" s="109"/>
      <c r="K848" s="109"/>
      <c r="L848" s="108"/>
      <c r="M848" s="108"/>
      <c r="N848" s="108"/>
      <c r="O848" s="112"/>
      <c r="P848" s="112"/>
      <c r="Q848" s="108"/>
      <c r="R848" s="108"/>
      <c r="S848" s="112"/>
    </row>
    <row r="849" spans="1:19" ht="15.75" customHeight="1" x14ac:dyDescent="0.2">
      <c r="A849" s="108"/>
      <c r="B849" s="108"/>
      <c r="C849" s="108"/>
      <c r="D849" s="107"/>
      <c r="E849" s="108"/>
      <c r="F849" s="108"/>
      <c r="G849" s="108"/>
      <c r="H849" s="108"/>
      <c r="I849" s="108"/>
      <c r="J849" s="109"/>
      <c r="K849" s="109"/>
      <c r="L849" s="108"/>
      <c r="M849" s="108"/>
      <c r="N849" s="108"/>
      <c r="O849" s="112"/>
      <c r="P849" s="112"/>
      <c r="Q849" s="108"/>
      <c r="R849" s="108"/>
      <c r="S849" s="112"/>
    </row>
    <row r="850" spans="1:19" ht="15.75" customHeight="1" x14ac:dyDescent="0.2">
      <c r="A850" s="108"/>
      <c r="B850" s="108"/>
      <c r="C850" s="108"/>
      <c r="D850" s="107"/>
      <c r="E850" s="108"/>
      <c r="F850" s="108"/>
      <c r="G850" s="108"/>
      <c r="H850" s="108"/>
      <c r="I850" s="108"/>
      <c r="J850" s="109"/>
      <c r="K850" s="109"/>
      <c r="L850" s="108"/>
      <c r="M850" s="108"/>
      <c r="N850" s="108"/>
      <c r="O850" s="112"/>
      <c r="P850" s="112"/>
      <c r="Q850" s="108"/>
      <c r="R850" s="108"/>
      <c r="S850" s="112"/>
    </row>
    <row r="851" spans="1:19" ht="15.75" customHeight="1" x14ac:dyDescent="0.2">
      <c r="A851" s="108"/>
      <c r="B851" s="108"/>
      <c r="C851" s="108"/>
      <c r="D851" s="107"/>
      <c r="E851" s="108"/>
      <c r="F851" s="108"/>
      <c r="G851" s="108"/>
      <c r="H851" s="108"/>
      <c r="I851" s="108"/>
      <c r="J851" s="109"/>
      <c r="K851" s="109"/>
      <c r="L851" s="108"/>
      <c r="M851" s="108"/>
      <c r="N851" s="108"/>
      <c r="O851" s="112"/>
      <c r="P851" s="112"/>
      <c r="Q851" s="108"/>
      <c r="R851" s="108"/>
      <c r="S851" s="112"/>
    </row>
    <row r="852" spans="1:19" ht="15.75" customHeight="1" x14ac:dyDescent="0.2">
      <c r="A852" s="108"/>
      <c r="B852" s="108"/>
      <c r="C852" s="108"/>
      <c r="D852" s="107"/>
      <c r="E852" s="108"/>
      <c r="F852" s="108"/>
      <c r="G852" s="108"/>
      <c r="H852" s="108"/>
      <c r="I852" s="108"/>
      <c r="J852" s="109"/>
      <c r="K852" s="109"/>
      <c r="L852" s="108"/>
      <c r="M852" s="108"/>
      <c r="N852" s="108"/>
      <c r="O852" s="112"/>
      <c r="P852" s="112"/>
      <c r="Q852" s="108"/>
      <c r="R852" s="108"/>
      <c r="S852" s="112"/>
    </row>
    <row r="853" spans="1:19" ht="15.75" customHeight="1" x14ac:dyDescent="0.2">
      <c r="A853" s="108"/>
      <c r="B853" s="108"/>
      <c r="C853" s="108"/>
      <c r="D853" s="107"/>
      <c r="E853" s="108"/>
      <c r="F853" s="108"/>
      <c r="G853" s="108"/>
      <c r="H853" s="108"/>
      <c r="I853" s="108"/>
      <c r="J853" s="109"/>
      <c r="K853" s="109"/>
      <c r="L853" s="108"/>
      <c r="M853" s="108"/>
      <c r="N853" s="108"/>
      <c r="O853" s="112"/>
      <c r="P853" s="112"/>
      <c r="Q853" s="108"/>
      <c r="R853" s="108"/>
      <c r="S853" s="112"/>
    </row>
    <row r="854" spans="1:19" ht="15.75" customHeight="1" x14ac:dyDescent="0.2">
      <c r="A854" s="108"/>
      <c r="B854" s="108"/>
      <c r="C854" s="108"/>
      <c r="D854" s="107"/>
      <c r="E854" s="108"/>
      <c r="F854" s="108"/>
      <c r="G854" s="108"/>
      <c r="H854" s="108"/>
      <c r="I854" s="108"/>
      <c r="J854" s="109"/>
      <c r="K854" s="109"/>
      <c r="L854" s="108"/>
      <c r="M854" s="108"/>
      <c r="N854" s="108"/>
      <c r="O854" s="112"/>
      <c r="P854" s="112"/>
      <c r="Q854" s="108"/>
      <c r="R854" s="108"/>
      <c r="S854" s="112"/>
    </row>
    <row r="855" spans="1:19" ht="15.75" customHeight="1" x14ac:dyDescent="0.2">
      <c r="A855" s="108"/>
      <c r="B855" s="108"/>
      <c r="C855" s="108"/>
      <c r="D855" s="107"/>
      <c r="E855" s="108"/>
      <c r="F855" s="108"/>
      <c r="G855" s="108"/>
      <c r="H855" s="108"/>
      <c r="I855" s="108"/>
      <c r="J855" s="109"/>
      <c r="K855" s="109"/>
      <c r="L855" s="108"/>
      <c r="M855" s="108"/>
      <c r="N855" s="108"/>
      <c r="O855" s="112"/>
      <c r="P855" s="112"/>
      <c r="Q855" s="108"/>
      <c r="R855" s="108"/>
      <c r="S855" s="112"/>
    </row>
    <row r="856" spans="1:19" ht="15.75" customHeight="1" x14ac:dyDescent="0.2">
      <c r="A856" s="108"/>
      <c r="B856" s="108"/>
      <c r="C856" s="108"/>
      <c r="D856" s="107"/>
      <c r="E856" s="108"/>
      <c r="F856" s="108"/>
      <c r="G856" s="108"/>
      <c r="H856" s="108"/>
      <c r="I856" s="108"/>
      <c r="J856" s="109"/>
      <c r="K856" s="109"/>
      <c r="L856" s="108"/>
      <c r="M856" s="108"/>
      <c r="N856" s="108"/>
      <c r="O856" s="112"/>
      <c r="P856" s="112"/>
      <c r="Q856" s="108"/>
      <c r="R856" s="108"/>
      <c r="S856" s="112"/>
    </row>
    <row r="857" spans="1:19" ht="15.75" customHeight="1" x14ac:dyDescent="0.2">
      <c r="A857" s="108"/>
      <c r="B857" s="108"/>
      <c r="C857" s="108"/>
      <c r="D857" s="107"/>
      <c r="E857" s="108"/>
      <c r="F857" s="108"/>
      <c r="G857" s="108"/>
      <c r="H857" s="108"/>
      <c r="I857" s="108"/>
      <c r="J857" s="109"/>
      <c r="K857" s="109"/>
      <c r="L857" s="108"/>
      <c r="M857" s="108"/>
      <c r="N857" s="108"/>
      <c r="O857" s="112"/>
      <c r="P857" s="112"/>
      <c r="Q857" s="108"/>
      <c r="R857" s="108"/>
      <c r="S857" s="112"/>
    </row>
    <row r="858" spans="1:19" ht="15.75" customHeight="1" x14ac:dyDescent="0.2">
      <c r="A858" s="108"/>
      <c r="B858" s="108"/>
      <c r="C858" s="108"/>
      <c r="D858" s="107"/>
      <c r="E858" s="108"/>
      <c r="F858" s="108"/>
      <c r="G858" s="108"/>
      <c r="H858" s="108"/>
      <c r="I858" s="108"/>
      <c r="J858" s="109"/>
      <c r="K858" s="109"/>
      <c r="L858" s="108"/>
      <c r="M858" s="108"/>
      <c r="N858" s="108"/>
      <c r="O858" s="112"/>
      <c r="P858" s="112"/>
      <c r="Q858" s="108"/>
      <c r="R858" s="108"/>
      <c r="S858" s="112"/>
    </row>
    <row r="859" spans="1:19" ht="15.75" customHeight="1" x14ac:dyDescent="0.2">
      <c r="A859" s="108"/>
      <c r="B859" s="108"/>
      <c r="C859" s="108"/>
      <c r="D859" s="107"/>
      <c r="E859" s="108"/>
      <c r="F859" s="108"/>
      <c r="G859" s="108"/>
      <c r="H859" s="108"/>
      <c r="I859" s="108"/>
      <c r="J859" s="109"/>
      <c r="K859" s="109"/>
      <c r="L859" s="108"/>
      <c r="M859" s="108"/>
      <c r="N859" s="108"/>
      <c r="O859" s="112"/>
      <c r="P859" s="112"/>
      <c r="Q859" s="108"/>
      <c r="R859" s="108"/>
      <c r="S859" s="112"/>
    </row>
    <row r="860" spans="1:19" ht="15.75" customHeight="1" x14ac:dyDescent="0.2">
      <c r="A860" s="108"/>
      <c r="B860" s="108"/>
      <c r="C860" s="108"/>
      <c r="D860" s="107"/>
      <c r="E860" s="108"/>
      <c r="F860" s="108"/>
      <c r="G860" s="108"/>
      <c r="H860" s="108"/>
      <c r="I860" s="108"/>
      <c r="J860" s="109"/>
      <c r="K860" s="109"/>
      <c r="L860" s="108"/>
      <c r="M860" s="108"/>
      <c r="N860" s="108"/>
      <c r="O860" s="112"/>
      <c r="P860" s="112"/>
      <c r="Q860" s="108"/>
      <c r="R860" s="108"/>
      <c r="S860" s="112"/>
    </row>
    <row r="861" spans="1:19" ht="15.75" customHeight="1" x14ac:dyDescent="0.2">
      <c r="A861" s="108"/>
      <c r="B861" s="108"/>
      <c r="C861" s="108"/>
      <c r="D861" s="107"/>
      <c r="E861" s="108"/>
      <c r="F861" s="108"/>
      <c r="G861" s="108"/>
      <c r="H861" s="108"/>
      <c r="I861" s="108"/>
      <c r="J861" s="109"/>
      <c r="K861" s="109"/>
      <c r="L861" s="108"/>
      <c r="M861" s="108"/>
      <c r="N861" s="108"/>
      <c r="O861" s="112"/>
      <c r="P861" s="112"/>
      <c r="Q861" s="108"/>
      <c r="R861" s="108"/>
      <c r="S861" s="112"/>
    </row>
    <row r="862" spans="1:19" ht="15.75" customHeight="1" x14ac:dyDescent="0.2">
      <c r="A862" s="108"/>
      <c r="B862" s="108"/>
      <c r="C862" s="108"/>
      <c r="D862" s="107"/>
      <c r="E862" s="108"/>
      <c r="F862" s="108"/>
      <c r="G862" s="108"/>
      <c r="H862" s="108"/>
      <c r="I862" s="108"/>
      <c r="J862" s="109"/>
      <c r="K862" s="109"/>
      <c r="L862" s="108"/>
      <c r="M862" s="108"/>
      <c r="N862" s="108"/>
      <c r="O862" s="112"/>
      <c r="P862" s="112"/>
      <c r="Q862" s="108"/>
      <c r="R862" s="108"/>
      <c r="S862" s="112"/>
    </row>
    <row r="863" spans="1:19" ht="15.75" customHeight="1" x14ac:dyDescent="0.2">
      <c r="A863" s="108"/>
      <c r="B863" s="108"/>
      <c r="C863" s="108"/>
      <c r="D863" s="107"/>
      <c r="E863" s="108"/>
      <c r="F863" s="108"/>
      <c r="G863" s="108"/>
      <c r="H863" s="108"/>
      <c r="I863" s="108"/>
      <c r="J863" s="109"/>
      <c r="K863" s="109"/>
      <c r="L863" s="108"/>
      <c r="M863" s="108"/>
      <c r="N863" s="108"/>
      <c r="O863" s="112"/>
      <c r="P863" s="112"/>
      <c r="Q863" s="108"/>
      <c r="R863" s="108"/>
      <c r="S863" s="112"/>
    </row>
    <row r="864" spans="1:19" ht="15.75" customHeight="1" x14ac:dyDescent="0.2">
      <c r="A864" s="108"/>
      <c r="B864" s="108"/>
      <c r="C864" s="108"/>
      <c r="D864" s="107"/>
      <c r="E864" s="108"/>
      <c r="F864" s="108"/>
      <c r="G864" s="108"/>
      <c r="H864" s="108"/>
      <c r="I864" s="108"/>
      <c r="J864" s="109"/>
      <c r="K864" s="109"/>
      <c r="L864" s="108"/>
      <c r="M864" s="108"/>
      <c r="N864" s="108"/>
      <c r="O864" s="112"/>
      <c r="P864" s="112"/>
      <c r="Q864" s="108"/>
      <c r="R864" s="108"/>
      <c r="S864" s="112"/>
    </row>
    <row r="865" spans="1:19" ht="15.75" customHeight="1" x14ac:dyDescent="0.2">
      <c r="A865" s="108"/>
      <c r="B865" s="108"/>
      <c r="C865" s="108"/>
      <c r="D865" s="107"/>
      <c r="E865" s="108"/>
      <c r="F865" s="108"/>
      <c r="G865" s="108"/>
      <c r="H865" s="108"/>
      <c r="I865" s="108"/>
      <c r="J865" s="109"/>
      <c r="K865" s="109"/>
      <c r="L865" s="108"/>
      <c r="M865" s="108"/>
      <c r="N865" s="108"/>
      <c r="O865" s="112"/>
      <c r="P865" s="112"/>
      <c r="Q865" s="108"/>
      <c r="R865" s="108"/>
      <c r="S865" s="112"/>
    </row>
    <row r="866" spans="1:19" ht="15.75" customHeight="1" x14ac:dyDescent="0.2">
      <c r="A866" s="108"/>
      <c r="B866" s="108"/>
      <c r="C866" s="108"/>
      <c r="D866" s="107"/>
      <c r="E866" s="108"/>
      <c r="F866" s="108"/>
      <c r="G866" s="108"/>
      <c r="H866" s="108"/>
      <c r="I866" s="108"/>
      <c r="J866" s="109"/>
      <c r="K866" s="109"/>
      <c r="L866" s="108"/>
      <c r="M866" s="108"/>
      <c r="N866" s="108"/>
      <c r="O866" s="112"/>
      <c r="P866" s="112"/>
      <c r="Q866" s="108"/>
      <c r="R866" s="108"/>
      <c r="S866" s="112"/>
    </row>
    <row r="867" spans="1:19" ht="15.75" customHeight="1" x14ac:dyDescent="0.2">
      <c r="A867" s="108"/>
      <c r="B867" s="108"/>
      <c r="C867" s="108"/>
      <c r="D867" s="107"/>
      <c r="E867" s="108"/>
      <c r="F867" s="108"/>
      <c r="G867" s="108"/>
      <c r="H867" s="108"/>
      <c r="I867" s="108"/>
      <c r="J867" s="109"/>
      <c r="K867" s="109"/>
      <c r="L867" s="108"/>
      <c r="M867" s="108"/>
      <c r="N867" s="108"/>
      <c r="O867" s="112"/>
      <c r="P867" s="112"/>
      <c r="Q867" s="108"/>
      <c r="R867" s="108"/>
      <c r="S867" s="112"/>
    </row>
    <row r="868" spans="1:19" ht="15.75" customHeight="1" x14ac:dyDescent="0.2">
      <c r="A868" s="108"/>
      <c r="B868" s="108"/>
      <c r="C868" s="108"/>
      <c r="D868" s="107"/>
      <c r="E868" s="108"/>
      <c r="F868" s="108"/>
      <c r="G868" s="108"/>
      <c r="H868" s="108"/>
      <c r="I868" s="108"/>
      <c r="J868" s="109"/>
      <c r="K868" s="109"/>
      <c r="L868" s="108"/>
      <c r="M868" s="108"/>
      <c r="N868" s="108"/>
      <c r="O868" s="112"/>
      <c r="P868" s="112"/>
      <c r="Q868" s="108"/>
      <c r="R868" s="108"/>
      <c r="S868" s="112"/>
    </row>
    <row r="869" spans="1:19" ht="15.75" customHeight="1" x14ac:dyDescent="0.2">
      <c r="A869" s="108"/>
      <c r="B869" s="108"/>
      <c r="C869" s="108"/>
      <c r="D869" s="107"/>
      <c r="E869" s="108"/>
      <c r="F869" s="108"/>
      <c r="G869" s="108"/>
      <c r="H869" s="108"/>
      <c r="I869" s="108"/>
      <c r="J869" s="109"/>
      <c r="K869" s="109"/>
      <c r="L869" s="108"/>
      <c r="M869" s="108"/>
      <c r="N869" s="108"/>
      <c r="O869" s="112"/>
      <c r="P869" s="112"/>
      <c r="Q869" s="108"/>
      <c r="R869" s="108"/>
      <c r="S869" s="112"/>
    </row>
    <row r="870" spans="1:19" ht="15.75" customHeight="1" x14ac:dyDescent="0.2">
      <c r="A870" s="108"/>
      <c r="B870" s="108"/>
      <c r="C870" s="108"/>
      <c r="D870" s="107"/>
      <c r="E870" s="108"/>
      <c r="F870" s="108"/>
      <c r="G870" s="108"/>
      <c r="H870" s="108"/>
      <c r="I870" s="108"/>
      <c r="J870" s="109"/>
      <c r="K870" s="109"/>
      <c r="L870" s="108"/>
      <c r="M870" s="108"/>
      <c r="N870" s="108"/>
      <c r="O870" s="112"/>
      <c r="P870" s="112"/>
      <c r="Q870" s="108"/>
      <c r="R870" s="108"/>
      <c r="S870" s="112"/>
    </row>
    <row r="871" spans="1:19" ht="15.75" customHeight="1" x14ac:dyDescent="0.2">
      <c r="A871" s="108"/>
      <c r="B871" s="108"/>
      <c r="C871" s="108"/>
      <c r="D871" s="107"/>
      <c r="E871" s="108"/>
      <c r="F871" s="108"/>
      <c r="G871" s="108"/>
      <c r="H871" s="108"/>
      <c r="I871" s="108"/>
      <c r="J871" s="109"/>
      <c r="K871" s="109"/>
      <c r="L871" s="108"/>
      <c r="M871" s="108"/>
      <c r="N871" s="108"/>
      <c r="O871" s="112"/>
      <c r="P871" s="112"/>
      <c r="Q871" s="108"/>
      <c r="R871" s="108"/>
      <c r="S871" s="112"/>
    </row>
    <row r="872" spans="1:19" ht="15.75" customHeight="1" x14ac:dyDescent="0.2">
      <c r="A872" s="108"/>
      <c r="B872" s="108"/>
      <c r="C872" s="108"/>
      <c r="D872" s="107"/>
      <c r="E872" s="108"/>
      <c r="F872" s="108"/>
      <c r="G872" s="108"/>
      <c r="H872" s="108"/>
      <c r="I872" s="108"/>
      <c r="J872" s="109"/>
      <c r="K872" s="109"/>
      <c r="L872" s="108"/>
      <c r="M872" s="108"/>
      <c r="N872" s="108"/>
      <c r="O872" s="112"/>
      <c r="P872" s="112"/>
      <c r="Q872" s="108"/>
      <c r="R872" s="108"/>
      <c r="S872" s="112"/>
    </row>
    <row r="873" spans="1:19" ht="15.75" customHeight="1" x14ac:dyDescent="0.2">
      <c r="A873" s="108"/>
      <c r="B873" s="108"/>
      <c r="C873" s="108"/>
      <c r="D873" s="107"/>
      <c r="E873" s="108"/>
      <c r="F873" s="108"/>
      <c r="G873" s="108"/>
      <c r="H873" s="108"/>
      <c r="I873" s="108"/>
      <c r="J873" s="109"/>
      <c r="K873" s="109"/>
      <c r="L873" s="108"/>
      <c r="M873" s="108"/>
      <c r="N873" s="108"/>
      <c r="O873" s="112"/>
      <c r="P873" s="112"/>
      <c r="Q873" s="108"/>
      <c r="R873" s="108"/>
      <c r="S873" s="112"/>
    </row>
    <row r="874" spans="1:19" ht="15.75" customHeight="1" x14ac:dyDescent="0.2">
      <c r="A874" s="108"/>
      <c r="B874" s="108"/>
      <c r="C874" s="108"/>
      <c r="D874" s="107"/>
      <c r="E874" s="108"/>
      <c r="F874" s="108"/>
      <c r="G874" s="108"/>
      <c r="H874" s="108"/>
      <c r="I874" s="108"/>
      <c r="J874" s="109"/>
      <c r="K874" s="109"/>
      <c r="L874" s="108"/>
      <c r="M874" s="108"/>
      <c r="N874" s="108"/>
      <c r="O874" s="112"/>
      <c r="P874" s="112"/>
      <c r="Q874" s="108"/>
      <c r="R874" s="108"/>
      <c r="S874" s="112"/>
    </row>
    <row r="875" spans="1:19" ht="15.75" customHeight="1" x14ac:dyDescent="0.2">
      <c r="A875" s="108"/>
      <c r="B875" s="108"/>
      <c r="C875" s="108"/>
      <c r="D875" s="107"/>
      <c r="E875" s="108"/>
      <c r="F875" s="108"/>
      <c r="G875" s="108"/>
      <c r="H875" s="108"/>
      <c r="I875" s="108"/>
      <c r="J875" s="109"/>
      <c r="K875" s="109"/>
      <c r="L875" s="108"/>
      <c r="M875" s="108"/>
      <c r="N875" s="108"/>
      <c r="O875" s="112"/>
      <c r="P875" s="112"/>
      <c r="Q875" s="108"/>
      <c r="R875" s="108"/>
      <c r="S875" s="112"/>
    </row>
    <row r="876" spans="1:19" ht="15.75" customHeight="1" x14ac:dyDescent="0.2">
      <c r="A876" s="108"/>
      <c r="B876" s="108"/>
      <c r="C876" s="108"/>
      <c r="D876" s="107"/>
      <c r="E876" s="108"/>
      <c r="F876" s="108"/>
      <c r="G876" s="108"/>
      <c r="H876" s="108"/>
      <c r="I876" s="108"/>
      <c r="J876" s="109"/>
      <c r="K876" s="109"/>
      <c r="L876" s="108"/>
      <c r="M876" s="108"/>
      <c r="N876" s="108"/>
      <c r="O876" s="112"/>
      <c r="P876" s="112"/>
      <c r="Q876" s="108"/>
      <c r="R876" s="108"/>
      <c r="S876" s="112"/>
    </row>
    <row r="877" spans="1:19" ht="15.75" customHeight="1" x14ac:dyDescent="0.2">
      <c r="A877" s="108"/>
      <c r="B877" s="108"/>
      <c r="C877" s="108"/>
      <c r="D877" s="107"/>
      <c r="E877" s="108"/>
      <c r="F877" s="108"/>
      <c r="G877" s="108"/>
      <c r="H877" s="108"/>
      <c r="I877" s="108"/>
      <c r="J877" s="109"/>
      <c r="K877" s="109"/>
      <c r="L877" s="108"/>
      <c r="M877" s="108"/>
      <c r="N877" s="108"/>
      <c r="O877" s="112"/>
      <c r="P877" s="112"/>
      <c r="Q877" s="108"/>
      <c r="R877" s="108"/>
      <c r="S877" s="112"/>
    </row>
    <row r="878" spans="1:19" ht="15.75" customHeight="1" x14ac:dyDescent="0.2">
      <c r="A878" s="108"/>
      <c r="B878" s="108"/>
      <c r="C878" s="108"/>
      <c r="D878" s="107"/>
      <c r="E878" s="108"/>
      <c r="F878" s="108"/>
      <c r="G878" s="108"/>
      <c r="H878" s="108"/>
      <c r="I878" s="108"/>
      <c r="J878" s="109"/>
      <c r="K878" s="109"/>
      <c r="L878" s="108"/>
      <c r="M878" s="108"/>
      <c r="N878" s="108"/>
      <c r="O878" s="112"/>
      <c r="P878" s="112"/>
      <c r="Q878" s="108"/>
      <c r="R878" s="108"/>
      <c r="S878" s="112"/>
    </row>
    <row r="879" spans="1:19" ht="15.75" customHeight="1" x14ac:dyDescent="0.2">
      <c r="A879" s="108"/>
      <c r="B879" s="108"/>
      <c r="C879" s="108"/>
      <c r="D879" s="107"/>
      <c r="E879" s="108"/>
      <c r="F879" s="108"/>
      <c r="G879" s="108"/>
      <c r="H879" s="108"/>
      <c r="I879" s="108"/>
      <c r="J879" s="109"/>
      <c r="K879" s="109"/>
      <c r="L879" s="108"/>
      <c r="M879" s="108"/>
      <c r="N879" s="108"/>
      <c r="O879" s="112"/>
      <c r="P879" s="112"/>
      <c r="Q879" s="108"/>
      <c r="R879" s="108"/>
      <c r="S879" s="112"/>
    </row>
    <row r="880" spans="1:19" ht="15.75" customHeight="1" x14ac:dyDescent="0.2">
      <c r="A880" s="108"/>
      <c r="B880" s="108"/>
      <c r="C880" s="108"/>
      <c r="D880" s="107"/>
      <c r="E880" s="108"/>
      <c r="F880" s="108"/>
      <c r="G880" s="108"/>
      <c r="H880" s="108"/>
      <c r="I880" s="108"/>
      <c r="J880" s="109"/>
      <c r="K880" s="109"/>
      <c r="L880" s="108"/>
      <c r="M880" s="108"/>
      <c r="N880" s="108"/>
      <c r="O880" s="112"/>
      <c r="P880" s="112"/>
      <c r="Q880" s="108"/>
      <c r="R880" s="108"/>
      <c r="S880" s="112"/>
    </row>
    <row r="881" spans="1:19" ht="15.75" customHeight="1" x14ac:dyDescent="0.2">
      <c r="A881" s="108"/>
      <c r="B881" s="108"/>
      <c r="C881" s="108"/>
      <c r="D881" s="107"/>
      <c r="E881" s="108"/>
      <c r="F881" s="108"/>
      <c r="G881" s="108"/>
      <c r="H881" s="108"/>
      <c r="I881" s="108"/>
      <c r="J881" s="109"/>
      <c r="K881" s="109"/>
      <c r="L881" s="108"/>
      <c r="M881" s="108"/>
      <c r="N881" s="108"/>
      <c r="O881" s="112"/>
      <c r="P881" s="112"/>
      <c r="Q881" s="108"/>
      <c r="R881" s="108"/>
      <c r="S881" s="112"/>
    </row>
    <row r="882" spans="1:19" ht="15.75" customHeight="1" x14ac:dyDescent="0.2">
      <c r="A882" s="108"/>
      <c r="B882" s="108"/>
      <c r="C882" s="108"/>
      <c r="D882" s="107"/>
      <c r="E882" s="108"/>
      <c r="F882" s="108"/>
      <c r="G882" s="108"/>
      <c r="H882" s="108"/>
      <c r="I882" s="108"/>
      <c r="J882" s="109"/>
      <c r="K882" s="109"/>
      <c r="L882" s="108"/>
      <c r="M882" s="108"/>
      <c r="N882" s="108"/>
      <c r="O882" s="112"/>
      <c r="P882" s="112"/>
      <c r="Q882" s="108"/>
      <c r="R882" s="108"/>
      <c r="S882" s="112"/>
    </row>
    <row r="883" spans="1:19" ht="15.75" customHeight="1" x14ac:dyDescent="0.2">
      <c r="A883" s="108"/>
      <c r="B883" s="108"/>
      <c r="C883" s="108"/>
      <c r="D883" s="107"/>
      <c r="E883" s="108"/>
      <c r="F883" s="108"/>
      <c r="G883" s="108"/>
      <c r="H883" s="108"/>
      <c r="I883" s="108"/>
      <c r="J883" s="109"/>
      <c r="K883" s="109"/>
      <c r="L883" s="108"/>
      <c r="M883" s="108"/>
      <c r="N883" s="108"/>
      <c r="O883" s="112"/>
      <c r="P883" s="112"/>
      <c r="Q883" s="108"/>
      <c r="R883" s="108"/>
      <c r="S883" s="112"/>
    </row>
    <row r="884" spans="1:19" ht="15.75" customHeight="1" x14ac:dyDescent="0.2">
      <c r="A884" s="108"/>
      <c r="B884" s="108"/>
      <c r="C884" s="108"/>
      <c r="D884" s="107"/>
      <c r="E884" s="108"/>
      <c r="F884" s="108"/>
      <c r="G884" s="108"/>
      <c r="H884" s="108"/>
      <c r="I884" s="108"/>
      <c r="J884" s="109"/>
      <c r="K884" s="109"/>
      <c r="L884" s="108"/>
      <c r="M884" s="108"/>
      <c r="N884" s="108"/>
      <c r="O884" s="112"/>
      <c r="P884" s="112"/>
      <c r="Q884" s="108"/>
      <c r="R884" s="108"/>
      <c r="S884" s="112"/>
    </row>
    <row r="885" spans="1:19" ht="15.75" customHeight="1" x14ac:dyDescent="0.2">
      <c r="A885" s="108"/>
      <c r="B885" s="108"/>
      <c r="C885" s="108"/>
      <c r="D885" s="107"/>
      <c r="E885" s="108"/>
      <c r="F885" s="108"/>
      <c r="G885" s="108"/>
      <c r="H885" s="108"/>
      <c r="I885" s="108"/>
      <c r="J885" s="109"/>
      <c r="K885" s="109"/>
      <c r="L885" s="108"/>
      <c r="M885" s="108"/>
      <c r="N885" s="108"/>
      <c r="O885" s="112"/>
      <c r="P885" s="112"/>
      <c r="Q885" s="108"/>
      <c r="R885" s="108"/>
      <c r="S885" s="112"/>
    </row>
    <row r="886" spans="1:19" ht="15.75" customHeight="1" x14ac:dyDescent="0.2">
      <c r="A886" s="108"/>
      <c r="B886" s="108"/>
      <c r="C886" s="108"/>
      <c r="D886" s="107"/>
      <c r="E886" s="108"/>
      <c r="F886" s="108"/>
      <c r="G886" s="108"/>
      <c r="H886" s="108"/>
      <c r="I886" s="108"/>
      <c r="J886" s="109"/>
      <c r="K886" s="109"/>
      <c r="L886" s="108"/>
      <c r="M886" s="108"/>
      <c r="N886" s="108"/>
      <c r="O886" s="112"/>
      <c r="P886" s="112"/>
      <c r="Q886" s="108"/>
      <c r="R886" s="108"/>
      <c r="S886" s="112"/>
    </row>
    <row r="887" spans="1:19" ht="15.75" customHeight="1" x14ac:dyDescent="0.2">
      <c r="A887" s="108"/>
      <c r="B887" s="108"/>
      <c r="C887" s="108"/>
      <c r="D887" s="107"/>
      <c r="E887" s="108"/>
      <c r="F887" s="108"/>
      <c r="G887" s="108"/>
      <c r="H887" s="108"/>
      <c r="I887" s="108"/>
      <c r="J887" s="109"/>
      <c r="K887" s="109"/>
      <c r="L887" s="108"/>
      <c r="M887" s="108"/>
      <c r="N887" s="108"/>
      <c r="O887" s="112"/>
      <c r="P887" s="112"/>
      <c r="Q887" s="108"/>
      <c r="R887" s="108"/>
      <c r="S887" s="112"/>
    </row>
    <row r="888" spans="1:19" ht="15.75" customHeight="1" x14ac:dyDescent="0.2">
      <c r="A888" s="108"/>
      <c r="B888" s="108"/>
      <c r="C888" s="108"/>
      <c r="D888" s="107"/>
      <c r="E888" s="108"/>
      <c r="F888" s="108"/>
      <c r="G888" s="108"/>
      <c r="H888" s="108"/>
      <c r="I888" s="108"/>
      <c r="J888" s="109"/>
      <c r="K888" s="109"/>
      <c r="L888" s="108"/>
      <c r="M888" s="108"/>
      <c r="N888" s="108"/>
      <c r="O888" s="112"/>
      <c r="P888" s="112"/>
      <c r="Q888" s="108"/>
      <c r="R888" s="108"/>
      <c r="S888" s="112"/>
    </row>
    <row r="889" spans="1:19" ht="15.75" customHeight="1" x14ac:dyDescent="0.2">
      <c r="A889" s="108"/>
      <c r="B889" s="108"/>
      <c r="C889" s="108"/>
      <c r="D889" s="107"/>
      <c r="E889" s="108"/>
      <c r="F889" s="108"/>
      <c r="G889" s="108"/>
      <c r="H889" s="108"/>
      <c r="I889" s="108"/>
      <c r="J889" s="109"/>
      <c r="K889" s="109"/>
      <c r="L889" s="108"/>
      <c r="M889" s="108"/>
      <c r="N889" s="108"/>
      <c r="O889" s="112"/>
      <c r="P889" s="112"/>
      <c r="Q889" s="108"/>
      <c r="R889" s="108"/>
      <c r="S889" s="112"/>
    </row>
    <row r="890" spans="1:19" ht="15.75" customHeight="1" x14ac:dyDescent="0.2">
      <c r="A890" s="108"/>
      <c r="B890" s="108"/>
      <c r="C890" s="108"/>
      <c r="D890" s="107"/>
      <c r="E890" s="108"/>
      <c r="F890" s="108"/>
      <c r="G890" s="108"/>
      <c r="H890" s="108"/>
      <c r="I890" s="108"/>
      <c r="J890" s="109"/>
      <c r="K890" s="109"/>
      <c r="L890" s="108"/>
      <c r="M890" s="108"/>
      <c r="N890" s="108"/>
      <c r="O890" s="112"/>
      <c r="P890" s="112"/>
      <c r="Q890" s="108"/>
      <c r="R890" s="108"/>
      <c r="S890" s="112"/>
    </row>
    <row r="891" spans="1:19" ht="15.75" customHeight="1" x14ac:dyDescent="0.2">
      <c r="A891" s="108"/>
      <c r="B891" s="108"/>
      <c r="C891" s="108"/>
      <c r="D891" s="107"/>
      <c r="E891" s="108"/>
      <c r="F891" s="108"/>
      <c r="G891" s="108"/>
      <c r="H891" s="108"/>
      <c r="I891" s="108"/>
      <c r="J891" s="109"/>
      <c r="K891" s="109"/>
      <c r="L891" s="108"/>
      <c r="M891" s="108"/>
      <c r="N891" s="108"/>
      <c r="O891" s="112"/>
      <c r="P891" s="112"/>
      <c r="Q891" s="108"/>
      <c r="R891" s="108"/>
      <c r="S891" s="112"/>
    </row>
    <row r="892" spans="1:19" ht="15.75" customHeight="1" x14ac:dyDescent="0.2">
      <c r="A892" s="108"/>
      <c r="B892" s="108"/>
      <c r="C892" s="108"/>
      <c r="D892" s="107"/>
      <c r="E892" s="108"/>
      <c r="F892" s="108"/>
      <c r="G892" s="108"/>
      <c r="H892" s="108"/>
      <c r="I892" s="108"/>
      <c r="J892" s="109"/>
      <c r="K892" s="109"/>
      <c r="L892" s="108"/>
      <c r="M892" s="108"/>
      <c r="N892" s="108"/>
      <c r="O892" s="112"/>
      <c r="P892" s="112"/>
      <c r="Q892" s="108"/>
      <c r="R892" s="108"/>
      <c r="S892" s="112"/>
    </row>
    <row r="893" spans="1:19" ht="15.75" customHeight="1" x14ac:dyDescent="0.2">
      <c r="A893" s="108"/>
      <c r="B893" s="108"/>
      <c r="C893" s="108"/>
      <c r="D893" s="107"/>
      <c r="E893" s="108"/>
      <c r="F893" s="108"/>
      <c r="G893" s="108"/>
      <c r="H893" s="108"/>
      <c r="I893" s="108"/>
      <c r="J893" s="109"/>
      <c r="K893" s="109"/>
      <c r="L893" s="108"/>
      <c r="M893" s="108"/>
      <c r="N893" s="108"/>
      <c r="O893" s="112"/>
      <c r="P893" s="112"/>
      <c r="Q893" s="108"/>
      <c r="R893" s="108"/>
      <c r="S893" s="112"/>
    </row>
    <row r="894" spans="1:19" ht="15.75" customHeight="1" x14ac:dyDescent="0.2">
      <c r="A894" s="108"/>
      <c r="B894" s="108"/>
      <c r="C894" s="108"/>
      <c r="D894" s="107"/>
      <c r="E894" s="108"/>
      <c r="F894" s="108"/>
      <c r="G894" s="108"/>
      <c r="H894" s="108"/>
      <c r="I894" s="108"/>
      <c r="J894" s="109"/>
      <c r="K894" s="109"/>
      <c r="L894" s="108"/>
      <c r="M894" s="108"/>
      <c r="N894" s="108"/>
      <c r="O894" s="112"/>
      <c r="P894" s="112"/>
      <c r="Q894" s="108"/>
      <c r="R894" s="108"/>
      <c r="S894" s="112"/>
    </row>
    <row r="895" spans="1:19" ht="15.75" customHeight="1" x14ac:dyDescent="0.2">
      <c r="A895" s="108"/>
      <c r="B895" s="108"/>
      <c r="C895" s="108"/>
      <c r="D895" s="107"/>
      <c r="E895" s="108"/>
      <c r="F895" s="108"/>
      <c r="G895" s="108"/>
      <c r="H895" s="108"/>
      <c r="I895" s="108"/>
      <c r="J895" s="109"/>
      <c r="K895" s="109"/>
      <c r="L895" s="108"/>
      <c r="M895" s="108"/>
      <c r="N895" s="108"/>
      <c r="O895" s="112"/>
      <c r="P895" s="112"/>
      <c r="Q895" s="108"/>
      <c r="R895" s="108"/>
      <c r="S895" s="112"/>
    </row>
    <row r="896" spans="1:19" ht="15.75" customHeight="1" x14ac:dyDescent="0.2">
      <c r="A896" s="108"/>
      <c r="B896" s="108"/>
      <c r="C896" s="108"/>
      <c r="D896" s="107"/>
      <c r="E896" s="108"/>
      <c r="F896" s="108"/>
      <c r="G896" s="108"/>
      <c r="H896" s="108"/>
      <c r="I896" s="108"/>
      <c r="J896" s="109"/>
      <c r="K896" s="109"/>
      <c r="L896" s="108"/>
      <c r="M896" s="108"/>
      <c r="N896" s="108"/>
      <c r="O896" s="112"/>
      <c r="P896" s="112"/>
      <c r="Q896" s="108"/>
      <c r="R896" s="108"/>
      <c r="S896" s="112"/>
    </row>
    <row r="897" spans="1:19" ht="15.75" customHeight="1" x14ac:dyDescent="0.2">
      <c r="A897" s="108"/>
      <c r="B897" s="108"/>
      <c r="C897" s="108"/>
      <c r="D897" s="107"/>
      <c r="E897" s="108"/>
      <c r="F897" s="108"/>
      <c r="G897" s="108"/>
      <c r="H897" s="108"/>
      <c r="I897" s="108"/>
      <c r="J897" s="109"/>
      <c r="K897" s="109"/>
      <c r="L897" s="108"/>
      <c r="M897" s="108"/>
      <c r="N897" s="108"/>
      <c r="O897" s="112"/>
      <c r="P897" s="112"/>
      <c r="Q897" s="108"/>
      <c r="R897" s="108"/>
      <c r="S897" s="112"/>
    </row>
    <row r="898" spans="1:19" ht="15.75" customHeight="1" x14ac:dyDescent="0.2">
      <c r="A898" s="108"/>
      <c r="B898" s="108"/>
      <c r="C898" s="108"/>
      <c r="D898" s="107"/>
      <c r="E898" s="108"/>
      <c r="F898" s="108"/>
      <c r="G898" s="108"/>
      <c r="H898" s="108"/>
      <c r="I898" s="108"/>
      <c r="J898" s="109"/>
      <c r="K898" s="109"/>
      <c r="L898" s="108"/>
      <c r="M898" s="108"/>
      <c r="N898" s="108"/>
      <c r="O898" s="112"/>
      <c r="P898" s="112"/>
      <c r="Q898" s="108"/>
      <c r="R898" s="108"/>
      <c r="S898" s="112"/>
    </row>
    <row r="899" spans="1:19" ht="15.75" customHeight="1" x14ac:dyDescent="0.2">
      <c r="A899" s="108"/>
      <c r="B899" s="108"/>
      <c r="C899" s="108"/>
      <c r="D899" s="107"/>
      <c r="E899" s="108"/>
      <c r="F899" s="108"/>
      <c r="G899" s="108"/>
      <c r="H899" s="108"/>
      <c r="I899" s="108"/>
      <c r="J899" s="109"/>
      <c r="K899" s="109"/>
      <c r="L899" s="108"/>
      <c r="M899" s="108"/>
      <c r="N899" s="108"/>
      <c r="O899" s="112"/>
      <c r="P899" s="112"/>
      <c r="Q899" s="108"/>
      <c r="R899" s="108"/>
      <c r="S899" s="112"/>
    </row>
    <row r="900" spans="1:19" ht="15.75" customHeight="1" x14ac:dyDescent="0.2">
      <c r="A900" s="108"/>
      <c r="B900" s="108"/>
      <c r="C900" s="108"/>
      <c r="D900" s="107"/>
      <c r="E900" s="108"/>
      <c r="F900" s="108"/>
      <c r="G900" s="108"/>
      <c r="H900" s="108"/>
      <c r="I900" s="108"/>
      <c r="J900" s="109"/>
      <c r="K900" s="109"/>
      <c r="L900" s="108"/>
      <c r="M900" s="108"/>
      <c r="N900" s="108"/>
      <c r="O900" s="112"/>
      <c r="P900" s="112"/>
      <c r="Q900" s="108"/>
      <c r="R900" s="108"/>
      <c r="S900" s="112"/>
    </row>
    <row r="901" spans="1:19" ht="15.75" customHeight="1" x14ac:dyDescent="0.2">
      <c r="A901" s="108"/>
      <c r="B901" s="108"/>
      <c r="C901" s="108"/>
      <c r="D901" s="107"/>
      <c r="E901" s="108"/>
      <c r="F901" s="108"/>
      <c r="G901" s="108"/>
      <c r="H901" s="108"/>
      <c r="I901" s="108"/>
      <c r="J901" s="109"/>
      <c r="K901" s="109"/>
      <c r="L901" s="108"/>
      <c r="M901" s="108"/>
      <c r="N901" s="108"/>
      <c r="O901" s="112"/>
      <c r="P901" s="112"/>
      <c r="Q901" s="108"/>
      <c r="R901" s="108"/>
      <c r="S901" s="112"/>
    </row>
    <row r="902" spans="1:19" ht="15.75" customHeight="1" x14ac:dyDescent="0.2">
      <c r="A902" s="108"/>
      <c r="B902" s="108"/>
      <c r="C902" s="108"/>
      <c r="D902" s="107"/>
      <c r="E902" s="108"/>
      <c r="F902" s="108"/>
      <c r="G902" s="108"/>
      <c r="H902" s="108"/>
      <c r="I902" s="108"/>
      <c r="J902" s="109"/>
      <c r="K902" s="109"/>
      <c r="L902" s="108"/>
      <c r="M902" s="108"/>
      <c r="N902" s="108"/>
      <c r="O902" s="112"/>
      <c r="P902" s="112"/>
      <c r="Q902" s="108"/>
      <c r="R902" s="108"/>
      <c r="S902" s="112"/>
    </row>
    <row r="903" spans="1:19" ht="15.75" customHeight="1" x14ac:dyDescent="0.2">
      <c r="A903" s="108"/>
      <c r="B903" s="108"/>
      <c r="C903" s="108"/>
      <c r="D903" s="107"/>
      <c r="E903" s="108"/>
      <c r="F903" s="108"/>
      <c r="G903" s="108"/>
      <c r="H903" s="108"/>
      <c r="I903" s="108"/>
      <c r="J903" s="109"/>
      <c r="K903" s="109"/>
      <c r="L903" s="108"/>
      <c r="M903" s="108"/>
      <c r="N903" s="108"/>
      <c r="O903" s="112"/>
      <c r="P903" s="112"/>
      <c r="Q903" s="108"/>
      <c r="R903" s="108"/>
      <c r="S903" s="112"/>
    </row>
    <row r="904" spans="1:19" ht="15.75" customHeight="1" x14ac:dyDescent="0.2">
      <c r="A904" s="108"/>
      <c r="B904" s="108"/>
      <c r="C904" s="108"/>
      <c r="D904" s="107"/>
      <c r="E904" s="108"/>
      <c r="F904" s="108"/>
      <c r="G904" s="108"/>
      <c r="H904" s="108"/>
      <c r="I904" s="108"/>
      <c r="J904" s="109"/>
      <c r="K904" s="109"/>
      <c r="L904" s="108"/>
      <c r="M904" s="108"/>
      <c r="N904" s="108"/>
      <c r="O904" s="112"/>
      <c r="P904" s="112"/>
      <c r="Q904" s="108"/>
      <c r="R904" s="108"/>
      <c r="S904" s="112"/>
    </row>
    <row r="905" spans="1:19" ht="15.75" customHeight="1" x14ac:dyDescent="0.2">
      <c r="A905" s="108"/>
      <c r="B905" s="108"/>
      <c r="C905" s="108"/>
      <c r="D905" s="107"/>
      <c r="E905" s="108"/>
      <c r="F905" s="108"/>
      <c r="G905" s="108"/>
      <c r="H905" s="108"/>
      <c r="I905" s="108"/>
      <c r="J905" s="109"/>
      <c r="K905" s="109"/>
      <c r="L905" s="108"/>
      <c r="M905" s="108"/>
      <c r="N905" s="108"/>
      <c r="O905" s="112"/>
      <c r="P905" s="112"/>
      <c r="Q905" s="108"/>
      <c r="R905" s="108"/>
      <c r="S905" s="112"/>
    </row>
    <row r="906" spans="1:19" ht="15.75" customHeight="1" x14ac:dyDescent="0.2">
      <c r="A906" s="108"/>
      <c r="B906" s="108"/>
      <c r="C906" s="108"/>
      <c r="D906" s="107"/>
      <c r="E906" s="108"/>
      <c r="F906" s="108"/>
      <c r="G906" s="108"/>
      <c r="H906" s="108"/>
      <c r="I906" s="108"/>
      <c r="J906" s="109"/>
      <c r="K906" s="109"/>
      <c r="L906" s="108"/>
      <c r="M906" s="108"/>
      <c r="N906" s="108"/>
      <c r="O906" s="112"/>
      <c r="P906" s="112"/>
      <c r="Q906" s="108"/>
      <c r="R906" s="108"/>
      <c r="S906" s="112"/>
    </row>
    <row r="907" spans="1:19" ht="15.75" customHeight="1" x14ac:dyDescent="0.2">
      <c r="A907" s="108"/>
      <c r="B907" s="108"/>
      <c r="C907" s="108"/>
      <c r="D907" s="107"/>
      <c r="E907" s="108"/>
      <c r="F907" s="108"/>
      <c r="G907" s="108"/>
      <c r="H907" s="108"/>
      <c r="I907" s="108"/>
      <c r="J907" s="109"/>
      <c r="K907" s="109"/>
      <c r="L907" s="108"/>
      <c r="M907" s="108"/>
      <c r="N907" s="108"/>
      <c r="O907" s="112"/>
      <c r="P907" s="112"/>
      <c r="Q907" s="108"/>
      <c r="R907" s="108"/>
      <c r="S907" s="112"/>
    </row>
    <row r="908" spans="1:19" ht="15.75" customHeight="1" x14ac:dyDescent="0.2">
      <c r="A908" s="108"/>
      <c r="B908" s="108"/>
      <c r="C908" s="108"/>
      <c r="D908" s="107"/>
      <c r="E908" s="108"/>
      <c r="F908" s="108"/>
      <c r="G908" s="108"/>
      <c r="H908" s="108"/>
      <c r="I908" s="108"/>
      <c r="J908" s="109"/>
      <c r="K908" s="109"/>
      <c r="L908" s="108"/>
      <c r="M908" s="108"/>
      <c r="N908" s="108"/>
      <c r="O908" s="112"/>
      <c r="P908" s="112"/>
      <c r="Q908" s="108"/>
      <c r="R908" s="108"/>
      <c r="S908" s="112"/>
    </row>
    <row r="909" spans="1:19" ht="15.75" customHeight="1" x14ac:dyDescent="0.2">
      <c r="A909" s="108"/>
      <c r="B909" s="108"/>
      <c r="C909" s="108"/>
      <c r="D909" s="107"/>
      <c r="E909" s="108"/>
      <c r="F909" s="108"/>
      <c r="G909" s="108"/>
      <c r="H909" s="108"/>
      <c r="I909" s="108"/>
      <c r="J909" s="109"/>
      <c r="K909" s="109"/>
      <c r="L909" s="108"/>
      <c r="M909" s="108"/>
      <c r="N909" s="108"/>
      <c r="O909" s="112"/>
      <c r="P909" s="112"/>
      <c r="Q909" s="108"/>
      <c r="R909" s="108"/>
      <c r="S909" s="112"/>
    </row>
    <row r="910" spans="1:19" ht="15.75" customHeight="1" x14ac:dyDescent="0.2">
      <c r="A910" s="108"/>
      <c r="B910" s="108"/>
      <c r="C910" s="108"/>
      <c r="D910" s="107"/>
      <c r="E910" s="108"/>
      <c r="F910" s="108"/>
      <c r="G910" s="108"/>
      <c r="H910" s="108"/>
      <c r="I910" s="108"/>
      <c r="J910" s="109"/>
      <c r="K910" s="109"/>
      <c r="L910" s="108"/>
      <c r="M910" s="108"/>
      <c r="N910" s="108"/>
      <c r="O910" s="112"/>
      <c r="P910" s="112"/>
      <c r="Q910" s="108"/>
      <c r="R910" s="108"/>
      <c r="S910" s="112"/>
    </row>
    <row r="911" spans="1:19" ht="15.75" customHeight="1" x14ac:dyDescent="0.2">
      <c r="A911" s="108"/>
      <c r="B911" s="108"/>
      <c r="C911" s="108"/>
      <c r="D911" s="107"/>
      <c r="E911" s="108"/>
      <c r="F911" s="108"/>
      <c r="G911" s="108"/>
      <c r="H911" s="108"/>
      <c r="I911" s="108"/>
      <c r="J911" s="109"/>
      <c r="K911" s="109"/>
      <c r="L911" s="108"/>
      <c r="M911" s="108"/>
      <c r="N911" s="108"/>
      <c r="O911" s="112"/>
      <c r="P911" s="112"/>
      <c r="Q911" s="108"/>
      <c r="R911" s="108"/>
      <c r="S911" s="112"/>
    </row>
    <row r="912" spans="1:19" ht="15.75" customHeight="1" x14ac:dyDescent="0.2">
      <c r="A912" s="108"/>
      <c r="B912" s="108"/>
      <c r="C912" s="108"/>
      <c r="D912" s="107"/>
      <c r="E912" s="108"/>
      <c r="F912" s="108"/>
      <c r="G912" s="108"/>
      <c r="H912" s="108"/>
      <c r="I912" s="108"/>
      <c r="J912" s="109"/>
      <c r="K912" s="109"/>
      <c r="L912" s="108"/>
      <c r="M912" s="108"/>
      <c r="N912" s="108"/>
      <c r="O912" s="112"/>
      <c r="P912" s="112"/>
      <c r="Q912" s="108"/>
      <c r="R912" s="108"/>
      <c r="S912" s="112"/>
    </row>
    <row r="913" spans="1:19" ht="15.75" customHeight="1" x14ac:dyDescent="0.2">
      <c r="A913" s="108"/>
      <c r="B913" s="108"/>
      <c r="C913" s="108"/>
      <c r="D913" s="107"/>
      <c r="E913" s="108"/>
      <c r="F913" s="108"/>
      <c r="G913" s="108"/>
      <c r="H913" s="108"/>
      <c r="I913" s="108"/>
      <c r="J913" s="109"/>
      <c r="K913" s="109"/>
      <c r="L913" s="108"/>
      <c r="M913" s="108"/>
      <c r="N913" s="108"/>
      <c r="O913" s="112"/>
      <c r="P913" s="112"/>
      <c r="Q913" s="108"/>
      <c r="R913" s="108"/>
      <c r="S913" s="112"/>
    </row>
    <row r="914" spans="1:19" ht="15.75" customHeight="1" x14ac:dyDescent="0.2">
      <c r="A914" s="108"/>
      <c r="B914" s="108"/>
      <c r="C914" s="108"/>
      <c r="D914" s="107"/>
      <c r="E914" s="108"/>
      <c r="F914" s="108"/>
      <c r="G914" s="108"/>
      <c r="H914" s="108"/>
      <c r="I914" s="108"/>
      <c r="J914" s="109"/>
      <c r="K914" s="109"/>
      <c r="L914" s="108"/>
      <c r="M914" s="108"/>
      <c r="N914" s="108"/>
      <c r="O914" s="112"/>
      <c r="P914" s="112"/>
      <c r="Q914" s="108"/>
      <c r="R914" s="108"/>
      <c r="S914" s="112"/>
    </row>
    <row r="915" spans="1:19" ht="15.75" customHeight="1" x14ac:dyDescent="0.2">
      <c r="A915" s="108"/>
      <c r="B915" s="108"/>
      <c r="C915" s="108"/>
      <c r="D915" s="107"/>
      <c r="E915" s="108"/>
      <c r="F915" s="108"/>
      <c r="G915" s="108"/>
      <c r="H915" s="108"/>
      <c r="I915" s="108"/>
      <c r="J915" s="109"/>
      <c r="K915" s="109"/>
      <c r="L915" s="108"/>
      <c r="M915" s="108"/>
      <c r="N915" s="108"/>
      <c r="O915" s="112"/>
      <c r="P915" s="112"/>
      <c r="Q915" s="108"/>
      <c r="R915" s="108"/>
      <c r="S915" s="112"/>
    </row>
    <row r="916" spans="1:19" ht="15.75" customHeight="1" x14ac:dyDescent="0.2">
      <c r="A916" s="108"/>
      <c r="B916" s="108"/>
      <c r="C916" s="108"/>
      <c r="D916" s="107"/>
      <c r="E916" s="108"/>
      <c r="F916" s="108"/>
      <c r="G916" s="108"/>
      <c r="H916" s="108"/>
      <c r="I916" s="108"/>
      <c r="J916" s="109"/>
      <c r="K916" s="109"/>
      <c r="L916" s="108"/>
      <c r="M916" s="108"/>
      <c r="N916" s="108"/>
      <c r="O916" s="112"/>
      <c r="P916" s="112"/>
      <c r="Q916" s="108"/>
      <c r="R916" s="108"/>
      <c r="S916" s="112"/>
    </row>
    <row r="917" spans="1:19" ht="15.75" customHeight="1" x14ac:dyDescent="0.2">
      <c r="A917" s="108"/>
      <c r="B917" s="108"/>
      <c r="C917" s="108"/>
      <c r="D917" s="107"/>
      <c r="E917" s="108"/>
      <c r="F917" s="108"/>
      <c r="G917" s="108"/>
      <c r="H917" s="108"/>
      <c r="I917" s="108"/>
      <c r="J917" s="109"/>
      <c r="K917" s="109"/>
      <c r="L917" s="108"/>
      <c r="M917" s="108"/>
      <c r="N917" s="108"/>
      <c r="O917" s="112"/>
      <c r="P917" s="112"/>
      <c r="Q917" s="108"/>
      <c r="R917" s="108"/>
      <c r="S917" s="112"/>
    </row>
    <row r="918" spans="1:19" ht="15.75" customHeight="1" x14ac:dyDescent="0.2">
      <c r="A918" s="108"/>
      <c r="B918" s="108"/>
      <c r="C918" s="108"/>
      <c r="D918" s="107"/>
      <c r="E918" s="108"/>
      <c r="F918" s="108"/>
      <c r="G918" s="108"/>
      <c r="H918" s="108"/>
      <c r="I918" s="108"/>
      <c r="J918" s="109"/>
      <c r="K918" s="109"/>
      <c r="L918" s="108"/>
      <c r="M918" s="108"/>
      <c r="N918" s="108"/>
      <c r="O918" s="112"/>
      <c r="P918" s="112"/>
      <c r="Q918" s="108"/>
      <c r="R918" s="108"/>
      <c r="S918" s="112"/>
    </row>
    <row r="919" spans="1:19" ht="15.75" customHeight="1" x14ac:dyDescent="0.2">
      <c r="A919" s="108"/>
      <c r="B919" s="108"/>
      <c r="C919" s="108"/>
      <c r="D919" s="107"/>
      <c r="E919" s="108"/>
      <c r="F919" s="108"/>
      <c r="G919" s="108"/>
      <c r="H919" s="108"/>
      <c r="I919" s="108"/>
      <c r="J919" s="109"/>
      <c r="K919" s="109"/>
      <c r="L919" s="108"/>
      <c r="M919" s="108"/>
      <c r="N919" s="108"/>
      <c r="O919" s="112"/>
      <c r="P919" s="112"/>
      <c r="Q919" s="108"/>
      <c r="R919" s="108"/>
      <c r="S919" s="112"/>
    </row>
    <row r="920" spans="1:19" ht="15.75" customHeight="1" x14ac:dyDescent="0.2">
      <c r="A920" s="108"/>
      <c r="B920" s="108"/>
      <c r="C920" s="108"/>
      <c r="D920" s="107"/>
      <c r="E920" s="108"/>
      <c r="F920" s="108"/>
      <c r="G920" s="108"/>
      <c r="H920" s="108"/>
      <c r="I920" s="108"/>
      <c r="J920" s="109"/>
      <c r="K920" s="109"/>
      <c r="L920" s="108"/>
      <c r="M920" s="108"/>
      <c r="N920" s="108"/>
      <c r="O920" s="112"/>
      <c r="P920" s="112"/>
      <c r="Q920" s="108"/>
      <c r="R920" s="108"/>
      <c r="S920" s="112"/>
    </row>
    <row r="921" spans="1:19" ht="15.75" customHeight="1" x14ac:dyDescent="0.2">
      <c r="A921" s="108"/>
      <c r="B921" s="108"/>
      <c r="C921" s="108"/>
      <c r="D921" s="107"/>
      <c r="E921" s="108"/>
      <c r="F921" s="108"/>
      <c r="G921" s="108"/>
      <c r="H921" s="108"/>
      <c r="I921" s="108"/>
      <c r="J921" s="109"/>
      <c r="K921" s="109"/>
      <c r="L921" s="108"/>
      <c r="M921" s="108"/>
      <c r="N921" s="108"/>
      <c r="O921" s="112"/>
      <c r="P921" s="112"/>
      <c r="Q921" s="108"/>
      <c r="R921" s="108"/>
      <c r="S921" s="112"/>
    </row>
    <row r="922" spans="1:19" ht="15.75" customHeight="1" x14ac:dyDescent="0.2">
      <c r="A922" s="108"/>
      <c r="B922" s="108"/>
      <c r="C922" s="108"/>
      <c r="D922" s="107"/>
      <c r="E922" s="108"/>
      <c r="F922" s="108"/>
      <c r="G922" s="108"/>
      <c r="H922" s="108"/>
      <c r="I922" s="108"/>
      <c r="J922" s="109"/>
      <c r="K922" s="109"/>
      <c r="L922" s="108"/>
      <c r="M922" s="108"/>
      <c r="N922" s="108"/>
      <c r="O922" s="112"/>
      <c r="P922" s="112"/>
      <c r="Q922" s="108"/>
      <c r="R922" s="108"/>
      <c r="S922" s="112"/>
    </row>
    <row r="923" spans="1:19" ht="15.75" customHeight="1" x14ac:dyDescent="0.2">
      <c r="A923" s="108"/>
      <c r="B923" s="108"/>
      <c r="C923" s="108"/>
      <c r="D923" s="107"/>
      <c r="E923" s="108"/>
      <c r="F923" s="108"/>
      <c r="G923" s="108"/>
      <c r="H923" s="108"/>
      <c r="I923" s="108"/>
      <c r="J923" s="109"/>
      <c r="K923" s="109"/>
      <c r="L923" s="108"/>
      <c r="M923" s="108"/>
      <c r="N923" s="108"/>
      <c r="O923" s="112"/>
      <c r="P923" s="112"/>
      <c r="Q923" s="108"/>
      <c r="R923" s="108"/>
      <c r="S923" s="112"/>
    </row>
    <row r="924" spans="1:19" ht="15.75" customHeight="1" x14ac:dyDescent="0.2">
      <c r="A924" s="108"/>
      <c r="B924" s="108"/>
      <c r="C924" s="108"/>
      <c r="D924" s="107"/>
      <c r="E924" s="108"/>
      <c r="F924" s="108"/>
      <c r="G924" s="108"/>
      <c r="H924" s="108"/>
      <c r="I924" s="108"/>
      <c r="J924" s="109"/>
      <c r="K924" s="109"/>
      <c r="L924" s="108"/>
      <c r="M924" s="108"/>
      <c r="N924" s="108"/>
      <c r="O924" s="112"/>
      <c r="P924" s="112"/>
      <c r="Q924" s="108"/>
      <c r="R924" s="108"/>
      <c r="S924" s="112"/>
    </row>
    <row r="925" spans="1:19" ht="15.75" customHeight="1" x14ac:dyDescent="0.2">
      <c r="A925" s="108"/>
      <c r="B925" s="108"/>
      <c r="C925" s="108"/>
      <c r="D925" s="107"/>
      <c r="E925" s="108"/>
      <c r="F925" s="108"/>
      <c r="G925" s="108"/>
      <c r="H925" s="108"/>
      <c r="I925" s="108"/>
      <c r="J925" s="109"/>
      <c r="K925" s="109"/>
      <c r="L925" s="108"/>
      <c r="M925" s="108"/>
      <c r="N925" s="108"/>
      <c r="O925" s="112"/>
      <c r="P925" s="112"/>
      <c r="Q925" s="108"/>
      <c r="R925" s="108"/>
      <c r="S925" s="112"/>
    </row>
    <row r="926" spans="1:19" ht="15.75" customHeight="1" x14ac:dyDescent="0.2">
      <c r="A926" s="108"/>
      <c r="B926" s="108"/>
      <c r="C926" s="108"/>
      <c r="D926" s="107"/>
      <c r="E926" s="108"/>
      <c r="F926" s="108"/>
      <c r="G926" s="108"/>
      <c r="H926" s="108"/>
      <c r="I926" s="108"/>
      <c r="J926" s="109"/>
      <c r="K926" s="109"/>
      <c r="L926" s="108"/>
      <c r="M926" s="108"/>
      <c r="N926" s="108"/>
      <c r="O926" s="112"/>
      <c r="P926" s="112"/>
      <c r="Q926" s="108"/>
      <c r="R926" s="108"/>
      <c r="S926" s="112"/>
    </row>
    <row r="927" spans="1:19" ht="15.75" customHeight="1" x14ac:dyDescent="0.2">
      <c r="A927" s="108"/>
      <c r="B927" s="108"/>
      <c r="C927" s="108"/>
      <c r="D927" s="107"/>
      <c r="E927" s="108"/>
      <c r="F927" s="108"/>
      <c r="G927" s="108"/>
      <c r="H927" s="108"/>
      <c r="I927" s="108"/>
      <c r="J927" s="109"/>
      <c r="K927" s="109"/>
      <c r="L927" s="108"/>
      <c r="M927" s="108"/>
      <c r="N927" s="108"/>
      <c r="O927" s="112"/>
      <c r="P927" s="112"/>
      <c r="Q927" s="108"/>
      <c r="R927" s="108"/>
      <c r="S927" s="112"/>
    </row>
    <row r="928" spans="1:19" ht="15.75" customHeight="1" x14ac:dyDescent="0.2">
      <c r="A928" s="108"/>
      <c r="B928" s="108"/>
      <c r="C928" s="108"/>
      <c r="D928" s="107"/>
      <c r="E928" s="108"/>
      <c r="F928" s="108"/>
      <c r="G928" s="108"/>
      <c r="H928" s="108"/>
      <c r="I928" s="108"/>
      <c r="J928" s="109"/>
      <c r="K928" s="109"/>
      <c r="L928" s="108"/>
      <c r="M928" s="108"/>
      <c r="N928" s="108"/>
      <c r="O928" s="112"/>
      <c r="P928" s="112"/>
      <c r="Q928" s="108"/>
      <c r="R928" s="108"/>
      <c r="S928" s="112"/>
    </row>
    <row r="929" spans="1:19" ht="15.75" customHeight="1" x14ac:dyDescent="0.2">
      <c r="A929" s="108"/>
      <c r="B929" s="108"/>
      <c r="C929" s="108"/>
      <c r="D929" s="107"/>
      <c r="E929" s="108"/>
      <c r="F929" s="108"/>
      <c r="G929" s="108"/>
      <c r="H929" s="108"/>
      <c r="I929" s="108"/>
      <c r="J929" s="109"/>
      <c r="K929" s="109"/>
      <c r="L929" s="108"/>
      <c r="M929" s="108"/>
      <c r="N929" s="108"/>
      <c r="O929" s="112"/>
      <c r="P929" s="112"/>
      <c r="Q929" s="108"/>
      <c r="R929" s="108"/>
      <c r="S929" s="112"/>
    </row>
    <row r="930" spans="1:19" ht="15.75" customHeight="1" x14ac:dyDescent="0.2">
      <c r="A930" s="108"/>
      <c r="B930" s="108"/>
      <c r="C930" s="108"/>
      <c r="D930" s="107"/>
      <c r="E930" s="108"/>
      <c r="F930" s="108"/>
      <c r="G930" s="108"/>
      <c r="H930" s="108"/>
      <c r="I930" s="108"/>
      <c r="J930" s="109"/>
      <c r="K930" s="109"/>
      <c r="L930" s="108"/>
      <c r="M930" s="108"/>
      <c r="N930" s="108"/>
      <c r="O930" s="112"/>
      <c r="P930" s="112"/>
      <c r="Q930" s="108"/>
      <c r="R930" s="108"/>
      <c r="S930" s="112"/>
    </row>
    <row r="931" spans="1:19" ht="15.75" customHeight="1" x14ac:dyDescent="0.2">
      <c r="A931" s="108"/>
      <c r="B931" s="108"/>
      <c r="C931" s="108"/>
      <c r="D931" s="107"/>
      <c r="E931" s="108"/>
      <c r="F931" s="108"/>
      <c r="G931" s="108"/>
      <c r="H931" s="108"/>
      <c r="I931" s="108"/>
      <c r="J931" s="109"/>
      <c r="K931" s="109"/>
      <c r="L931" s="108"/>
      <c r="M931" s="108"/>
      <c r="N931" s="108"/>
      <c r="O931" s="112"/>
      <c r="P931" s="112"/>
      <c r="Q931" s="108"/>
      <c r="R931" s="108"/>
      <c r="S931" s="112"/>
    </row>
    <row r="932" spans="1:19" ht="15.75" customHeight="1" x14ac:dyDescent="0.2">
      <c r="A932" s="108"/>
      <c r="B932" s="108"/>
      <c r="C932" s="108"/>
      <c r="D932" s="107"/>
      <c r="E932" s="108"/>
      <c r="F932" s="108"/>
      <c r="G932" s="108"/>
      <c r="H932" s="108"/>
      <c r="I932" s="108"/>
      <c r="J932" s="109"/>
      <c r="K932" s="109"/>
      <c r="L932" s="108"/>
      <c r="M932" s="108"/>
      <c r="N932" s="108"/>
      <c r="O932" s="112"/>
      <c r="P932" s="112"/>
      <c r="Q932" s="108"/>
      <c r="R932" s="108"/>
      <c r="S932" s="112"/>
    </row>
    <row r="933" spans="1:19" ht="15.75" customHeight="1" x14ac:dyDescent="0.2">
      <c r="A933" s="108"/>
      <c r="B933" s="108"/>
      <c r="C933" s="108"/>
      <c r="D933" s="107"/>
      <c r="E933" s="108"/>
      <c r="F933" s="108"/>
      <c r="G933" s="108"/>
      <c r="H933" s="108"/>
      <c r="I933" s="108"/>
      <c r="J933" s="109"/>
      <c r="K933" s="109"/>
      <c r="L933" s="108"/>
      <c r="M933" s="108"/>
      <c r="N933" s="108"/>
      <c r="O933" s="112"/>
      <c r="P933" s="112"/>
      <c r="Q933" s="108"/>
      <c r="R933" s="108"/>
      <c r="S933" s="112"/>
    </row>
    <row r="934" spans="1:19" ht="15.75" customHeight="1" x14ac:dyDescent="0.2">
      <c r="A934" s="108"/>
      <c r="B934" s="108"/>
      <c r="C934" s="108"/>
      <c r="D934" s="107"/>
      <c r="E934" s="108"/>
      <c r="F934" s="108"/>
      <c r="G934" s="108"/>
      <c r="H934" s="108"/>
      <c r="I934" s="108"/>
      <c r="J934" s="109"/>
      <c r="K934" s="109"/>
      <c r="L934" s="108"/>
      <c r="M934" s="108"/>
      <c r="N934" s="108"/>
      <c r="O934" s="112"/>
      <c r="P934" s="112"/>
      <c r="Q934" s="108"/>
      <c r="R934" s="108"/>
      <c r="S934" s="112"/>
    </row>
    <row r="935" spans="1:19" ht="15.75" customHeight="1" x14ac:dyDescent="0.2">
      <c r="A935" s="108"/>
      <c r="B935" s="108"/>
      <c r="C935" s="108"/>
      <c r="D935" s="107"/>
      <c r="E935" s="108"/>
      <c r="F935" s="108"/>
      <c r="G935" s="108"/>
      <c r="H935" s="108"/>
      <c r="I935" s="108"/>
      <c r="J935" s="109"/>
      <c r="K935" s="109"/>
      <c r="L935" s="108"/>
      <c r="M935" s="108"/>
      <c r="N935" s="108"/>
      <c r="O935" s="112"/>
      <c r="P935" s="112"/>
      <c r="Q935" s="108"/>
      <c r="R935" s="108"/>
      <c r="S935" s="112"/>
    </row>
    <row r="936" spans="1:19" ht="15.75" customHeight="1" x14ac:dyDescent="0.2">
      <c r="A936" s="108"/>
      <c r="B936" s="108"/>
      <c r="C936" s="108"/>
      <c r="D936" s="107"/>
      <c r="E936" s="108"/>
      <c r="F936" s="108"/>
      <c r="G936" s="108"/>
      <c r="H936" s="108"/>
      <c r="I936" s="108"/>
      <c r="J936" s="109"/>
      <c r="K936" s="109"/>
      <c r="L936" s="108"/>
      <c r="M936" s="108"/>
      <c r="N936" s="108"/>
      <c r="O936" s="112"/>
      <c r="P936" s="112"/>
      <c r="Q936" s="108"/>
      <c r="R936" s="108"/>
      <c r="S936" s="112"/>
    </row>
    <row r="937" spans="1:19" ht="15.75" customHeight="1" x14ac:dyDescent="0.2">
      <c r="A937" s="108"/>
      <c r="B937" s="108"/>
      <c r="C937" s="108"/>
      <c r="D937" s="107"/>
      <c r="E937" s="108"/>
      <c r="F937" s="108"/>
      <c r="G937" s="108"/>
      <c r="H937" s="108"/>
      <c r="I937" s="108"/>
      <c r="J937" s="109"/>
      <c r="K937" s="109"/>
      <c r="L937" s="108"/>
      <c r="M937" s="108"/>
      <c r="N937" s="108"/>
      <c r="O937" s="112"/>
      <c r="P937" s="112"/>
      <c r="Q937" s="108"/>
      <c r="R937" s="108"/>
      <c r="S937" s="112"/>
    </row>
    <row r="938" spans="1:19" ht="15.75" customHeight="1" x14ac:dyDescent="0.2">
      <c r="A938" s="108"/>
      <c r="B938" s="108"/>
      <c r="C938" s="108"/>
      <c r="D938" s="107"/>
      <c r="E938" s="108"/>
      <c r="F938" s="108"/>
      <c r="G938" s="108"/>
      <c r="H938" s="108"/>
      <c r="I938" s="108"/>
      <c r="J938" s="109"/>
      <c r="K938" s="109"/>
      <c r="L938" s="108"/>
      <c r="M938" s="108"/>
      <c r="N938" s="108"/>
      <c r="O938" s="112"/>
      <c r="P938" s="112"/>
      <c r="Q938" s="108"/>
      <c r="R938" s="108"/>
      <c r="S938" s="112"/>
    </row>
    <row r="939" spans="1:19" ht="15.75" customHeight="1" x14ac:dyDescent="0.2">
      <c r="A939" s="108"/>
      <c r="B939" s="108"/>
      <c r="C939" s="108"/>
      <c r="D939" s="107"/>
      <c r="E939" s="108"/>
      <c r="F939" s="108"/>
      <c r="G939" s="108"/>
      <c r="H939" s="108"/>
      <c r="I939" s="108"/>
      <c r="J939" s="109"/>
      <c r="K939" s="109"/>
      <c r="L939" s="108"/>
      <c r="M939" s="108"/>
      <c r="N939" s="108"/>
      <c r="O939" s="112"/>
      <c r="P939" s="112"/>
      <c r="Q939" s="108"/>
      <c r="R939" s="108"/>
      <c r="S939" s="112"/>
    </row>
    <row r="940" spans="1:19" ht="15.75" customHeight="1" x14ac:dyDescent="0.2">
      <c r="A940" s="108"/>
      <c r="B940" s="108"/>
      <c r="C940" s="108"/>
      <c r="D940" s="107"/>
      <c r="E940" s="108"/>
      <c r="F940" s="108"/>
      <c r="G940" s="108"/>
      <c r="H940" s="108"/>
      <c r="I940" s="108"/>
      <c r="J940" s="109"/>
      <c r="K940" s="109"/>
      <c r="L940" s="108"/>
      <c r="M940" s="108"/>
      <c r="N940" s="108"/>
      <c r="O940" s="112"/>
      <c r="P940" s="112"/>
      <c r="Q940" s="108"/>
      <c r="R940" s="108"/>
      <c r="S940" s="112"/>
    </row>
    <row r="941" spans="1:19" ht="15.75" customHeight="1" x14ac:dyDescent="0.2">
      <c r="A941" s="108"/>
      <c r="B941" s="108"/>
      <c r="C941" s="108"/>
      <c r="D941" s="107"/>
      <c r="E941" s="108"/>
      <c r="F941" s="108"/>
      <c r="G941" s="108"/>
      <c r="H941" s="108"/>
      <c r="I941" s="108"/>
      <c r="J941" s="109"/>
      <c r="K941" s="109"/>
      <c r="L941" s="108"/>
      <c r="M941" s="108"/>
      <c r="N941" s="108"/>
      <c r="O941" s="112"/>
      <c r="P941" s="112"/>
      <c r="Q941" s="108"/>
      <c r="R941" s="108"/>
      <c r="S941" s="112"/>
    </row>
    <row r="942" spans="1:19" ht="15.75" customHeight="1" x14ac:dyDescent="0.2">
      <c r="A942" s="108"/>
      <c r="B942" s="108"/>
      <c r="C942" s="108"/>
      <c r="D942" s="107"/>
      <c r="E942" s="108"/>
      <c r="F942" s="108"/>
      <c r="G942" s="108"/>
      <c r="H942" s="108"/>
      <c r="I942" s="108"/>
      <c r="J942" s="109"/>
      <c r="K942" s="109"/>
      <c r="L942" s="108"/>
      <c r="M942" s="108"/>
      <c r="N942" s="108"/>
      <c r="O942" s="112"/>
      <c r="P942" s="112"/>
      <c r="Q942" s="108"/>
      <c r="R942" s="108"/>
      <c r="S942" s="112"/>
    </row>
    <row r="943" spans="1:19" ht="15.75" customHeight="1" x14ac:dyDescent="0.2">
      <c r="A943" s="108"/>
      <c r="B943" s="108"/>
      <c r="C943" s="108"/>
      <c r="D943" s="107"/>
      <c r="E943" s="108"/>
      <c r="F943" s="108"/>
      <c r="G943" s="108"/>
      <c r="H943" s="108"/>
      <c r="I943" s="108"/>
      <c r="J943" s="109"/>
      <c r="K943" s="109"/>
      <c r="L943" s="108"/>
      <c r="M943" s="108"/>
      <c r="N943" s="108"/>
      <c r="O943" s="112"/>
      <c r="P943" s="112"/>
      <c r="Q943" s="108"/>
      <c r="R943" s="108"/>
      <c r="S943" s="112"/>
    </row>
    <row r="944" spans="1:19" ht="15.75" customHeight="1" x14ac:dyDescent="0.2">
      <c r="A944" s="108"/>
      <c r="B944" s="108"/>
      <c r="C944" s="108"/>
      <c r="D944" s="107"/>
      <c r="E944" s="108"/>
      <c r="F944" s="108"/>
      <c r="G944" s="108"/>
      <c r="H944" s="108"/>
      <c r="I944" s="108"/>
      <c r="J944" s="109"/>
      <c r="K944" s="109"/>
      <c r="L944" s="108"/>
      <c r="M944" s="108"/>
      <c r="N944" s="108"/>
      <c r="O944" s="112"/>
      <c r="P944" s="112"/>
      <c r="Q944" s="108"/>
      <c r="R944" s="108"/>
      <c r="S944" s="112"/>
    </row>
    <row r="945" spans="1:19" ht="15.75" customHeight="1" x14ac:dyDescent="0.2">
      <c r="A945" s="108"/>
      <c r="B945" s="108"/>
      <c r="C945" s="108"/>
      <c r="D945" s="107"/>
      <c r="E945" s="108"/>
      <c r="F945" s="108"/>
      <c r="G945" s="108"/>
      <c r="H945" s="108"/>
      <c r="I945" s="108"/>
      <c r="J945" s="109"/>
      <c r="K945" s="109"/>
      <c r="L945" s="108"/>
      <c r="M945" s="108"/>
      <c r="N945" s="108"/>
      <c r="O945" s="112"/>
      <c r="P945" s="112"/>
      <c r="Q945" s="108"/>
      <c r="R945" s="108"/>
      <c r="S945" s="112"/>
    </row>
    <row r="946" spans="1:19" ht="15.75" customHeight="1" x14ac:dyDescent="0.2">
      <c r="A946" s="108"/>
      <c r="B946" s="108"/>
      <c r="C946" s="108"/>
      <c r="D946" s="107"/>
      <c r="E946" s="108"/>
      <c r="F946" s="108"/>
      <c r="G946" s="108"/>
      <c r="H946" s="108"/>
      <c r="I946" s="108"/>
      <c r="J946" s="109"/>
      <c r="K946" s="109"/>
      <c r="L946" s="108"/>
      <c r="M946" s="108"/>
      <c r="N946" s="108"/>
      <c r="O946" s="112"/>
      <c r="P946" s="112"/>
      <c r="Q946" s="108"/>
      <c r="R946" s="108"/>
      <c r="S946" s="112"/>
    </row>
    <row r="947" spans="1:19" ht="15.75" customHeight="1" x14ac:dyDescent="0.2">
      <c r="A947" s="108"/>
      <c r="B947" s="108"/>
      <c r="C947" s="108"/>
      <c r="D947" s="107"/>
      <c r="E947" s="108"/>
      <c r="F947" s="108"/>
      <c r="G947" s="108"/>
      <c r="H947" s="108"/>
      <c r="I947" s="108"/>
      <c r="J947" s="109"/>
      <c r="K947" s="109"/>
      <c r="L947" s="108"/>
      <c r="M947" s="108"/>
      <c r="N947" s="108"/>
      <c r="O947" s="112"/>
      <c r="P947" s="112"/>
      <c r="Q947" s="108"/>
      <c r="R947" s="108"/>
      <c r="S947" s="112"/>
    </row>
    <row r="948" spans="1:19" ht="15.75" customHeight="1" x14ac:dyDescent="0.2">
      <c r="A948" s="108"/>
      <c r="B948" s="108"/>
      <c r="C948" s="108"/>
      <c r="D948" s="107"/>
      <c r="E948" s="108"/>
      <c r="F948" s="108"/>
      <c r="G948" s="108"/>
      <c r="H948" s="108"/>
      <c r="I948" s="108"/>
      <c r="J948" s="109"/>
      <c r="K948" s="109"/>
      <c r="L948" s="108"/>
      <c r="M948" s="108"/>
      <c r="N948" s="108"/>
      <c r="O948" s="112"/>
      <c r="P948" s="112"/>
      <c r="Q948" s="108"/>
      <c r="R948" s="108"/>
      <c r="S948" s="112"/>
    </row>
    <row r="949" spans="1:19" ht="15.75" customHeight="1" x14ac:dyDescent="0.2">
      <c r="A949" s="108"/>
      <c r="B949" s="108"/>
      <c r="C949" s="108"/>
      <c r="D949" s="107"/>
      <c r="E949" s="108"/>
      <c r="F949" s="108"/>
      <c r="G949" s="108"/>
      <c r="H949" s="108"/>
      <c r="I949" s="108"/>
      <c r="J949" s="109"/>
      <c r="K949" s="109"/>
      <c r="L949" s="108"/>
      <c r="M949" s="108"/>
      <c r="N949" s="108"/>
      <c r="O949" s="112"/>
      <c r="P949" s="112"/>
      <c r="Q949" s="108"/>
      <c r="R949" s="108"/>
      <c r="S949" s="112"/>
    </row>
    <row r="950" spans="1:19" ht="15.75" customHeight="1" x14ac:dyDescent="0.2">
      <c r="A950" s="108"/>
      <c r="B950" s="108"/>
      <c r="C950" s="108"/>
      <c r="D950" s="107"/>
      <c r="E950" s="108"/>
      <c r="F950" s="108"/>
      <c r="G950" s="108"/>
      <c r="H950" s="108"/>
      <c r="I950" s="108"/>
      <c r="J950" s="109"/>
      <c r="K950" s="109"/>
      <c r="L950" s="108"/>
      <c r="M950" s="108"/>
      <c r="N950" s="108"/>
      <c r="O950" s="112"/>
      <c r="P950" s="112"/>
      <c r="Q950" s="108"/>
      <c r="R950" s="108"/>
      <c r="S950" s="112"/>
    </row>
    <row r="951" spans="1:19" ht="15.75" customHeight="1" x14ac:dyDescent="0.2">
      <c r="A951" s="108"/>
      <c r="B951" s="108"/>
      <c r="C951" s="108"/>
      <c r="D951" s="107"/>
      <c r="E951" s="108"/>
      <c r="F951" s="108"/>
      <c r="G951" s="108"/>
      <c r="H951" s="108"/>
      <c r="I951" s="108"/>
      <c r="J951" s="109"/>
      <c r="K951" s="109"/>
      <c r="L951" s="108"/>
      <c r="M951" s="108"/>
      <c r="N951" s="108"/>
      <c r="O951" s="112"/>
      <c r="P951" s="112"/>
      <c r="Q951" s="108"/>
      <c r="R951" s="108"/>
      <c r="S951" s="112"/>
    </row>
    <row r="952" spans="1:19" ht="15.75" customHeight="1" x14ac:dyDescent="0.2">
      <c r="A952" s="108"/>
      <c r="B952" s="108"/>
      <c r="C952" s="108"/>
      <c r="D952" s="107"/>
      <c r="E952" s="108"/>
      <c r="F952" s="108"/>
      <c r="G952" s="108"/>
      <c r="H952" s="108"/>
      <c r="I952" s="108"/>
      <c r="J952" s="109"/>
      <c r="K952" s="109"/>
      <c r="L952" s="108"/>
      <c r="M952" s="108"/>
      <c r="N952" s="108"/>
      <c r="O952" s="112"/>
      <c r="P952" s="112"/>
      <c r="Q952" s="108"/>
      <c r="R952" s="108"/>
      <c r="S952" s="112"/>
    </row>
    <row r="953" spans="1:19" ht="15.75" customHeight="1" x14ac:dyDescent="0.2">
      <c r="A953" s="108"/>
      <c r="B953" s="108"/>
      <c r="C953" s="108"/>
      <c r="D953" s="107"/>
      <c r="E953" s="108"/>
      <c r="F953" s="108"/>
      <c r="G953" s="108"/>
      <c r="H953" s="108"/>
      <c r="I953" s="108"/>
      <c r="J953" s="109"/>
      <c r="K953" s="109"/>
      <c r="L953" s="108"/>
      <c r="M953" s="108"/>
      <c r="N953" s="108"/>
      <c r="O953" s="112"/>
      <c r="P953" s="112"/>
      <c r="Q953" s="108"/>
      <c r="R953" s="108"/>
      <c r="S953" s="112"/>
    </row>
    <row r="954" spans="1:19" ht="15.75" customHeight="1" x14ac:dyDescent="0.2">
      <c r="A954" s="108"/>
      <c r="B954" s="108"/>
      <c r="C954" s="108"/>
      <c r="D954" s="107"/>
      <c r="E954" s="108"/>
      <c r="F954" s="108"/>
      <c r="G954" s="108"/>
      <c r="H954" s="108"/>
      <c r="I954" s="108"/>
      <c r="J954" s="109"/>
      <c r="K954" s="109"/>
      <c r="L954" s="108"/>
      <c r="M954" s="108"/>
      <c r="N954" s="108"/>
      <c r="O954" s="112"/>
      <c r="P954" s="112"/>
      <c r="Q954" s="108"/>
      <c r="R954" s="108"/>
      <c r="S954" s="112"/>
    </row>
    <row r="955" spans="1:19" ht="15.75" customHeight="1" x14ac:dyDescent="0.2">
      <c r="A955" s="108"/>
      <c r="B955" s="108"/>
      <c r="C955" s="108"/>
      <c r="D955" s="107"/>
      <c r="E955" s="108"/>
      <c r="F955" s="108"/>
      <c r="G955" s="108"/>
      <c r="H955" s="108"/>
      <c r="I955" s="108"/>
      <c r="J955" s="109"/>
      <c r="K955" s="109"/>
      <c r="L955" s="108"/>
      <c r="M955" s="108"/>
      <c r="N955" s="108"/>
      <c r="O955" s="112"/>
      <c r="P955" s="112"/>
      <c r="Q955" s="108"/>
      <c r="R955" s="108"/>
      <c r="S955" s="112"/>
    </row>
    <row r="956" spans="1:19" ht="15.75" customHeight="1" x14ac:dyDescent="0.2">
      <c r="A956" s="108"/>
      <c r="B956" s="108"/>
      <c r="C956" s="108"/>
      <c r="D956" s="107"/>
      <c r="E956" s="108"/>
      <c r="F956" s="108"/>
      <c r="G956" s="108"/>
      <c r="H956" s="108"/>
      <c r="I956" s="108"/>
      <c r="J956" s="109"/>
      <c r="K956" s="109"/>
      <c r="L956" s="108"/>
      <c r="M956" s="108"/>
      <c r="N956" s="108"/>
      <c r="O956" s="112"/>
      <c r="P956" s="112"/>
      <c r="Q956" s="108"/>
      <c r="R956" s="108"/>
      <c r="S956" s="112"/>
    </row>
    <row r="957" spans="1:19" ht="15.75" customHeight="1" x14ac:dyDescent="0.2">
      <c r="A957" s="108"/>
      <c r="B957" s="108"/>
      <c r="C957" s="108"/>
      <c r="D957" s="107"/>
      <c r="E957" s="108"/>
      <c r="F957" s="108"/>
      <c r="G957" s="108"/>
      <c r="H957" s="108"/>
      <c r="I957" s="108"/>
      <c r="J957" s="109"/>
      <c r="K957" s="109"/>
      <c r="L957" s="108"/>
      <c r="M957" s="108"/>
      <c r="N957" s="108"/>
      <c r="O957" s="112"/>
      <c r="P957" s="112"/>
      <c r="Q957" s="108"/>
      <c r="R957" s="108"/>
      <c r="S957" s="112"/>
    </row>
    <row r="958" spans="1:19" ht="15.75" customHeight="1" x14ac:dyDescent="0.2">
      <c r="A958" s="108"/>
      <c r="B958" s="108"/>
      <c r="C958" s="108"/>
      <c r="D958" s="107"/>
      <c r="E958" s="108"/>
      <c r="F958" s="108"/>
      <c r="G958" s="108"/>
      <c r="H958" s="108"/>
      <c r="I958" s="108"/>
      <c r="J958" s="109"/>
      <c r="K958" s="109"/>
      <c r="L958" s="108"/>
      <c r="M958" s="108"/>
      <c r="N958" s="108"/>
      <c r="O958" s="112"/>
      <c r="P958" s="112"/>
      <c r="Q958" s="108"/>
      <c r="R958" s="108"/>
      <c r="S958" s="112"/>
    </row>
    <row r="959" spans="1:19" ht="15.75" customHeight="1" x14ac:dyDescent="0.2">
      <c r="A959" s="108"/>
      <c r="B959" s="108"/>
      <c r="C959" s="108"/>
      <c r="D959" s="107"/>
      <c r="E959" s="108"/>
      <c r="F959" s="108"/>
      <c r="G959" s="108"/>
      <c r="H959" s="108"/>
      <c r="I959" s="108"/>
      <c r="J959" s="109"/>
      <c r="K959" s="109"/>
      <c r="L959" s="108"/>
      <c r="M959" s="108"/>
      <c r="N959" s="108"/>
      <c r="O959" s="112"/>
      <c r="P959" s="112"/>
      <c r="Q959" s="108"/>
      <c r="R959" s="108"/>
      <c r="S959" s="112"/>
    </row>
    <row r="960" spans="1:19" ht="15.75" customHeight="1" x14ac:dyDescent="0.2">
      <c r="A960" s="108"/>
      <c r="B960" s="108"/>
      <c r="C960" s="108"/>
      <c r="D960" s="107"/>
      <c r="E960" s="108"/>
      <c r="F960" s="108"/>
      <c r="G960" s="108"/>
      <c r="H960" s="108"/>
      <c r="I960" s="108"/>
      <c r="J960" s="109"/>
      <c r="K960" s="109"/>
      <c r="L960" s="108"/>
      <c r="M960" s="108"/>
      <c r="N960" s="108"/>
      <c r="O960" s="112"/>
      <c r="P960" s="112"/>
      <c r="Q960" s="108"/>
      <c r="R960" s="108"/>
      <c r="S960" s="112"/>
    </row>
    <row r="961" spans="1:19" ht="15.75" customHeight="1" x14ac:dyDescent="0.2">
      <c r="A961" s="108"/>
      <c r="B961" s="108"/>
      <c r="C961" s="108"/>
      <c r="D961" s="107"/>
      <c r="E961" s="108"/>
      <c r="F961" s="108"/>
      <c r="G961" s="108"/>
      <c r="H961" s="108"/>
      <c r="I961" s="108"/>
      <c r="J961" s="109"/>
      <c r="K961" s="109"/>
      <c r="L961" s="108"/>
      <c r="M961" s="108"/>
      <c r="N961" s="108"/>
      <c r="O961" s="112"/>
      <c r="P961" s="112"/>
      <c r="Q961" s="108"/>
      <c r="R961" s="108"/>
      <c r="S961" s="112"/>
    </row>
    <row r="962" spans="1:19" ht="15.75" customHeight="1" x14ac:dyDescent="0.2">
      <c r="A962" s="108"/>
      <c r="B962" s="108"/>
      <c r="C962" s="108"/>
      <c r="D962" s="107"/>
      <c r="E962" s="108"/>
      <c r="F962" s="108"/>
      <c r="G962" s="108"/>
      <c r="H962" s="108"/>
      <c r="I962" s="108"/>
      <c r="J962" s="109"/>
      <c r="K962" s="109"/>
      <c r="L962" s="108"/>
      <c r="M962" s="108"/>
      <c r="N962" s="108"/>
      <c r="O962" s="112"/>
      <c r="P962" s="112"/>
      <c r="Q962" s="108"/>
      <c r="R962" s="108"/>
      <c r="S962" s="112"/>
    </row>
    <row r="963" spans="1:19" ht="15.75" customHeight="1" x14ac:dyDescent="0.2">
      <c r="A963" s="108"/>
      <c r="B963" s="108"/>
      <c r="C963" s="108"/>
      <c r="D963" s="107"/>
      <c r="E963" s="108"/>
      <c r="F963" s="108"/>
      <c r="G963" s="108"/>
      <c r="H963" s="108"/>
      <c r="I963" s="108"/>
      <c r="J963" s="109"/>
      <c r="K963" s="109"/>
      <c r="L963" s="108"/>
      <c r="M963" s="108"/>
      <c r="N963" s="108"/>
      <c r="O963" s="112"/>
      <c r="P963" s="112"/>
      <c r="Q963" s="108"/>
      <c r="R963" s="108"/>
      <c r="S963" s="112"/>
    </row>
    <row r="964" spans="1:19" ht="15.75" customHeight="1" x14ac:dyDescent="0.2">
      <c r="A964" s="108"/>
      <c r="B964" s="108"/>
      <c r="C964" s="108"/>
      <c r="D964" s="107"/>
      <c r="E964" s="108"/>
      <c r="F964" s="108"/>
      <c r="G964" s="108"/>
      <c r="H964" s="108"/>
      <c r="I964" s="108"/>
      <c r="J964" s="109"/>
      <c r="K964" s="109"/>
      <c r="L964" s="108"/>
      <c r="M964" s="108"/>
      <c r="N964" s="108"/>
      <c r="O964" s="112"/>
      <c r="P964" s="112"/>
      <c r="Q964" s="108"/>
      <c r="R964" s="108"/>
      <c r="S964" s="112"/>
    </row>
    <row r="965" spans="1:19" ht="15.75" customHeight="1" x14ac:dyDescent="0.2">
      <c r="A965" s="108"/>
      <c r="B965" s="108"/>
      <c r="C965" s="108"/>
      <c r="D965" s="107"/>
      <c r="E965" s="108"/>
      <c r="F965" s="108"/>
      <c r="G965" s="108"/>
      <c r="H965" s="108"/>
      <c r="I965" s="108"/>
      <c r="J965" s="109"/>
      <c r="K965" s="109"/>
      <c r="L965" s="108"/>
      <c r="M965" s="108"/>
      <c r="N965" s="108"/>
      <c r="O965" s="112"/>
      <c r="P965" s="112"/>
      <c r="Q965" s="108"/>
      <c r="R965" s="108"/>
      <c r="S965" s="112"/>
    </row>
    <row r="966" spans="1:19" ht="15.75" customHeight="1" x14ac:dyDescent="0.2">
      <c r="A966" s="108"/>
      <c r="B966" s="108"/>
      <c r="C966" s="108"/>
      <c r="D966" s="107"/>
      <c r="E966" s="108"/>
      <c r="F966" s="108"/>
      <c r="G966" s="108"/>
      <c r="H966" s="108"/>
      <c r="I966" s="108"/>
      <c r="J966" s="109"/>
      <c r="K966" s="109"/>
      <c r="L966" s="108"/>
      <c r="M966" s="108"/>
      <c r="N966" s="108"/>
      <c r="O966" s="112"/>
      <c r="P966" s="112"/>
      <c r="Q966" s="108"/>
      <c r="R966" s="108"/>
      <c r="S966" s="112"/>
    </row>
    <row r="967" spans="1:19" ht="15.75" customHeight="1" x14ac:dyDescent="0.2">
      <c r="A967" s="108"/>
      <c r="B967" s="108"/>
      <c r="C967" s="108"/>
      <c r="D967" s="107"/>
      <c r="E967" s="108"/>
      <c r="F967" s="108"/>
      <c r="G967" s="108"/>
      <c r="H967" s="108"/>
      <c r="I967" s="108"/>
      <c r="J967" s="109"/>
      <c r="K967" s="109"/>
      <c r="L967" s="108"/>
      <c r="M967" s="108"/>
      <c r="N967" s="108"/>
      <c r="O967" s="112"/>
      <c r="P967" s="112"/>
      <c r="Q967" s="108"/>
      <c r="R967" s="108"/>
      <c r="S967" s="112"/>
    </row>
    <row r="968" spans="1:19" ht="15.75" customHeight="1" x14ac:dyDescent="0.2">
      <c r="A968" s="108"/>
      <c r="B968" s="108"/>
      <c r="C968" s="108"/>
      <c r="D968" s="107"/>
      <c r="E968" s="108"/>
      <c r="F968" s="108"/>
      <c r="G968" s="108"/>
      <c r="H968" s="108"/>
      <c r="I968" s="108"/>
      <c r="J968" s="109"/>
      <c r="K968" s="109"/>
      <c r="L968" s="108"/>
      <c r="M968" s="108"/>
      <c r="N968" s="108"/>
      <c r="O968" s="112"/>
      <c r="P968" s="112"/>
      <c r="Q968" s="108"/>
      <c r="R968" s="108"/>
      <c r="S968" s="112"/>
    </row>
    <row r="969" spans="1:19" ht="15.75" customHeight="1" x14ac:dyDescent="0.2">
      <c r="A969" s="108"/>
      <c r="B969" s="108"/>
      <c r="C969" s="108"/>
      <c r="D969" s="107"/>
      <c r="E969" s="108"/>
      <c r="F969" s="108"/>
      <c r="G969" s="108"/>
      <c r="H969" s="108"/>
      <c r="I969" s="108"/>
      <c r="J969" s="109"/>
      <c r="K969" s="109"/>
      <c r="L969" s="108"/>
      <c r="M969" s="108"/>
      <c r="N969" s="108"/>
      <c r="O969" s="112"/>
      <c r="P969" s="112"/>
      <c r="Q969" s="108"/>
      <c r="R969" s="108"/>
      <c r="S969" s="112"/>
    </row>
    <row r="970" spans="1:19" ht="15.75" customHeight="1" x14ac:dyDescent="0.2">
      <c r="A970" s="108"/>
      <c r="B970" s="108"/>
      <c r="C970" s="108"/>
      <c r="D970" s="107"/>
      <c r="E970" s="108"/>
      <c r="F970" s="108"/>
      <c r="G970" s="108"/>
      <c r="H970" s="108"/>
      <c r="I970" s="108"/>
      <c r="J970" s="109"/>
      <c r="K970" s="109"/>
      <c r="L970" s="108"/>
      <c r="M970" s="108"/>
      <c r="N970" s="108"/>
      <c r="O970" s="112"/>
      <c r="P970" s="112"/>
      <c r="Q970" s="108"/>
      <c r="R970" s="108"/>
      <c r="S970" s="112"/>
    </row>
    <row r="971" spans="1:19" ht="15.75" customHeight="1" x14ac:dyDescent="0.2">
      <c r="A971" s="108"/>
      <c r="B971" s="108"/>
      <c r="C971" s="108"/>
      <c r="D971" s="107"/>
      <c r="E971" s="108"/>
      <c r="F971" s="108"/>
      <c r="G971" s="108"/>
      <c r="H971" s="108"/>
      <c r="I971" s="108"/>
      <c r="J971" s="109"/>
      <c r="K971" s="109"/>
      <c r="L971" s="108"/>
      <c r="M971" s="108"/>
      <c r="N971" s="108"/>
      <c r="O971" s="112"/>
      <c r="P971" s="112"/>
      <c r="Q971" s="108"/>
      <c r="R971" s="108"/>
      <c r="S971" s="112"/>
    </row>
    <row r="972" spans="1:19" ht="15.75" customHeight="1" x14ac:dyDescent="0.2">
      <c r="A972" s="108"/>
      <c r="B972" s="108"/>
      <c r="C972" s="108"/>
      <c r="D972" s="107"/>
      <c r="E972" s="108"/>
      <c r="F972" s="108"/>
      <c r="G972" s="108"/>
      <c r="H972" s="108"/>
      <c r="I972" s="108"/>
      <c r="J972" s="109"/>
      <c r="K972" s="109"/>
      <c r="L972" s="108"/>
      <c r="M972" s="108"/>
      <c r="N972" s="108"/>
      <c r="O972" s="112"/>
      <c r="P972" s="112"/>
      <c r="Q972" s="108"/>
      <c r="R972" s="108"/>
      <c r="S972" s="112"/>
    </row>
    <row r="973" spans="1:19" ht="15.75" customHeight="1" x14ac:dyDescent="0.2">
      <c r="A973" s="108"/>
      <c r="B973" s="108"/>
      <c r="C973" s="108"/>
      <c r="D973" s="107"/>
      <c r="E973" s="108"/>
      <c r="F973" s="108"/>
      <c r="G973" s="108"/>
      <c r="H973" s="108"/>
      <c r="I973" s="108"/>
      <c r="J973" s="109"/>
      <c r="K973" s="109"/>
      <c r="L973" s="108"/>
      <c r="M973" s="108"/>
      <c r="N973" s="108"/>
      <c r="O973" s="112"/>
      <c r="P973" s="112"/>
      <c r="Q973" s="108"/>
      <c r="R973" s="108"/>
      <c r="S973" s="112"/>
    </row>
    <row r="974" spans="1:19" ht="15.75" customHeight="1" x14ac:dyDescent="0.2">
      <c r="A974" s="108"/>
      <c r="B974" s="108"/>
      <c r="C974" s="108"/>
      <c r="D974" s="107"/>
      <c r="E974" s="108"/>
      <c r="F974" s="108"/>
      <c r="G974" s="108"/>
      <c r="H974" s="108"/>
      <c r="I974" s="108"/>
      <c r="J974" s="109"/>
      <c r="K974" s="109"/>
      <c r="L974" s="108"/>
      <c r="M974" s="108"/>
      <c r="N974" s="108"/>
      <c r="O974" s="112"/>
      <c r="P974" s="112"/>
      <c r="Q974" s="108"/>
      <c r="R974" s="108"/>
      <c r="S974" s="112"/>
    </row>
    <row r="975" spans="1:19" ht="15.75" customHeight="1" x14ac:dyDescent="0.2">
      <c r="A975" s="108"/>
      <c r="B975" s="108"/>
      <c r="C975" s="108"/>
      <c r="D975" s="107"/>
      <c r="E975" s="108"/>
      <c r="F975" s="108"/>
      <c r="G975" s="108"/>
      <c r="H975" s="108"/>
      <c r="I975" s="108"/>
      <c r="J975" s="109"/>
      <c r="K975" s="109"/>
      <c r="L975" s="108"/>
      <c r="M975" s="108"/>
      <c r="N975" s="108"/>
      <c r="O975" s="112"/>
      <c r="P975" s="112"/>
      <c r="Q975" s="108"/>
      <c r="R975" s="108"/>
      <c r="S975" s="112"/>
    </row>
    <row r="976" spans="1:19" ht="15.75" customHeight="1" x14ac:dyDescent="0.2">
      <c r="A976" s="108"/>
      <c r="B976" s="108"/>
      <c r="C976" s="108"/>
      <c r="D976" s="107"/>
      <c r="E976" s="108"/>
      <c r="F976" s="108"/>
      <c r="G976" s="108"/>
      <c r="H976" s="108"/>
      <c r="I976" s="108"/>
      <c r="J976" s="109"/>
      <c r="K976" s="109"/>
      <c r="L976" s="108"/>
      <c r="M976" s="108"/>
      <c r="N976" s="108"/>
      <c r="O976" s="112"/>
      <c r="P976" s="112"/>
      <c r="Q976" s="108"/>
      <c r="R976" s="108"/>
      <c r="S976" s="112"/>
    </row>
    <row r="977" spans="1:19" ht="15.75" customHeight="1" x14ac:dyDescent="0.2">
      <c r="A977" s="108"/>
      <c r="B977" s="108"/>
      <c r="C977" s="108"/>
      <c r="D977" s="107"/>
      <c r="E977" s="108"/>
      <c r="F977" s="108"/>
      <c r="G977" s="108"/>
      <c r="H977" s="108"/>
      <c r="I977" s="108"/>
      <c r="J977" s="109"/>
      <c r="K977" s="109"/>
      <c r="L977" s="108"/>
      <c r="M977" s="108"/>
      <c r="N977" s="108"/>
      <c r="O977" s="112"/>
      <c r="P977" s="112"/>
      <c r="Q977" s="108"/>
      <c r="R977" s="108"/>
      <c r="S977" s="112"/>
    </row>
    <row r="978" spans="1:19" ht="15.75" customHeight="1" x14ac:dyDescent="0.2">
      <c r="A978" s="108"/>
      <c r="B978" s="108"/>
      <c r="C978" s="108"/>
      <c r="D978" s="107"/>
      <c r="E978" s="108"/>
      <c r="F978" s="108"/>
      <c r="G978" s="108"/>
      <c r="H978" s="108"/>
      <c r="I978" s="108"/>
      <c r="J978" s="109"/>
      <c r="K978" s="109"/>
      <c r="L978" s="108"/>
      <c r="M978" s="108"/>
      <c r="N978" s="108"/>
      <c r="O978" s="112"/>
      <c r="P978" s="112"/>
      <c r="Q978" s="108"/>
      <c r="R978" s="108"/>
      <c r="S978" s="112"/>
    </row>
    <row r="979" spans="1:19" ht="15.75" customHeight="1" x14ac:dyDescent="0.2">
      <c r="A979" s="108"/>
      <c r="B979" s="108"/>
      <c r="C979" s="108"/>
      <c r="D979" s="107"/>
      <c r="E979" s="108"/>
      <c r="F979" s="108"/>
      <c r="G979" s="108"/>
      <c r="H979" s="108"/>
      <c r="I979" s="108"/>
      <c r="J979" s="109"/>
      <c r="K979" s="109"/>
      <c r="L979" s="108"/>
      <c r="M979" s="108"/>
      <c r="N979" s="108"/>
      <c r="O979" s="112"/>
      <c r="P979" s="112"/>
      <c r="Q979" s="108"/>
      <c r="R979" s="108"/>
      <c r="S979" s="112"/>
    </row>
    <row r="980" spans="1:19" ht="15.75" customHeight="1" x14ac:dyDescent="0.2">
      <c r="A980" s="108"/>
      <c r="B980" s="108"/>
      <c r="C980" s="108"/>
      <c r="D980" s="107"/>
      <c r="E980" s="108"/>
      <c r="F980" s="108"/>
      <c r="G980" s="108"/>
      <c r="H980" s="108"/>
      <c r="I980" s="108"/>
      <c r="J980" s="109"/>
      <c r="K980" s="109"/>
      <c r="L980" s="108"/>
      <c r="M980" s="108"/>
      <c r="N980" s="108"/>
      <c r="O980" s="112"/>
      <c r="P980" s="112"/>
      <c r="Q980" s="108"/>
      <c r="R980" s="108"/>
      <c r="S980" s="112"/>
    </row>
    <row r="981" spans="1:19" ht="15.75" customHeight="1" x14ac:dyDescent="0.2">
      <c r="A981" s="108"/>
      <c r="B981" s="108"/>
      <c r="C981" s="108"/>
      <c r="D981" s="107"/>
      <c r="E981" s="108"/>
      <c r="F981" s="108"/>
      <c r="G981" s="108"/>
      <c r="H981" s="108"/>
      <c r="I981" s="108"/>
      <c r="J981" s="109"/>
      <c r="K981" s="109"/>
      <c r="L981" s="108"/>
      <c r="M981" s="108"/>
      <c r="N981" s="108"/>
      <c r="O981" s="112"/>
      <c r="P981" s="112"/>
      <c r="Q981" s="108"/>
      <c r="R981" s="108"/>
      <c r="S981" s="112"/>
    </row>
    <row r="982" spans="1:19" ht="15.75" customHeight="1" x14ac:dyDescent="0.2">
      <c r="A982" s="108"/>
      <c r="B982" s="108"/>
      <c r="C982" s="108"/>
      <c r="D982" s="107"/>
      <c r="E982" s="108"/>
      <c r="F982" s="108"/>
      <c r="G982" s="108"/>
      <c r="H982" s="108"/>
      <c r="I982" s="108"/>
      <c r="J982" s="109"/>
      <c r="K982" s="109"/>
      <c r="L982" s="108"/>
      <c r="M982" s="108"/>
      <c r="N982" s="108"/>
      <c r="O982" s="112"/>
      <c r="P982" s="112"/>
      <c r="Q982" s="108"/>
      <c r="R982" s="108"/>
      <c r="S982" s="112"/>
    </row>
    <row r="983" spans="1:19" ht="15.75" customHeight="1" x14ac:dyDescent="0.2">
      <c r="A983" s="108"/>
      <c r="B983" s="108"/>
      <c r="C983" s="108"/>
      <c r="D983" s="107"/>
      <c r="E983" s="108"/>
      <c r="F983" s="108"/>
      <c r="G983" s="108"/>
      <c r="H983" s="108"/>
      <c r="I983" s="108"/>
      <c r="J983" s="109"/>
      <c r="K983" s="109"/>
      <c r="L983" s="108"/>
      <c r="M983" s="108"/>
      <c r="N983" s="108"/>
      <c r="O983" s="112"/>
      <c r="P983" s="112"/>
      <c r="Q983" s="108"/>
      <c r="R983" s="108"/>
      <c r="S983" s="112"/>
    </row>
    <row r="984" spans="1:19" ht="15.75" customHeight="1" x14ac:dyDescent="0.2">
      <c r="A984" s="108"/>
      <c r="B984" s="108"/>
      <c r="C984" s="108"/>
      <c r="D984" s="107"/>
      <c r="E984" s="108"/>
      <c r="F984" s="108"/>
      <c r="G984" s="108"/>
      <c r="H984" s="108"/>
      <c r="I984" s="108"/>
      <c r="J984" s="109"/>
      <c r="K984" s="109"/>
      <c r="L984" s="108"/>
      <c r="M984" s="108"/>
      <c r="N984" s="108"/>
      <c r="O984" s="112"/>
      <c r="P984" s="112"/>
      <c r="Q984" s="108"/>
      <c r="R984" s="108"/>
      <c r="S984" s="112"/>
    </row>
    <row r="985" spans="1:19" ht="15.75" customHeight="1" x14ac:dyDescent="0.2">
      <c r="A985" s="108"/>
      <c r="B985" s="108"/>
      <c r="C985" s="108"/>
      <c r="D985" s="107"/>
      <c r="E985" s="108"/>
      <c r="F985" s="108"/>
      <c r="G985" s="108"/>
      <c r="H985" s="108"/>
      <c r="I985" s="108"/>
      <c r="J985" s="109"/>
      <c r="K985" s="109"/>
      <c r="L985" s="108"/>
      <c r="M985" s="108"/>
      <c r="N985" s="108"/>
      <c r="O985" s="112"/>
      <c r="P985" s="112"/>
      <c r="Q985" s="108"/>
      <c r="R985" s="108"/>
      <c r="S985" s="112"/>
    </row>
    <row r="986" spans="1:19" ht="15.75" customHeight="1" x14ac:dyDescent="0.2">
      <c r="A986" s="108"/>
      <c r="B986" s="108"/>
      <c r="C986" s="108"/>
      <c r="D986" s="107"/>
      <c r="E986" s="108"/>
      <c r="F986" s="108"/>
      <c r="G986" s="108"/>
      <c r="H986" s="108"/>
      <c r="I986" s="108"/>
      <c r="J986" s="109"/>
      <c r="K986" s="109"/>
      <c r="L986" s="108"/>
      <c r="M986" s="108"/>
      <c r="N986" s="108"/>
      <c r="O986" s="112"/>
      <c r="P986" s="112"/>
      <c r="Q986" s="108"/>
      <c r="R986" s="108"/>
      <c r="S986" s="112"/>
    </row>
    <row r="987" spans="1:19" ht="15.75" customHeight="1" x14ac:dyDescent="0.2">
      <c r="A987" s="108"/>
      <c r="B987" s="108"/>
      <c r="C987" s="108"/>
      <c r="D987" s="107"/>
      <c r="E987" s="108"/>
      <c r="F987" s="108"/>
      <c r="G987" s="108"/>
      <c r="H987" s="108"/>
      <c r="I987" s="108"/>
      <c r="J987" s="109"/>
      <c r="K987" s="109"/>
      <c r="L987" s="108"/>
      <c r="M987" s="108"/>
      <c r="N987" s="108"/>
      <c r="O987" s="112"/>
      <c r="P987" s="112"/>
      <c r="Q987" s="108"/>
      <c r="R987" s="108"/>
      <c r="S987" s="112"/>
    </row>
    <row r="988" spans="1:19" ht="15.75" customHeight="1" x14ac:dyDescent="0.2">
      <c r="A988" s="108"/>
      <c r="B988" s="108"/>
      <c r="C988" s="108"/>
      <c r="D988" s="107"/>
      <c r="E988" s="108"/>
      <c r="F988" s="108"/>
      <c r="G988" s="108"/>
      <c r="H988" s="108"/>
      <c r="I988" s="108"/>
      <c r="J988" s="109"/>
      <c r="K988" s="109"/>
      <c r="L988" s="108"/>
      <c r="M988" s="108"/>
      <c r="N988" s="108"/>
      <c r="O988" s="112"/>
      <c r="P988" s="112"/>
      <c r="Q988" s="108"/>
      <c r="R988" s="108"/>
      <c r="S988" s="112"/>
    </row>
    <row r="989" spans="1:19" ht="15.75" customHeight="1" x14ac:dyDescent="0.2">
      <c r="A989" s="108"/>
      <c r="B989" s="108"/>
      <c r="C989" s="108"/>
      <c r="D989" s="107"/>
      <c r="E989" s="108"/>
      <c r="F989" s="108"/>
      <c r="G989" s="108"/>
      <c r="H989" s="108"/>
      <c r="I989" s="108"/>
      <c r="J989" s="109"/>
      <c r="K989" s="109"/>
      <c r="L989" s="108"/>
      <c r="M989" s="108"/>
      <c r="N989" s="108"/>
      <c r="O989" s="112"/>
      <c r="P989" s="112"/>
      <c r="Q989" s="108"/>
      <c r="R989" s="108"/>
      <c r="S989" s="112"/>
    </row>
    <row r="990" spans="1:19" ht="15.75" customHeight="1" x14ac:dyDescent="0.2">
      <c r="A990" s="108"/>
      <c r="B990" s="108"/>
      <c r="C990" s="108"/>
      <c r="D990" s="107"/>
      <c r="E990" s="108"/>
      <c r="F990" s="108"/>
      <c r="G990" s="108"/>
      <c r="H990" s="108"/>
      <c r="I990" s="108"/>
      <c r="J990" s="109"/>
      <c r="K990" s="109"/>
      <c r="L990" s="108"/>
      <c r="M990" s="108"/>
      <c r="N990" s="108"/>
      <c r="O990" s="112"/>
      <c r="P990" s="112"/>
      <c r="Q990" s="108"/>
      <c r="R990" s="108"/>
      <c r="S990" s="112"/>
    </row>
    <row r="991" spans="1:19" ht="15.75" customHeight="1" x14ac:dyDescent="0.2">
      <c r="A991" s="108"/>
      <c r="B991" s="108"/>
      <c r="C991" s="108"/>
      <c r="D991" s="107"/>
      <c r="E991" s="108"/>
      <c r="F991" s="108"/>
      <c r="G991" s="108"/>
      <c r="H991" s="108"/>
      <c r="I991" s="108"/>
      <c r="J991" s="109"/>
      <c r="K991" s="109"/>
      <c r="L991" s="108"/>
      <c r="M991" s="108"/>
      <c r="N991" s="108"/>
      <c r="O991" s="112"/>
      <c r="P991" s="112"/>
      <c r="Q991" s="108"/>
      <c r="R991" s="108"/>
      <c r="S991" s="112"/>
    </row>
    <row r="992" spans="1:19" ht="15.75" customHeight="1" x14ac:dyDescent="0.2">
      <c r="A992" s="108"/>
      <c r="B992" s="108"/>
      <c r="C992" s="108"/>
      <c r="D992" s="107"/>
      <c r="E992" s="108"/>
      <c r="F992" s="108"/>
      <c r="G992" s="108"/>
      <c r="H992" s="108"/>
      <c r="I992" s="108"/>
      <c r="J992" s="109"/>
      <c r="K992" s="109"/>
      <c r="L992" s="108"/>
      <c r="M992" s="108"/>
      <c r="N992" s="108"/>
      <c r="O992" s="112"/>
      <c r="P992" s="112"/>
      <c r="Q992" s="108"/>
      <c r="R992" s="108"/>
      <c r="S992" s="112"/>
    </row>
    <row r="993" spans="1:19" ht="15.75" customHeight="1" x14ac:dyDescent="0.2">
      <c r="A993" s="108"/>
      <c r="B993" s="108"/>
      <c r="C993" s="108"/>
      <c r="D993" s="107"/>
      <c r="E993" s="108"/>
      <c r="F993" s="108"/>
      <c r="G993" s="108"/>
      <c r="H993" s="108"/>
      <c r="I993" s="108"/>
      <c r="J993" s="109"/>
      <c r="K993" s="109"/>
      <c r="L993" s="108"/>
      <c r="M993" s="108"/>
      <c r="N993" s="108"/>
      <c r="O993" s="112"/>
      <c r="P993" s="112"/>
      <c r="Q993" s="108"/>
      <c r="R993" s="108"/>
      <c r="S993" s="112"/>
    </row>
    <row r="994" spans="1:19" ht="15.75" customHeight="1" x14ac:dyDescent="0.2">
      <c r="A994" s="108"/>
      <c r="B994" s="108"/>
      <c r="C994" s="108"/>
      <c r="D994" s="107"/>
      <c r="E994" s="108"/>
      <c r="F994" s="108"/>
      <c r="G994" s="108"/>
      <c r="H994" s="108"/>
      <c r="I994" s="108"/>
      <c r="J994" s="109"/>
      <c r="K994" s="109"/>
      <c r="L994" s="108"/>
      <c r="M994" s="108"/>
      <c r="N994" s="108"/>
      <c r="O994" s="112"/>
      <c r="P994" s="112"/>
      <c r="Q994" s="108"/>
      <c r="R994" s="108"/>
      <c r="S994" s="112"/>
    </row>
    <row r="995" spans="1:19" ht="15.75" customHeight="1" x14ac:dyDescent="0.2">
      <c r="A995" s="108"/>
      <c r="B995" s="108"/>
      <c r="C995" s="108"/>
      <c r="D995" s="107"/>
      <c r="E995" s="108"/>
      <c r="F995" s="108"/>
      <c r="G995" s="108"/>
      <c r="H995" s="108"/>
      <c r="I995" s="108"/>
      <c r="J995" s="109"/>
      <c r="K995" s="109"/>
      <c r="L995" s="108"/>
      <c r="M995" s="108"/>
      <c r="N995" s="108"/>
      <c r="O995" s="112"/>
      <c r="P995" s="112"/>
      <c r="Q995" s="108"/>
      <c r="R995" s="108"/>
      <c r="S995" s="112"/>
    </row>
    <row r="996" spans="1:19" ht="15.75" customHeight="1" x14ac:dyDescent="0.2">
      <c r="A996" s="108"/>
      <c r="B996" s="108"/>
      <c r="C996" s="108"/>
      <c r="D996" s="107"/>
      <c r="E996" s="108"/>
      <c r="F996" s="108"/>
      <c r="G996" s="108"/>
      <c r="H996" s="108"/>
      <c r="I996" s="108"/>
      <c r="J996" s="109"/>
      <c r="K996" s="109"/>
      <c r="L996" s="108"/>
      <c r="M996" s="108"/>
      <c r="N996" s="108"/>
      <c r="O996" s="112"/>
      <c r="P996" s="112"/>
      <c r="Q996" s="108"/>
      <c r="R996" s="108"/>
      <c r="S996" s="112"/>
    </row>
    <row r="997" spans="1:19" ht="15.75" customHeight="1" x14ac:dyDescent="0.2">
      <c r="A997" s="108"/>
      <c r="B997" s="108"/>
      <c r="C997" s="108"/>
      <c r="D997" s="107"/>
      <c r="E997" s="108"/>
      <c r="F997" s="108"/>
      <c r="G997" s="108"/>
      <c r="H997" s="108"/>
      <c r="I997" s="108"/>
      <c r="J997" s="109"/>
      <c r="K997" s="109"/>
      <c r="L997" s="108"/>
      <c r="M997" s="108"/>
      <c r="N997" s="108"/>
      <c r="O997" s="112"/>
      <c r="P997" s="112"/>
      <c r="Q997" s="108"/>
      <c r="R997" s="108"/>
      <c r="S997" s="112"/>
    </row>
    <row r="998" spans="1:19" ht="15.75" customHeight="1" x14ac:dyDescent="0.2">
      <c r="A998" s="108"/>
      <c r="B998" s="108"/>
      <c r="C998" s="108"/>
      <c r="D998" s="107"/>
      <c r="E998" s="108"/>
      <c r="F998" s="108"/>
      <c r="G998" s="108"/>
      <c r="H998" s="108"/>
      <c r="I998" s="108"/>
      <c r="J998" s="109"/>
      <c r="K998" s="109"/>
      <c r="L998" s="108"/>
      <c r="M998" s="108"/>
      <c r="N998" s="108"/>
      <c r="O998" s="112"/>
      <c r="P998" s="112"/>
      <c r="Q998" s="108"/>
      <c r="R998" s="108"/>
      <c r="S998" s="112"/>
    </row>
    <row r="999" spans="1:19" ht="15.75" customHeight="1" x14ac:dyDescent="0.2">
      <c r="A999" s="108"/>
      <c r="B999" s="108"/>
      <c r="C999" s="108"/>
      <c r="D999" s="107"/>
      <c r="E999" s="108"/>
      <c r="F999" s="108"/>
      <c r="G999" s="108"/>
      <c r="H999" s="108"/>
      <c r="I999" s="108"/>
      <c r="J999" s="109"/>
      <c r="K999" s="109"/>
      <c r="L999" s="108"/>
      <c r="M999" s="108"/>
      <c r="N999" s="108"/>
      <c r="O999" s="112"/>
      <c r="P999" s="112"/>
      <c r="Q999" s="108"/>
      <c r="R999" s="108"/>
      <c r="S999" s="112"/>
    </row>
    <row r="1000" spans="1:19" ht="15.75" customHeight="1" x14ac:dyDescent="0.2">
      <c r="A1000" s="108"/>
      <c r="B1000" s="108"/>
      <c r="C1000" s="108"/>
      <c r="D1000" s="107"/>
      <c r="E1000" s="108"/>
      <c r="F1000" s="108"/>
      <c r="G1000" s="108"/>
      <c r="H1000" s="108"/>
      <c r="I1000" s="108"/>
      <c r="J1000" s="109"/>
      <c r="K1000" s="109"/>
      <c r="L1000" s="108"/>
      <c r="M1000" s="108"/>
      <c r="N1000" s="108"/>
      <c r="O1000" s="112"/>
      <c r="P1000" s="112"/>
      <c r="Q1000" s="108"/>
      <c r="R1000" s="108"/>
      <c r="S1000" s="112"/>
    </row>
    <row r="1001" spans="1:19" ht="15.75" customHeight="1" x14ac:dyDescent="0.2">
      <c r="A1001" s="108"/>
      <c r="B1001" s="108"/>
      <c r="C1001" s="108"/>
      <c r="D1001" s="107"/>
      <c r="E1001" s="108"/>
      <c r="F1001" s="108"/>
      <c r="G1001" s="108"/>
      <c r="H1001" s="108"/>
      <c r="I1001" s="108"/>
      <c r="J1001" s="109"/>
      <c r="K1001" s="109"/>
      <c r="L1001" s="108"/>
      <c r="M1001" s="108"/>
      <c r="N1001" s="108"/>
      <c r="O1001" s="112"/>
      <c r="P1001" s="112"/>
      <c r="Q1001" s="108"/>
      <c r="R1001" s="108"/>
      <c r="S1001" s="112"/>
    </row>
    <row r="1002" spans="1:19" ht="15.75" customHeight="1" x14ac:dyDescent="0.2">
      <c r="A1002" s="108"/>
      <c r="B1002" s="108"/>
      <c r="C1002" s="108"/>
      <c r="D1002" s="107"/>
      <c r="E1002" s="108"/>
      <c r="F1002" s="108"/>
      <c r="G1002" s="108"/>
      <c r="H1002" s="108"/>
      <c r="I1002" s="108"/>
      <c r="J1002" s="109"/>
      <c r="K1002" s="109"/>
      <c r="L1002" s="108"/>
      <c r="M1002" s="108"/>
      <c r="N1002" s="108"/>
      <c r="O1002" s="112"/>
      <c r="P1002" s="112"/>
      <c r="Q1002" s="108"/>
      <c r="R1002" s="108"/>
      <c r="S1002" s="112"/>
    </row>
    <row r="1003" spans="1:19" ht="15.75" customHeight="1" x14ac:dyDescent="0.2">
      <c r="A1003" s="108"/>
      <c r="B1003" s="108"/>
      <c r="C1003" s="108"/>
      <c r="D1003" s="107"/>
      <c r="E1003" s="108"/>
      <c r="F1003" s="108"/>
      <c r="G1003" s="108"/>
      <c r="H1003" s="108"/>
      <c r="I1003" s="108"/>
      <c r="J1003" s="109"/>
      <c r="K1003" s="109"/>
      <c r="L1003" s="108"/>
      <c r="M1003" s="108"/>
      <c r="N1003" s="108"/>
      <c r="O1003" s="112"/>
      <c r="P1003" s="112"/>
      <c r="Q1003" s="108"/>
      <c r="R1003" s="108"/>
      <c r="S1003" s="112"/>
    </row>
    <row r="1004" spans="1:19" ht="15.75" customHeight="1" x14ac:dyDescent="0.2">
      <c r="A1004" s="108"/>
      <c r="B1004" s="108"/>
      <c r="C1004" s="108"/>
      <c r="D1004" s="107"/>
      <c r="E1004" s="108"/>
      <c r="F1004" s="108"/>
      <c r="G1004" s="108"/>
      <c r="H1004" s="108"/>
      <c r="I1004" s="108"/>
      <c r="J1004" s="109"/>
      <c r="K1004" s="109"/>
      <c r="L1004" s="108"/>
      <c r="M1004" s="108"/>
      <c r="N1004" s="108"/>
      <c r="O1004" s="112"/>
      <c r="P1004" s="112"/>
      <c r="Q1004" s="108"/>
      <c r="R1004" s="108"/>
      <c r="S1004" s="112"/>
    </row>
    <row r="1005" spans="1:19" ht="15.75" customHeight="1" x14ac:dyDescent="0.2">
      <c r="A1005" s="108"/>
      <c r="B1005" s="108"/>
      <c r="C1005" s="108"/>
      <c r="D1005" s="107"/>
      <c r="E1005" s="108"/>
      <c r="F1005" s="108"/>
      <c r="G1005" s="108"/>
      <c r="H1005" s="108"/>
      <c r="I1005" s="108"/>
      <c r="J1005" s="109"/>
      <c r="K1005" s="109"/>
      <c r="L1005" s="108"/>
      <c r="M1005" s="108"/>
      <c r="N1005" s="108"/>
      <c r="O1005" s="112"/>
      <c r="P1005" s="112"/>
      <c r="Q1005" s="108"/>
      <c r="R1005" s="108"/>
      <c r="S1005" s="112"/>
    </row>
    <row r="1006" spans="1:19" ht="15.75" customHeight="1" x14ac:dyDescent="0.2">
      <c r="A1006" s="108"/>
      <c r="B1006" s="108"/>
      <c r="C1006" s="108"/>
      <c r="D1006" s="107"/>
      <c r="E1006" s="108"/>
      <c r="F1006" s="108"/>
      <c r="G1006" s="108"/>
      <c r="H1006" s="108"/>
      <c r="I1006" s="108"/>
      <c r="J1006" s="109"/>
      <c r="K1006" s="109"/>
      <c r="L1006" s="108"/>
      <c r="M1006" s="108"/>
      <c r="N1006" s="108"/>
      <c r="O1006" s="112"/>
      <c r="P1006" s="112"/>
      <c r="Q1006" s="108"/>
      <c r="R1006" s="108"/>
      <c r="S1006" s="112"/>
    </row>
    <row r="1007" spans="1:19" ht="15.75" customHeight="1" x14ac:dyDescent="0.2">
      <c r="A1007" s="108"/>
      <c r="B1007" s="108"/>
      <c r="C1007" s="108"/>
      <c r="D1007" s="107"/>
      <c r="E1007" s="108"/>
      <c r="F1007" s="108"/>
      <c r="G1007" s="108"/>
      <c r="H1007" s="108"/>
      <c r="I1007" s="108"/>
      <c r="J1007" s="109"/>
      <c r="K1007" s="109"/>
      <c r="L1007" s="108"/>
      <c r="M1007" s="108"/>
      <c r="N1007" s="108"/>
      <c r="O1007" s="112"/>
      <c r="P1007" s="112"/>
      <c r="Q1007" s="108"/>
      <c r="R1007" s="108"/>
      <c r="S1007" s="112"/>
    </row>
    <row r="1008" spans="1:19" ht="15.75" customHeight="1" x14ac:dyDescent="0.2">
      <c r="A1008" s="108"/>
      <c r="B1008" s="108"/>
      <c r="C1008" s="108"/>
      <c r="D1008" s="107"/>
      <c r="E1008" s="108"/>
      <c r="F1008" s="108"/>
      <c r="G1008" s="108"/>
      <c r="H1008" s="108"/>
      <c r="I1008" s="108"/>
      <c r="J1008" s="109"/>
      <c r="K1008" s="109"/>
      <c r="L1008" s="108"/>
      <c r="M1008" s="108"/>
      <c r="N1008" s="108"/>
      <c r="O1008" s="112"/>
      <c r="P1008" s="112"/>
      <c r="Q1008" s="108"/>
      <c r="R1008" s="108"/>
      <c r="S1008" s="112"/>
    </row>
    <row r="1009" spans="1:19" ht="15.75" customHeight="1" x14ac:dyDescent="0.2">
      <c r="A1009" s="108"/>
      <c r="B1009" s="108"/>
      <c r="C1009" s="108"/>
      <c r="D1009" s="107"/>
      <c r="E1009" s="108"/>
      <c r="F1009" s="108"/>
      <c r="G1009" s="108"/>
      <c r="H1009" s="108"/>
      <c r="I1009" s="108"/>
      <c r="J1009" s="109"/>
      <c r="K1009" s="109"/>
      <c r="L1009" s="108"/>
      <c r="M1009" s="108"/>
      <c r="N1009" s="108"/>
      <c r="O1009" s="112"/>
      <c r="P1009" s="112"/>
      <c r="Q1009" s="108"/>
      <c r="R1009" s="108"/>
      <c r="S1009" s="112"/>
    </row>
    <row r="1010" spans="1:19" ht="15.75" customHeight="1" x14ac:dyDescent="0.2">
      <c r="A1010" s="108"/>
      <c r="B1010" s="108"/>
      <c r="C1010" s="108"/>
      <c r="D1010" s="107"/>
      <c r="E1010" s="108"/>
      <c r="F1010" s="108"/>
      <c r="G1010" s="108"/>
      <c r="H1010" s="108"/>
      <c r="I1010" s="108"/>
      <c r="J1010" s="109"/>
      <c r="K1010" s="109"/>
      <c r="L1010" s="108"/>
      <c r="M1010" s="108"/>
      <c r="N1010" s="108"/>
      <c r="O1010" s="112"/>
      <c r="P1010" s="112"/>
      <c r="Q1010" s="108"/>
      <c r="R1010" s="108"/>
      <c r="S1010" s="112"/>
    </row>
    <row r="1011" spans="1:19" ht="15.75" customHeight="1" x14ac:dyDescent="0.2">
      <c r="A1011" s="108"/>
      <c r="B1011" s="108"/>
      <c r="C1011" s="108"/>
      <c r="D1011" s="107"/>
      <c r="E1011" s="108"/>
      <c r="F1011" s="108"/>
      <c r="G1011" s="108"/>
      <c r="H1011" s="108"/>
      <c r="I1011" s="108"/>
      <c r="J1011" s="109"/>
      <c r="K1011" s="109"/>
      <c r="L1011" s="108"/>
      <c r="M1011" s="108"/>
      <c r="N1011" s="108"/>
      <c r="O1011" s="112"/>
      <c r="P1011" s="112"/>
      <c r="Q1011" s="108"/>
      <c r="R1011" s="108"/>
      <c r="S1011" s="112"/>
    </row>
    <row r="1012" spans="1:19" ht="15.75" customHeight="1" x14ac:dyDescent="0.2">
      <c r="A1012" s="108"/>
      <c r="B1012" s="108"/>
      <c r="C1012" s="108"/>
      <c r="D1012" s="107"/>
      <c r="E1012" s="108"/>
      <c r="F1012" s="108"/>
      <c r="G1012" s="108"/>
      <c r="H1012" s="108"/>
      <c r="I1012" s="108"/>
      <c r="J1012" s="109"/>
      <c r="K1012" s="109"/>
      <c r="L1012" s="108"/>
      <c r="M1012" s="108"/>
      <c r="N1012" s="108"/>
      <c r="O1012" s="112"/>
      <c r="P1012" s="112"/>
      <c r="Q1012" s="108"/>
      <c r="R1012" s="108"/>
      <c r="S1012" s="112"/>
    </row>
    <row r="1013" spans="1:19" ht="15.75" customHeight="1" x14ac:dyDescent="0.2">
      <c r="A1013" s="108"/>
      <c r="B1013" s="108"/>
      <c r="C1013" s="108"/>
      <c r="D1013" s="107"/>
      <c r="E1013" s="108"/>
      <c r="F1013" s="108"/>
      <c r="G1013" s="108"/>
      <c r="H1013" s="108"/>
      <c r="I1013" s="108"/>
      <c r="J1013" s="109"/>
      <c r="K1013" s="109"/>
      <c r="L1013" s="108"/>
      <c r="M1013" s="108"/>
      <c r="N1013" s="108"/>
      <c r="O1013" s="112"/>
      <c r="P1013" s="112"/>
      <c r="Q1013" s="108"/>
      <c r="R1013" s="108"/>
      <c r="S1013" s="112"/>
    </row>
    <row r="1014" spans="1:19" ht="15.75" customHeight="1" x14ac:dyDescent="0.2">
      <c r="A1014" s="108"/>
      <c r="B1014" s="108"/>
      <c r="C1014" s="108"/>
      <c r="D1014" s="107"/>
      <c r="E1014" s="108"/>
      <c r="F1014" s="108"/>
      <c r="G1014" s="108"/>
      <c r="H1014" s="108"/>
      <c r="I1014" s="108"/>
      <c r="J1014" s="109"/>
      <c r="K1014" s="109"/>
      <c r="L1014" s="108"/>
      <c r="M1014" s="108"/>
      <c r="N1014" s="108"/>
      <c r="O1014" s="112"/>
      <c r="P1014" s="112"/>
      <c r="Q1014" s="108"/>
      <c r="R1014" s="108"/>
      <c r="S1014" s="112"/>
    </row>
    <row r="1015" spans="1:19" ht="15.75" customHeight="1" x14ac:dyDescent="0.2">
      <c r="A1015" s="108"/>
      <c r="B1015" s="108"/>
      <c r="C1015" s="108"/>
      <c r="D1015" s="107"/>
      <c r="E1015" s="108"/>
      <c r="F1015" s="108"/>
      <c r="G1015" s="108"/>
      <c r="H1015" s="108"/>
      <c r="I1015" s="108"/>
      <c r="J1015" s="109"/>
      <c r="K1015" s="109"/>
      <c r="L1015" s="108"/>
      <c r="M1015" s="108"/>
      <c r="N1015" s="108"/>
      <c r="O1015" s="112"/>
      <c r="P1015" s="112"/>
      <c r="Q1015" s="108"/>
      <c r="R1015" s="108"/>
      <c r="S1015" s="112"/>
    </row>
    <row r="1016" spans="1:19" ht="15.75" customHeight="1" x14ac:dyDescent="0.2">
      <c r="A1016" s="108"/>
      <c r="B1016" s="108"/>
      <c r="C1016" s="108"/>
      <c r="D1016" s="107"/>
      <c r="E1016" s="108"/>
      <c r="F1016" s="108"/>
      <c r="G1016" s="108"/>
      <c r="H1016" s="108"/>
      <c r="I1016" s="108"/>
      <c r="J1016" s="109"/>
      <c r="K1016" s="109"/>
      <c r="L1016" s="108"/>
      <c r="M1016" s="108"/>
      <c r="N1016" s="108"/>
      <c r="O1016" s="112"/>
      <c r="P1016" s="112"/>
      <c r="Q1016" s="108"/>
      <c r="R1016" s="108"/>
      <c r="S1016" s="112"/>
    </row>
    <row r="1017" spans="1:19" ht="15.75" customHeight="1" x14ac:dyDescent="0.2">
      <c r="A1017" s="108"/>
      <c r="B1017" s="108"/>
      <c r="C1017" s="108"/>
      <c r="D1017" s="107"/>
      <c r="E1017" s="108"/>
      <c r="F1017" s="108"/>
      <c r="G1017" s="108"/>
      <c r="H1017" s="108"/>
      <c r="I1017" s="108"/>
      <c r="J1017" s="109"/>
      <c r="K1017" s="109"/>
      <c r="L1017" s="108"/>
      <c r="M1017" s="108"/>
      <c r="N1017" s="108"/>
      <c r="O1017" s="112"/>
      <c r="P1017" s="112"/>
      <c r="Q1017" s="108"/>
      <c r="R1017" s="108"/>
      <c r="S1017" s="112"/>
    </row>
    <row r="1018" spans="1:19" ht="15.75" customHeight="1" x14ac:dyDescent="0.2">
      <c r="A1018" s="108"/>
      <c r="B1018" s="108"/>
      <c r="C1018" s="108"/>
      <c r="D1018" s="107"/>
      <c r="E1018" s="108"/>
      <c r="F1018" s="108"/>
      <c r="G1018" s="108"/>
      <c r="H1018" s="108"/>
      <c r="I1018" s="108"/>
      <c r="J1018" s="109"/>
      <c r="K1018" s="109"/>
      <c r="L1018" s="108"/>
      <c r="M1018" s="108"/>
      <c r="N1018" s="108"/>
      <c r="O1018" s="112"/>
      <c r="P1018" s="112"/>
      <c r="Q1018" s="108"/>
      <c r="R1018" s="108"/>
      <c r="S1018" s="112"/>
    </row>
    <row r="1019" spans="1:19" ht="15.75" customHeight="1" x14ac:dyDescent="0.2">
      <c r="A1019" s="108"/>
      <c r="B1019" s="108"/>
      <c r="C1019" s="108"/>
      <c r="D1019" s="107"/>
      <c r="E1019" s="108"/>
      <c r="F1019" s="108"/>
      <c r="G1019" s="108"/>
      <c r="H1019" s="108"/>
      <c r="I1019" s="108"/>
      <c r="J1019" s="109"/>
      <c r="K1019" s="109"/>
      <c r="L1019" s="108"/>
      <c r="M1019" s="108"/>
      <c r="N1019" s="108"/>
      <c r="O1019" s="112"/>
      <c r="P1019" s="112"/>
      <c r="Q1019" s="108"/>
      <c r="R1019" s="108"/>
      <c r="S1019" s="112"/>
    </row>
    <row r="1020" spans="1:19" ht="15.75" customHeight="1" x14ac:dyDescent="0.2">
      <c r="A1020" s="108"/>
      <c r="B1020" s="108"/>
      <c r="C1020" s="108"/>
      <c r="D1020" s="107"/>
      <c r="E1020" s="108"/>
      <c r="F1020" s="108"/>
      <c r="G1020" s="108"/>
      <c r="H1020" s="108"/>
      <c r="I1020" s="108"/>
      <c r="J1020" s="109"/>
      <c r="K1020" s="109"/>
      <c r="L1020" s="108"/>
      <c r="M1020" s="108"/>
      <c r="N1020" s="108"/>
      <c r="O1020" s="112"/>
      <c r="P1020" s="112"/>
      <c r="Q1020" s="108"/>
      <c r="R1020" s="108"/>
      <c r="S1020" s="112"/>
    </row>
    <row r="1021" spans="1:19" ht="15.75" customHeight="1" x14ac:dyDescent="0.2">
      <c r="A1021" s="108"/>
      <c r="B1021" s="108"/>
      <c r="C1021" s="108"/>
      <c r="D1021" s="107"/>
      <c r="E1021" s="108"/>
      <c r="F1021" s="108"/>
      <c r="G1021" s="108"/>
      <c r="H1021" s="108"/>
      <c r="I1021" s="108"/>
      <c r="J1021" s="109"/>
      <c r="K1021" s="109"/>
      <c r="L1021" s="108"/>
      <c r="M1021" s="108"/>
      <c r="N1021" s="108"/>
      <c r="O1021" s="112"/>
      <c r="P1021" s="112"/>
      <c r="Q1021" s="108"/>
      <c r="R1021" s="108"/>
      <c r="S1021" s="112"/>
    </row>
    <row r="1022" spans="1:19" ht="15.75" customHeight="1" x14ac:dyDescent="0.2">
      <c r="A1022" s="108"/>
      <c r="B1022" s="108"/>
      <c r="C1022" s="108"/>
      <c r="D1022" s="107"/>
      <c r="E1022" s="108"/>
      <c r="F1022" s="108"/>
      <c r="G1022" s="108"/>
      <c r="H1022" s="108"/>
      <c r="I1022" s="108"/>
      <c r="J1022" s="109"/>
      <c r="K1022" s="109"/>
      <c r="L1022" s="108"/>
      <c r="M1022" s="108"/>
      <c r="N1022" s="108"/>
      <c r="O1022" s="112"/>
      <c r="P1022" s="112"/>
      <c r="Q1022" s="108"/>
      <c r="R1022" s="108"/>
      <c r="S1022" s="112"/>
    </row>
    <row r="1023" spans="1:19" ht="15.75" customHeight="1" x14ac:dyDescent="0.2">
      <c r="A1023" s="108"/>
      <c r="B1023" s="108"/>
      <c r="C1023" s="108"/>
      <c r="D1023" s="107"/>
      <c r="E1023" s="108"/>
      <c r="F1023" s="108"/>
      <c r="G1023" s="108"/>
      <c r="H1023" s="108"/>
      <c r="I1023" s="108"/>
      <c r="J1023" s="109"/>
      <c r="K1023" s="109"/>
      <c r="L1023" s="108"/>
      <c r="M1023" s="108"/>
      <c r="N1023" s="108"/>
      <c r="O1023" s="112"/>
      <c r="P1023" s="112"/>
      <c r="Q1023" s="108"/>
      <c r="R1023" s="108"/>
      <c r="S1023" s="112"/>
    </row>
  </sheetData>
  <customSheetViews>
    <customSheetView guid="{530C5414-3213-46FD-B662-C692DC9B3FEE}" scale="90">
      <pane ySplit="5" topLeftCell="A6" activePane="bottomLeft" state="frozen"/>
      <selection pane="bottomLeft" activeCell="B21" sqref="B21"/>
      <pageMargins left="0.7" right="0.7" top="0.75" bottom="0.75" header="0.3" footer="0.3"/>
      <pageSetup paperSize="9" orientation="portrait" r:id="rId1"/>
    </customSheetView>
    <customSheetView guid="{48EFB8DA-639B-4F4D-81A0-52231C999B0D}" scale="90" topLeftCell="C1">
      <pane ySplit="5" topLeftCell="A6" activePane="bottomLeft" state="frozen"/>
      <selection pane="bottomLeft" activeCell="L30" sqref="L30"/>
      <pageMargins left="0.7" right="0.7" top="0.75" bottom="0.75" header="0.3" footer="0.3"/>
      <pageSetup paperSize="9" orientation="portrait" r:id="rId2"/>
    </customSheetView>
    <customSheetView guid="{205CB0E8-D828-424D-99F7-5125E6C51D94}" scale="90">
      <pane ySplit="5" topLeftCell="A24" activePane="bottomLeft" state="frozen"/>
      <selection pane="bottomLeft" activeCell="A47" sqref="A47"/>
      <pageMargins left="0.7" right="0.7" top="0.75" bottom="0.75" header="0.3" footer="0.3"/>
      <pageSetup paperSize="9" orientation="portrait" r:id="rId3"/>
    </customSheetView>
  </customSheetViews>
  <mergeCells count="2">
    <mergeCell ref="E4:I4"/>
    <mergeCell ref="F1:K2"/>
  </mergeCells>
  <hyperlinks>
    <hyperlink ref="A16" r:id="rId4" display="http://planning.northwarks.gov.uk/portal/servlets/ApplicationSearchServlet?PKID=108663" xr:uid="{00000000-0004-0000-0500-000000000000}"/>
    <hyperlink ref="A75" r:id="rId5" display="http://www.planningportal.rugby.gov.uk/fulldetail.asp?AltRef=R15/2039" xr:uid="{00000000-0004-0000-0500-000001000000}"/>
  </hyperlinks>
  <pageMargins left="0.7" right="0.7" top="0.75" bottom="0.75" header="0.3" footer="0.3"/>
  <pageSetup paperSize="9" orientation="portrait" r:id="rId6"/>
  <headerFooter>
    <oddFooter>&amp;C&amp;1#&amp;"Calibri"&amp;10&amp;K000000OFFICIAL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T1024"/>
  <sheetViews>
    <sheetView topLeftCell="B1" zoomScale="90" zoomScaleNormal="90" workbookViewId="0">
      <pane ySplit="5" topLeftCell="A69" activePane="bottomLeft" state="frozen"/>
      <selection activeCell="A3" sqref="A3"/>
      <selection pane="bottomLeft" activeCell="N76" sqref="N76"/>
    </sheetView>
  </sheetViews>
  <sheetFormatPr defaultColWidth="17.28515625" defaultRowHeight="15.75" customHeight="1" x14ac:dyDescent="0.2"/>
  <cols>
    <col min="1" max="1" width="31.42578125" style="86" bestFit="1" customWidth="1"/>
    <col min="2" max="2" width="78.28515625" style="86" customWidth="1"/>
    <col min="3" max="3" width="55.85546875" style="86" bestFit="1" customWidth="1"/>
    <col min="4" max="4" width="21" style="86" customWidth="1"/>
    <col min="5" max="5" width="11.7109375" style="86" customWidth="1"/>
    <col min="6" max="6" width="11.85546875" style="86" customWidth="1"/>
    <col min="7" max="7" width="11.28515625" style="86" customWidth="1"/>
    <col min="8" max="9" width="10.42578125" style="86" bestFit="1" customWidth="1"/>
    <col min="10" max="10" width="13.42578125" style="86" bestFit="1" customWidth="1"/>
    <col min="11" max="11" width="12.140625" style="86" bestFit="1" customWidth="1"/>
    <col min="12" max="12" width="18" style="86" bestFit="1" customWidth="1"/>
    <col min="13" max="13" width="9.140625" style="86" bestFit="1" customWidth="1"/>
    <col min="14" max="14" width="131" style="86" customWidth="1"/>
    <col min="15" max="15" width="11" style="86" bestFit="1" customWidth="1"/>
    <col min="16" max="16" width="74.5703125" style="86" bestFit="1" customWidth="1"/>
    <col min="17" max="17" width="12.140625" style="86" bestFit="1" customWidth="1"/>
    <col min="18" max="18" width="26.140625" style="86" bestFit="1" customWidth="1"/>
    <col min="19" max="19" width="33.7109375" style="86" customWidth="1"/>
    <col min="20" max="16384" width="17.28515625" style="86"/>
  </cols>
  <sheetData>
    <row r="1" spans="1:20" ht="15.75" customHeight="1" x14ac:dyDescent="0.25">
      <c r="A1" s="124" t="s">
        <v>140</v>
      </c>
      <c r="B1" s="85" t="s">
        <v>104</v>
      </c>
    </row>
    <row r="2" spans="1:20" ht="37.5" customHeight="1" x14ac:dyDescent="0.2">
      <c r="A2" s="87" t="s">
        <v>105</v>
      </c>
      <c r="B2" s="88" t="s">
        <v>106</v>
      </c>
      <c r="C2" s="89" t="s">
        <v>107</v>
      </c>
      <c r="D2" s="333" t="s">
        <v>669</v>
      </c>
    </row>
    <row r="3" spans="1:20" ht="35.25" customHeight="1" x14ac:dyDescent="0.2">
      <c r="A3" s="90" t="s">
        <v>108</v>
      </c>
      <c r="B3" s="91" t="s">
        <v>109</v>
      </c>
      <c r="C3" s="92" t="s">
        <v>110</v>
      </c>
      <c r="D3" s="93"/>
      <c r="E3" s="93"/>
      <c r="F3" s="93"/>
      <c r="G3" s="93"/>
      <c r="H3" s="93"/>
      <c r="I3" s="93"/>
      <c r="J3" s="93"/>
      <c r="K3" s="93"/>
      <c r="L3" s="93"/>
      <c r="M3" s="93"/>
      <c r="N3" s="93"/>
      <c r="O3" s="94"/>
      <c r="P3" s="94"/>
      <c r="Q3" s="93"/>
      <c r="R3" s="93"/>
      <c r="S3" s="94"/>
    </row>
    <row r="4" spans="1:20" ht="16.5" customHeight="1" x14ac:dyDescent="0.25">
      <c r="A4" s="95"/>
      <c r="B4" s="96"/>
      <c r="C4" s="96"/>
      <c r="D4" s="97"/>
      <c r="E4" s="1061" t="s">
        <v>111</v>
      </c>
      <c r="F4" s="1064"/>
      <c r="G4" s="1064"/>
      <c r="H4" s="1064"/>
      <c r="I4" s="1064"/>
      <c r="J4" s="98"/>
      <c r="K4" s="96"/>
      <c r="L4" s="96"/>
      <c r="M4" s="96"/>
      <c r="N4" s="96"/>
      <c r="O4" s="99"/>
      <c r="P4" s="99"/>
      <c r="Q4" s="96"/>
      <c r="R4" s="96"/>
      <c r="S4" s="99"/>
    </row>
    <row r="5" spans="1:20" ht="42.75" customHeight="1" x14ac:dyDescent="0.2">
      <c r="A5" s="101" t="s">
        <v>112</v>
      </c>
      <c r="B5" s="101" t="s">
        <v>113</v>
      </c>
      <c r="C5" s="101" t="s">
        <v>114</v>
      </c>
      <c r="D5" s="101" t="s">
        <v>115</v>
      </c>
      <c r="E5" s="101" t="s">
        <v>116</v>
      </c>
      <c r="F5" s="101" t="s">
        <v>117</v>
      </c>
      <c r="G5" s="101" t="s">
        <v>118</v>
      </c>
      <c r="H5" s="101" t="s">
        <v>119</v>
      </c>
      <c r="I5" s="101" t="s">
        <v>120</v>
      </c>
      <c r="J5" s="102" t="s">
        <v>121</v>
      </c>
      <c r="K5" s="102" t="s">
        <v>122</v>
      </c>
      <c r="L5" s="101" t="s">
        <v>123</v>
      </c>
      <c r="M5" s="101" t="s">
        <v>124</v>
      </c>
      <c r="N5" s="101" t="s">
        <v>125</v>
      </c>
      <c r="O5" s="101" t="s">
        <v>126</v>
      </c>
      <c r="P5" s="101" t="s">
        <v>127</v>
      </c>
      <c r="Q5" s="101" t="s">
        <v>128</v>
      </c>
      <c r="R5" s="101" t="s">
        <v>129</v>
      </c>
      <c r="S5" s="103"/>
    </row>
    <row r="6" spans="1:20" ht="15" customHeight="1" x14ac:dyDescent="0.2">
      <c r="A6" s="108">
        <v>1</v>
      </c>
      <c r="B6" s="108"/>
      <c r="C6" s="108"/>
      <c r="D6" s="107">
        <v>10</v>
      </c>
      <c r="E6" s="108"/>
      <c r="F6" s="108"/>
      <c r="G6" s="108">
        <v>100</v>
      </c>
      <c r="H6" s="108"/>
      <c r="I6" s="108"/>
      <c r="J6" s="109">
        <f t="shared" ref="J6:J88" si="0">SUM(E6*1.2,F6*1.5,G6*2.4,H6*3,I6*4)</f>
        <v>240</v>
      </c>
      <c r="K6" s="110">
        <f t="shared" ref="K6:K54" si="1">ROUND((J6*28.5)*32%,0)</f>
        <v>2189</v>
      </c>
      <c r="L6" s="108"/>
      <c r="M6" s="108"/>
      <c r="N6" s="108"/>
      <c r="O6" s="112"/>
      <c r="P6" s="112"/>
      <c r="Q6" s="108"/>
      <c r="R6" s="108"/>
      <c r="S6" s="112"/>
    </row>
    <row r="7" spans="1:20" ht="12.75" x14ac:dyDescent="0.2">
      <c r="A7" s="125" t="s">
        <v>141</v>
      </c>
      <c r="B7" s="125" t="s">
        <v>142</v>
      </c>
      <c r="C7" s="125"/>
      <c r="D7" s="126"/>
      <c r="E7" s="125"/>
      <c r="F7" s="125"/>
      <c r="G7" s="125"/>
      <c r="H7" s="125"/>
      <c r="I7" s="125"/>
      <c r="J7" s="125">
        <f t="shared" si="0"/>
        <v>0</v>
      </c>
      <c r="K7" s="127">
        <f t="shared" si="1"/>
        <v>0</v>
      </c>
      <c r="L7" s="125"/>
      <c r="M7" s="125"/>
      <c r="N7" s="125" t="s">
        <v>143</v>
      </c>
      <c r="O7" s="128"/>
      <c r="P7" s="128"/>
      <c r="Q7" s="108"/>
      <c r="R7" s="108"/>
      <c r="S7" s="112"/>
      <c r="T7" s="181" t="e">
        <f>VLOOKUP(A7,'[1]S106 spreadsheet'!$B:$L,11,0)</f>
        <v>#N/A</v>
      </c>
    </row>
    <row r="8" spans="1:20" ht="12.75" x14ac:dyDescent="0.2">
      <c r="A8" s="108" t="s">
        <v>144</v>
      </c>
      <c r="B8" s="108" t="s">
        <v>145</v>
      </c>
      <c r="C8" s="108" t="s">
        <v>146</v>
      </c>
      <c r="D8" s="107">
        <v>20</v>
      </c>
      <c r="E8" s="108"/>
      <c r="F8" s="108"/>
      <c r="G8" s="108">
        <v>20</v>
      </c>
      <c r="H8" s="108"/>
      <c r="I8" s="108"/>
      <c r="J8" s="109">
        <f t="shared" si="0"/>
        <v>48</v>
      </c>
      <c r="K8" s="110">
        <f t="shared" si="1"/>
        <v>438</v>
      </c>
      <c r="L8" s="108">
        <v>2012</v>
      </c>
      <c r="M8" s="108"/>
      <c r="N8" s="108"/>
      <c r="O8" s="112"/>
      <c r="P8" s="112"/>
      <c r="Q8" s="108"/>
      <c r="R8" s="108"/>
      <c r="S8" s="112"/>
      <c r="T8" s="181" t="e">
        <f>VLOOKUP(A8,'[1]S106 spreadsheet'!$B:$L,11,0)</f>
        <v>#N/A</v>
      </c>
    </row>
    <row r="9" spans="1:20" ht="12.75" x14ac:dyDescent="0.2">
      <c r="A9" s="454" t="s">
        <v>147</v>
      </c>
      <c r="B9" s="454" t="s">
        <v>148</v>
      </c>
      <c r="C9" s="454" t="s">
        <v>149</v>
      </c>
      <c r="D9" s="455">
        <v>240</v>
      </c>
      <c r="E9" s="454">
        <v>24</v>
      </c>
      <c r="F9" s="454">
        <v>60</v>
      </c>
      <c r="G9" s="454">
        <v>70</v>
      </c>
      <c r="H9" s="454">
        <v>86</v>
      </c>
      <c r="I9" s="454"/>
      <c r="J9" s="454">
        <f t="shared" si="0"/>
        <v>544.79999999999995</v>
      </c>
      <c r="K9" s="456">
        <f t="shared" si="1"/>
        <v>4969</v>
      </c>
      <c r="L9" s="457">
        <v>41954</v>
      </c>
      <c r="M9" s="454"/>
      <c r="N9" s="454" t="s">
        <v>150</v>
      </c>
      <c r="O9" s="458"/>
      <c r="P9" s="458" t="s">
        <v>1</v>
      </c>
      <c r="Q9" s="454"/>
      <c r="R9" s="454"/>
      <c r="S9" s="458"/>
      <c r="T9" s="181" t="e">
        <f>VLOOKUP(A9,'[1]S106 spreadsheet'!$B:$L,11,0)</f>
        <v>#N/A</v>
      </c>
    </row>
    <row r="10" spans="1:20" ht="12.75" x14ac:dyDescent="0.2">
      <c r="A10" s="130" t="s">
        <v>151</v>
      </c>
      <c r="B10" s="131" t="s">
        <v>152</v>
      </c>
      <c r="C10" s="131"/>
      <c r="D10" s="132">
        <v>23</v>
      </c>
      <c r="E10" s="131">
        <v>10</v>
      </c>
      <c r="F10" s="131">
        <v>6</v>
      </c>
      <c r="G10" s="131">
        <v>1</v>
      </c>
      <c r="H10" s="131"/>
      <c r="I10" s="131"/>
      <c r="J10" s="131">
        <f t="shared" si="0"/>
        <v>23.4</v>
      </c>
      <c r="K10" s="133">
        <f t="shared" si="1"/>
        <v>213</v>
      </c>
      <c r="L10" s="134">
        <v>41436</v>
      </c>
      <c r="M10" s="131"/>
      <c r="N10" s="131" t="s">
        <v>153</v>
      </c>
      <c r="O10" s="135">
        <v>41936</v>
      </c>
      <c r="P10" s="136" t="s">
        <v>154</v>
      </c>
      <c r="Q10" s="131">
        <v>2340.2600000000002</v>
      </c>
      <c r="R10" s="131"/>
      <c r="S10" s="136"/>
      <c r="T10" s="181" t="e">
        <f>VLOOKUP(A10,'[1]S106 spreadsheet'!$B:$L,11,0)</f>
        <v>#N/A</v>
      </c>
    </row>
    <row r="11" spans="1:20" ht="12.75" x14ac:dyDescent="0.2">
      <c r="A11" s="125" t="s">
        <v>155</v>
      </c>
      <c r="B11" s="137" t="s">
        <v>156</v>
      </c>
      <c r="C11" s="125"/>
      <c r="D11" s="126">
        <v>250</v>
      </c>
      <c r="E11" s="125"/>
      <c r="F11" s="125"/>
      <c r="G11" s="125"/>
      <c r="H11" s="125"/>
      <c r="I11" s="125">
        <v>250</v>
      </c>
      <c r="J11" s="125">
        <f t="shared" si="0"/>
        <v>1000</v>
      </c>
      <c r="K11" s="127">
        <f t="shared" si="1"/>
        <v>9120</v>
      </c>
      <c r="L11" s="125"/>
      <c r="M11" s="125"/>
      <c r="N11" s="125" t="s">
        <v>157</v>
      </c>
      <c r="O11" s="128"/>
      <c r="P11" s="128"/>
      <c r="Q11" s="108"/>
      <c r="R11" s="108"/>
      <c r="S11" s="112"/>
      <c r="T11" s="181" t="e">
        <f>VLOOKUP(A11,'[1]S106 spreadsheet'!$B:$L,11,0)</f>
        <v>#N/A</v>
      </c>
    </row>
    <row r="12" spans="1:20" ht="12.75" x14ac:dyDescent="0.2">
      <c r="A12" s="334" t="s">
        <v>158</v>
      </c>
      <c r="B12" s="335" t="s">
        <v>159</v>
      </c>
      <c r="C12" s="335" t="s">
        <v>160</v>
      </c>
      <c r="D12" s="336">
        <v>25</v>
      </c>
      <c r="E12" s="335"/>
      <c r="F12" s="335"/>
      <c r="G12" s="335">
        <v>25</v>
      </c>
      <c r="H12" s="335"/>
      <c r="I12" s="335"/>
      <c r="J12" s="335">
        <f t="shared" si="0"/>
        <v>60</v>
      </c>
      <c r="K12" s="337">
        <f t="shared" si="1"/>
        <v>547</v>
      </c>
      <c r="L12" s="338">
        <v>41894</v>
      </c>
      <c r="M12" s="335"/>
      <c r="N12" s="335" t="s">
        <v>161</v>
      </c>
      <c r="O12" s="339"/>
      <c r="P12" s="339" t="s">
        <v>162</v>
      </c>
      <c r="Q12" s="340"/>
      <c r="R12" s="340"/>
      <c r="S12" s="341"/>
      <c r="T12" s="181" t="e">
        <f>VLOOKUP(A12,'[1]S106 spreadsheet'!$B:$L,11,0)</f>
        <v>#N/A</v>
      </c>
    </row>
    <row r="13" spans="1:20" ht="12.75" x14ac:dyDescent="0.2">
      <c r="A13" s="138" t="s">
        <v>163</v>
      </c>
      <c r="B13" s="139" t="s">
        <v>164</v>
      </c>
      <c r="C13" s="139" t="s">
        <v>165</v>
      </c>
      <c r="D13" s="140">
        <v>90</v>
      </c>
      <c r="E13" s="139"/>
      <c r="F13" s="139"/>
      <c r="G13" s="139">
        <v>90</v>
      </c>
      <c r="H13" s="139"/>
      <c r="I13" s="139"/>
      <c r="J13" s="139">
        <f t="shared" si="0"/>
        <v>216</v>
      </c>
      <c r="K13" s="141">
        <f t="shared" si="1"/>
        <v>1970</v>
      </c>
      <c r="L13" s="142">
        <v>41898</v>
      </c>
      <c r="M13" s="139"/>
      <c r="N13" s="139" t="s">
        <v>166</v>
      </c>
      <c r="O13" s="143"/>
      <c r="P13" s="143" t="s">
        <v>167</v>
      </c>
      <c r="Q13" s="108"/>
      <c r="R13" s="108"/>
      <c r="S13" s="112"/>
      <c r="T13" s="181" t="e">
        <f>VLOOKUP(A13,'[1]S106 spreadsheet'!$B:$L,11,0)</f>
        <v>#N/A</v>
      </c>
    </row>
    <row r="14" spans="1:20" ht="12.75" x14ac:dyDescent="0.2">
      <c r="A14" s="144" t="s">
        <v>168</v>
      </c>
      <c r="B14" s="145" t="s">
        <v>169</v>
      </c>
      <c r="C14" s="145" t="s">
        <v>170</v>
      </c>
      <c r="D14" s="146">
        <v>80</v>
      </c>
      <c r="E14" s="145"/>
      <c r="F14" s="145"/>
      <c r="G14" s="145">
        <v>80</v>
      </c>
      <c r="H14" s="145"/>
      <c r="I14" s="145"/>
      <c r="J14" s="145">
        <f t="shared" si="0"/>
        <v>192</v>
      </c>
      <c r="K14" s="147">
        <f t="shared" si="1"/>
        <v>1751</v>
      </c>
      <c r="L14" s="148">
        <v>41894</v>
      </c>
      <c r="M14" s="145"/>
      <c r="N14" s="145" t="s">
        <v>171</v>
      </c>
      <c r="O14" s="149"/>
      <c r="P14" s="149" t="s">
        <v>172</v>
      </c>
      <c r="Q14" s="108"/>
      <c r="R14" s="108"/>
      <c r="S14" s="112"/>
      <c r="T14" s="181" t="e">
        <f>VLOOKUP(A14,'[1]S106 spreadsheet'!$B:$L,11,0)</f>
        <v>#N/A</v>
      </c>
    </row>
    <row r="15" spans="1:20" ht="25.5" x14ac:dyDescent="0.2">
      <c r="A15" s="144" t="s">
        <v>173</v>
      </c>
      <c r="B15" s="144" t="s">
        <v>174</v>
      </c>
      <c r="C15" s="145" t="s">
        <v>175</v>
      </c>
      <c r="D15" s="146">
        <v>46</v>
      </c>
      <c r="E15" s="145"/>
      <c r="F15" s="145">
        <v>10</v>
      </c>
      <c r="G15" s="145">
        <v>15</v>
      </c>
      <c r="H15" s="145">
        <v>21</v>
      </c>
      <c r="I15" s="145"/>
      <c r="J15" s="145">
        <f t="shared" si="0"/>
        <v>114</v>
      </c>
      <c r="K15" s="147">
        <f t="shared" si="1"/>
        <v>1040</v>
      </c>
      <c r="L15" s="148">
        <v>42025</v>
      </c>
      <c r="M15" s="145"/>
      <c r="N15" s="145" t="s">
        <v>176</v>
      </c>
      <c r="O15" s="149"/>
      <c r="P15" s="149" t="s">
        <v>177</v>
      </c>
      <c r="Q15" s="108"/>
      <c r="R15" s="108"/>
      <c r="S15" s="112"/>
      <c r="T15" s="181" t="e">
        <f>VLOOKUP(A15,'[1]S106 spreadsheet'!$B:$L,11,0)</f>
        <v>#N/A</v>
      </c>
    </row>
    <row r="16" spans="1:20" ht="12.75" x14ac:dyDescent="0.2">
      <c r="A16" s="137" t="s">
        <v>178</v>
      </c>
      <c r="B16" s="128" t="s">
        <v>179</v>
      </c>
      <c r="C16" s="125" t="s">
        <v>180</v>
      </c>
      <c r="D16" s="126">
        <v>28</v>
      </c>
      <c r="E16" s="125"/>
      <c r="F16" s="125">
        <v>11</v>
      </c>
      <c r="G16" s="125">
        <v>13</v>
      </c>
      <c r="H16" s="125">
        <v>4</v>
      </c>
      <c r="I16" s="125"/>
      <c r="J16" s="125">
        <f t="shared" si="0"/>
        <v>59.7</v>
      </c>
      <c r="K16" s="127">
        <f t="shared" si="1"/>
        <v>544</v>
      </c>
      <c r="L16" s="125" t="s">
        <v>181</v>
      </c>
      <c r="M16" s="125"/>
      <c r="N16" s="125" t="s">
        <v>182</v>
      </c>
      <c r="O16" s="128"/>
      <c r="P16" s="128" t="s">
        <v>167</v>
      </c>
      <c r="Q16" s="108"/>
      <c r="R16" s="108"/>
      <c r="S16" s="112"/>
      <c r="T16" s="181" t="e">
        <f>VLOOKUP(A16,'[1]S106 spreadsheet'!$B:$L,11,0)</f>
        <v>#N/A</v>
      </c>
    </row>
    <row r="17" spans="1:20" ht="12.75" x14ac:dyDescent="0.2">
      <c r="A17" s="137" t="s">
        <v>183</v>
      </c>
      <c r="B17" s="125" t="s">
        <v>184</v>
      </c>
      <c r="C17" s="125" t="s">
        <v>185</v>
      </c>
      <c r="D17" s="126">
        <v>62</v>
      </c>
      <c r="E17" s="125">
        <v>2</v>
      </c>
      <c r="F17" s="125">
        <v>23</v>
      </c>
      <c r="G17" s="125">
        <v>25</v>
      </c>
      <c r="H17" s="125">
        <v>12</v>
      </c>
      <c r="I17" s="125"/>
      <c r="J17" s="125">
        <f t="shared" si="0"/>
        <v>132.9</v>
      </c>
      <c r="K17" s="127">
        <f t="shared" si="1"/>
        <v>1212</v>
      </c>
      <c r="L17" s="129">
        <v>41920</v>
      </c>
      <c r="M17" s="125"/>
      <c r="N17" s="125" t="s">
        <v>186</v>
      </c>
      <c r="O17" s="128"/>
      <c r="P17" s="128" t="s">
        <v>187</v>
      </c>
      <c r="Q17" s="108"/>
      <c r="R17" s="108"/>
      <c r="S17" s="112"/>
      <c r="T17" s="181" t="e">
        <f>VLOOKUP(A17,'[1]S106 spreadsheet'!$B:$L,11,0)</f>
        <v>#N/A</v>
      </c>
    </row>
    <row r="18" spans="1:20" ht="12.75" x14ac:dyDescent="0.2">
      <c r="A18" s="150" t="s">
        <v>188</v>
      </c>
      <c r="B18" s="151" t="s">
        <v>189</v>
      </c>
      <c r="C18" s="151" t="s">
        <v>190</v>
      </c>
      <c r="D18" s="152">
        <v>35</v>
      </c>
      <c r="E18" s="151"/>
      <c r="F18" s="151"/>
      <c r="G18" s="151">
        <v>35</v>
      </c>
      <c r="H18" s="151"/>
      <c r="I18" s="151"/>
      <c r="J18" s="151">
        <f t="shared" si="0"/>
        <v>84</v>
      </c>
      <c r="K18" s="153">
        <f t="shared" si="1"/>
        <v>766</v>
      </c>
      <c r="L18" s="154">
        <v>41974</v>
      </c>
      <c r="M18" s="151"/>
      <c r="N18" s="151" t="s">
        <v>191</v>
      </c>
      <c r="O18" s="155"/>
      <c r="P18" s="155" t="s">
        <v>192</v>
      </c>
      <c r="Q18" s="108"/>
      <c r="R18" s="108"/>
      <c r="S18" s="112"/>
      <c r="T18" s="181" t="e">
        <f>VLOOKUP(A18,'[1]S106 spreadsheet'!$B:$L,11,0)</f>
        <v>#N/A</v>
      </c>
    </row>
    <row r="19" spans="1:20" s="469" customFormat="1" ht="12.75" x14ac:dyDescent="0.2">
      <c r="A19" s="462" t="s">
        <v>193</v>
      </c>
      <c r="B19" s="463" t="s">
        <v>194</v>
      </c>
      <c r="C19" s="464" t="s">
        <v>195</v>
      </c>
      <c r="D19" s="465">
        <v>150</v>
      </c>
      <c r="E19" s="464">
        <v>4</v>
      </c>
      <c r="F19" s="464">
        <v>27</v>
      </c>
      <c r="G19" s="464">
        <v>47</v>
      </c>
      <c r="H19" s="464">
        <v>59</v>
      </c>
      <c r="I19" s="464">
        <v>13</v>
      </c>
      <c r="J19" s="464">
        <f t="shared" si="0"/>
        <v>387.1</v>
      </c>
      <c r="K19" s="466">
        <f t="shared" si="1"/>
        <v>3530</v>
      </c>
      <c r="L19" s="467">
        <v>41974</v>
      </c>
      <c r="M19" s="464"/>
      <c r="N19" s="464" t="s">
        <v>196</v>
      </c>
      <c r="O19" s="463"/>
      <c r="P19" s="463" t="s">
        <v>197</v>
      </c>
      <c r="Q19" s="369"/>
      <c r="R19" s="369"/>
      <c r="S19" s="375" t="s">
        <v>966</v>
      </c>
      <c r="T19" s="468" t="e">
        <f>VLOOKUP(A19,'[1]S106 spreadsheet'!$B:$L,11,0)</f>
        <v>#N/A</v>
      </c>
    </row>
    <row r="20" spans="1:20" ht="12.75" x14ac:dyDescent="0.2">
      <c r="A20" s="661" t="s">
        <v>198</v>
      </c>
      <c r="B20" s="661" t="s">
        <v>199</v>
      </c>
      <c r="C20" s="662" t="s">
        <v>200</v>
      </c>
      <c r="D20" s="663">
        <v>35</v>
      </c>
      <c r="E20" s="662"/>
      <c r="F20" s="662"/>
      <c r="G20" s="662">
        <v>35</v>
      </c>
      <c r="H20" s="662"/>
      <c r="I20" s="662"/>
      <c r="J20" s="662">
        <f t="shared" si="0"/>
        <v>84</v>
      </c>
      <c r="K20" s="664">
        <f t="shared" si="1"/>
        <v>766</v>
      </c>
      <c r="L20" s="665">
        <v>41968</v>
      </c>
      <c r="M20" s="662"/>
      <c r="N20" s="662" t="s">
        <v>201</v>
      </c>
      <c r="O20" s="666"/>
      <c r="P20" s="666" t="s">
        <v>202</v>
      </c>
      <c r="Q20" s="340"/>
      <c r="R20" s="340"/>
      <c r="S20" s="341"/>
      <c r="T20" s="667" t="e">
        <f>VLOOKUP(A20,'[1]S106 spreadsheet'!$B:$L,11,0)</f>
        <v>#N/A</v>
      </c>
    </row>
    <row r="21" spans="1:20" ht="12.75" x14ac:dyDescent="0.2">
      <c r="A21" s="156" t="s">
        <v>203</v>
      </c>
      <c r="B21" s="156" t="s">
        <v>204</v>
      </c>
      <c r="C21" s="108" t="s">
        <v>205</v>
      </c>
      <c r="D21" s="107">
        <v>40</v>
      </c>
      <c r="E21" s="108"/>
      <c r="F21" s="108"/>
      <c r="G21" s="108">
        <v>40</v>
      </c>
      <c r="H21" s="108"/>
      <c r="I21" s="108"/>
      <c r="J21" s="109">
        <f t="shared" si="0"/>
        <v>96</v>
      </c>
      <c r="K21" s="110">
        <f t="shared" si="1"/>
        <v>876</v>
      </c>
      <c r="L21" s="111">
        <v>42032</v>
      </c>
      <c r="M21" s="108"/>
      <c r="N21" s="108" t="s">
        <v>206</v>
      </c>
      <c r="O21" s="112"/>
      <c r="P21" s="112" t="s">
        <v>207</v>
      </c>
      <c r="Q21" s="108"/>
      <c r="R21" s="108"/>
      <c r="S21" s="112"/>
      <c r="T21" s="181" t="e">
        <f>VLOOKUP(A21,'[1]S106 spreadsheet'!$B:$L,11,0)</f>
        <v>#N/A</v>
      </c>
    </row>
    <row r="22" spans="1:20" ht="12.75" x14ac:dyDescent="0.2">
      <c r="A22" s="139" t="s">
        <v>208</v>
      </c>
      <c r="B22" s="139" t="s">
        <v>209</v>
      </c>
      <c r="C22" s="139" t="s">
        <v>210</v>
      </c>
      <c r="D22" s="140">
        <v>77</v>
      </c>
      <c r="E22" s="139">
        <v>2</v>
      </c>
      <c r="F22" s="139">
        <v>19</v>
      </c>
      <c r="G22" s="139">
        <v>22</v>
      </c>
      <c r="H22" s="139">
        <v>36</v>
      </c>
      <c r="I22" s="139"/>
      <c r="J22" s="139">
        <f t="shared" si="0"/>
        <v>191.7</v>
      </c>
      <c r="K22" s="141">
        <f t="shared" si="1"/>
        <v>1748</v>
      </c>
      <c r="L22" s="142">
        <v>41954</v>
      </c>
      <c r="M22" s="139"/>
      <c r="N22" s="139" t="s">
        <v>211</v>
      </c>
      <c r="O22" s="143"/>
      <c r="P22" s="143" t="s">
        <v>212</v>
      </c>
      <c r="Q22" s="108"/>
      <c r="R22" s="108"/>
      <c r="S22" s="112"/>
      <c r="T22" s="181" t="e">
        <f>VLOOKUP(A22,'[1]S106 spreadsheet'!$B:$L,11,0)</f>
        <v>#N/A</v>
      </c>
    </row>
    <row r="23" spans="1:20" ht="12.75" x14ac:dyDescent="0.2">
      <c r="A23" s="661" t="s">
        <v>213</v>
      </c>
      <c r="B23" s="662" t="s">
        <v>214</v>
      </c>
      <c r="C23" s="662" t="s">
        <v>215</v>
      </c>
      <c r="D23" s="663">
        <v>270</v>
      </c>
      <c r="E23" s="662"/>
      <c r="F23" s="662"/>
      <c r="G23" s="662">
        <v>270</v>
      </c>
      <c r="H23" s="662"/>
      <c r="I23" s="662"/>
      <c r="J23" s="662">
        <f t="shared" si="0"/>
        <v>648</v>
      </c>
      <c r="K23" s="664">
        <f t="shared" si="1"/>
        <v>5910</v>
      </c>
      <c r="L23" s="665">
        <v>41912</v>
      </c>
      <c r="M23" s="662"/>
      <c r="N23" s="662" t="s">
        <v>216</v>
      </c>
      <c r="O23" s="666"/>
      <c r="P23" s="666" t="s">
        <v>217</v>
      </c>
      <c r="Q23" s="340"/>
      <c r="R23" s="340"/>
      <c r="S23" s="341"/>
      <c r="T23" s="181" t="e">
        <f>VLOOKUP(A23,'[1]S106 spreadsheet'!$B:$L,11,0)</f>
        <v>#N/A</v>
      </c>
    </row>
    <row r="24" spans="1:20" ht="12.75" x14ac:dyDescent="0.2">
      <c r="A24" s="669" t="s">
        <v>218</v>
      </c>
      <c r="B24" s="669" t="s">
        <v>219</v>
      </c>
      <c r="C24" s="670" t="s">
        <v>220</v>
      </c>
      <c r="D24" s="669" t="s">
        <v>1602</v>
      </c>
      <c r="E24" s="670">
        <v>10</v>
      </c>
      <c r="F24" s="670">
        <v>56</v>
      </c>
      <c r="G24" s="670">
        <v>55</v>
      </c>
      <c r="H24" s="670">
        <v>22</v>
      </c>
      <c r="I24" s="670"/>
      <c r="J24" s="670">
        <f t="shared" si="0"/>
        <v>294</v>
      </c>
      <c r="K24" s="671">
        <f t="shared" si="1"/>
        <v>2681</v>
      </c>
      <c r="L24" s="670" t="s">
        <v>221</v>
      </c>
      <c r="M24" s="670"/>
      <c r="N24" s="672" t="s">
        <v>222</v>
      </c>
      <c r="O24" s="672"/>
      <c r="P24" s="672" t="s">
        <v>223</v>
      </c>
      <c r="Q24" s="340"/>
      <c r="R24" s="340"/>
      <c r="S24" s="341"/>
      <c r="T24" s="667" t="e">
        <f>VLOOKUP(A24,'[1]S106 spreadsheet'!$B:$L,11,0)</f>
        <v>#N/A</v>
      </c>
    </row>
    <row r="25" spans="1:20" ht="25.5" x14ac:dyDescent="0.2">
      <c r="A25" s="674" t="s">
        <v>218</v>
      </c>
      <c r="B25" s="674" t="s">
        <v>1604</v>
      </c>
      <c r="C25" s="675"/>
      <c r="D25" s="674" t="s">
        <v>1601</v>
      </c>
      <c r="E25" s="675">
        <v>72</v>
      </c>
      <c r="F25" s="675"/>
      <c r="G25" s="675"/>
      <c r="H25" s="675"/>
      <c r="I25" s="675"/>
      <c r="J25" s="675"/>
      <c r="K25" s="676"/>
      <c r="L25" s="675"/>
      <c r="M25" s="675"/>
      <c r="N25" s="677" t="s">
        <v>1603</v>
      </c>
      <c r="O25" s="677"/>
      <c r="P25" s="677" t="s">
        <v>288</v>
      </c>
      <c r="Q25" s="551"/>
      <c r="R25" s="551"/>
      <c r="S25" s="553"/>
      <c r="T25" s="678"/>
    </row>
    <row r="26" spans="1:20" ht="12.75" x14ac:dyDescent="0.2">
      <c r="A26" s="614" t="s">
        <v>224</v>
      </c>
      <c r="B26" s="614" t="s">
        <v>225</v>
      </c>
      <c r="C26" s="340"/>
      <c r="D26" s="405">
        <v>550</v>
      </c>
      <c r="E26" s="340"/>
      <c r="F26" s="340"/>
      <c r="G26" s="340">
        <v>550</v>
      </c>
      <c r="H26" s="340"/>
      <c r="I26" s="340"/>
      <c r="J26" s="406">
        <f t="shared" si="0"/>
        <v>1320</v>
      </c>
      <c r="K26" s="407">
        <f t="shared" si="1"/>
        <v>12038</v>
      </c>
      <c r="L26" s="408">
        <v>41982</v>
      </c>
      <c r="M26" s="340"/>
      <c r="N26" s="340" t="s">
        <v>864</v>
      </c>
      <c r="O26" s="341"/>
      <c r="P26" s="341" t="s">
        <v>226</v>
      </c>
      <c r="Q26" s="108"/>
      <c r="R26" s="108"/>
      <c r="S26" s="112"/>
      <c r="T26" s="181" t="e">
        <f>VLOOKUP(A26,'[1]S106 spreadsheet'!$B:$L,11,0)</f>
        <v>#N/A</v>
      </c>
    </row>
    <row r="27" spans="1:20" ht="12.75" x14ac:dyDescent="0.2">
      <c r="A27" s="156" t="s">
        <v>227</v>
      </c>
      <c r="B27" s="156" t="s">
        <v>228</v>
      </c>
      <c r="C27" s="108" t="s">
        <v>229</v>
      </c>
      <c r="D27" s="107">
        <v>44</v>
      </c>
      <c r="E27" s="108"/>
      <c r="F27" s="108"/>
      <c r="G27" s="108">
        <v>44</v>
      </c>
      <c r="H27" s="108"/>
      <c r="I27" s="108"/>
      <c r="J27" s="109">
        <f t="shared" si="0"/>
        <v>105.6</v>
      </c>
      <c r="K27" s="110">
        <f t="shared" si="1"/>
        <v>963</v>
      </c>
      <c r="L27" s="111">
        <v>42066</v>
      </c>
      <c r="M27" s="108"/>
      <c r="N27" s="108"/>
      <c r="O27" s="112"/>
      <c r="P27" s="112" t="s">
        <v>167</v>
      </c>
      <c r="Q27" s="108"/>
      <c r="R27" s="108"/>
      <c r="S27" s="112"/>
      <c r="T27" s="181" t="e">
        <f>VLOOKUP(A27,'[1]S106 spreadsheet'!$B:$L,11,0)</f>
        <v>#N/A</v>
      </c>
    </row>
    <row r="28" spans="1:20" ht="12.75" x14ac:dyDescent="0.2">
      <c r="A28" s="108" t="s">
        <v>230</v>
      </c>
      <c r="B28" s="108" t="s">
        <v>231</v>
      </c>
      <c r="C28" s="108" t="s">
        <v>232</v>
      </c>
      <c r="D28" s="107">
        <v>67</v>
      </c>
      <c r="E28" s="108"/>
      <c r="F28" s="108">
        <v>4</v>
      </c>
      <c r="G28" s="108">
        <v>35</v>
      </c>
      <c r="H28" s="108">
        <v>18</v>
      </c>
      <c r="I28" s="108"/>
      <c r="J28" s="109">
        <f t="shared" si="0"/>
        <v>144</v>
      </c>
      <c r="K28" s="110">
        <f t="shared" si="1"/>
        <v>1313</v>
      </c>
      <c r="L28" s="111">
        <v>41954</v>
      </c>
      <c r="M28" s="108"/>
      <c r="N28" s="108" t="s">
        <v>909</v>
      </c>
      <c r="O28" s="112"/>
      <c r="P28" s="112" t="s">
        <v>2</v>
      </c>
      <c r="Q28" s="108"/>
      <c r="R28" s="108"/>
      <c r="S28" s="112"/>
      <c r="T28" s="181" t="e">
        <f>VLOOKUP(A28,'[1]S106 spreadsheet'!$B:$L,11,0)</f>
        <v>#N/A</v>
      </c>
    </row>
    <row r="29" spans="1:20" ht="12.75" x14ac:dyDescent="0.2">
      <c r="A29" s="139" t="s">
        <v>233</v>
      </c>
      <c r="B29" s="139" t="s">
        <v>234</v>
      </c>
      <c r="C29" s="139" t="s">
        <v>235</v>
      </c>
      <c r="D29" s="140">
        <v>44</v>
      </c>
      <c r="E29" s="139"/>
      <c r="F29" s="139">
        <v>9</v>
      </c>
      <c r="G29" s="139">
        <v>15</v>
      </c>
      <c r="H29" s="139"/>
      <c r="I29" s="139">
        <v>20</v>
      </c>
      <c r="J29" s="139">
        <f t="shared" si="0"/>
        <v>129.5</v>
      </c>
      <c r="K29" s="141">
        <f t="shared" si="1"/>
        <v>1181</v>
      </c>
      <c r="L29" s="142">
        <v>41912</v>
      </c>
      <c r="M29" s="139"/>
      <c r="N29" s="139" t="s">
        <v>236</v>
      </c>
      <c r="O29" s="143"/>
      <c r="P29" s="143" t="s">
        <v>167</v>
      </c>
      <c r="Q29" s="108"/>
      <c r="R29" s="108"/>
      <c r="S29" s="112"/>
      <c r="T29" s="181" t="e">
        <f>VLOOKUP(A29,'[1]S106 spreadsheet'!$B:$L,11,0)</f>
        <v>#N/A</v>
      </c>
    </row>
    <row r="30" spans="1:20" ht="25.5" x14ac:dyDescent="0.2">
      <c r="A30" s="662" t="s">
        <v>237</v>
      </c>
      <c r="B30" s="662" t="s">
        <v>238</v>
      </c>
      <c r="C30" s="662" t="s">
        <v>235</v>
      </c>
      <c r="D30" s="663">
        <v>77</v>
      </c>
      <c r="E30" s="662"/>
      <c r="F30" s="662"/>
      <c r="G30" s="662">
        <v>77</v>
      </c>
      <c r="H30" s="662"/>
      <c r="I30" s="662"/>
      <c r="J30" s="662">
        <f t="shared" si="0"/>
        <v>184.79999999999998</v>
      </c>
      <c r="K30" s="664">
        <f t="shared" si="1"/>
        <v>1685</v>
      </c>
      <c r="L30" s="665">
        <v>41912</v>
      </c>
      <c r="M30" s="662"/>
      <c r="N30" s="762" t="s">
        <v>236</v>
      </c>
      <c r="O30" s="666"/>
      <c r="P30" s="666" t="s">
        <v>154</v>
      </c>
      <c r="Q30" s="108"/>
      <c r="R30" s="108"/>
      <c r="S30" s="112" t="s">
        <v>1691</v>
      </c>
      <c r="T30" s="181" t="e">
        <f>VLOOKUP(A30,'[1]S106 spreadsheet'!$B:$L,11,0)</f>
        <v>#N/A</v>
      </c>
    </row>
    <row r="31" spans="1:20" ht="12.75" x14ac:dyDescent="0.2">
      <c r="A31" s="340" t="s">
        <v>239</v>
      </c>
      <c r="B31" s="340" t="s">
        <v>240</v>
      </c>
      <c r="C31" s="340" t="s">
        <v>235</v>
      </c>
      <c r="D31" s="405">
        <v>25</v>
      </c>
      <c r="E31" s="340"/>
      <c r="F31" s="340"/>
      <c r="G31" s="340">
        <v>25</v>
      </c>
      <c r="H31" s="340"/>
      <c r="I31" s="340"/>
      <c r="J31" s="406">
        <f t="shared" si="0"/>
        <v>60</v>
      </c>
      <c r="K31" s="407">
        <f t="shared" si="1"/>
        <v>547</v>
      </c>
      <c r="L31" s="408">
        <v>41912</v>
      </c>
      <c r="M31" s="340"/>
      <c r="N31" s="340" t="s">
        <v>853</v>
      </c>
      <c r="O31" s="341"/>
      <c r="P31" s="341" t="s">
        <v>167</v>
      </c>
      <c r="Q31" s="108"/>
      <c r="R31" s="108"/>
      <c r="S31" s="112"/>
      <c r="T31" s="181" t="e">
        <f>VLOOKUP(A31,'[1]S106 spreadsheet'!$B:$L,11,0)</f>
        <v>#N/A</v>
      </c>
    </row>
    <row r="32" spans="1:20" ht="12.75" x14ac:dyDescent="0.2">
      <c r="A32" s="108" t="s">
        <v>241</v>
      </c>
      <c r="B32" s="108" t="s">
        <v>242</v>
      </c>
      <c r="C32" s="108" t="s">
        <v>243</v>
      </c>
      <c r="D32" s="107">
        <v>155</v>
      </c>
      <c r="E32" s="108"/>
      <c r="F32" s="108"/>
      <c r="G32" s="108">
        <v>155</v>
      </c>
      <c r="H32" s="108"/>
      <c r="I32" s="108"/>
      <c r="J32" s="109">
        <f t="shared" si="0"/>
        <v>372</v>
      </c>
      <c r="K32" s="110">
        <f t="shared" si="1"/>
        <v>3393</v>
      </c>
      <c r="L32" s="111">
        <v>41988</v>
      </c>
      <c r="M32" s="108"/>
      <c r="N32" s="108"/>
      <c r="O32" s="112"/>
      <c r="P32" s="112" t="s">
        <v>244</v>
      </c>
      <c r="Q32" s="108"/>
      <c r="R32" s="108"/>
      <c r="S32" s="112"/>
      <c r="T32" s="181" t="e">
        <f>VLOOKUP(A32,'[1]S106 spreadsheet'!$B:$L,11,0)</f>
        <v>#N/A</v>
      </c>
    </row>
    <row r="33" spans="1:20" ht="25.5" x14ac:dyDescent="0.2">
      <c r="A33" s="156" t="s">
        <v>245</v>
      </c>
      <c r="B33" s="108" t="s">
        <v>246</v>
      </c>
      <c r="C33" s="108" t="s">
        <v>247</v>
      </c>
      <c r="D33" s="107" t="s">
        <v>248</v>
      </c>
      <c r="E33" s="108"/>
      <c r="F33" s="108"/>
      <c r="G33" s="108">
        <v>799</v>
      </c>
      <c r="H33" s="108"/>
      <c r="I33" s="108"/>
      <c r="J33" s="109">
        <f t="shared" si="0"/>
        <v>1917.6</v>
      </c>
      <c r="K33" s="110">
        <f t="shared" si="1"/>
        <v>17489</v>
      </c>
      <c r="L33" s="111">
        <v>41908</v>
      </c>
      <c r="M33" s="108"/>
      <c r="N33" s="108" t="s">
        <v>249</v>
      </c>
      <c r="O33" s="112"/>
      <c r="P33" s="112" t="s">
        <v>250</v>
      </c>
      <c r="Q33" s="108"/>
      <c r="R33" s="108"/>
      <c r="S33" s="112"/>
      <c r="T33" s="181" t="e">
        <f>VLOOKUP(A33,'[1]S106 spreadsheet'!$B:$L,11,0)</f>
        <v>#N/A</v>
      </c>
    </row>
    <row r="34" spans="1:20" ht="12.75" x14ac:dyDescent="0.2">
      <c r="A34" s="156" t="s">
        <v>251</v>
      </c>
      <c r="B34" s="108" t="s">
        <v>252</v>
      </c>
      <c r="C34" s="108" t="s">
        <v>247</v>
      </c>
      <c r="D34" s="107">
        <v>25</v>
      </c>
      <c r="E34" s="108"/>
      <c r="F34" s="108"/>
      <c r="G34" s="108">
        <v>25</v>
      </c>
      <c r="H34" s="108"/>
      <c r="I34" s="108"/>
      <c r="J34" s="109">
        <f t="shared" si="0"/>
        <v>60</v>
      </c>
      <c r="K34" s="110">
        <f t="shared" si="1"/>
        <v>547</v>
      </c>
      <c r="L34" s="111">
        <v>41908</v>
      </c>
      <c r="M34" s="108"/>
      <c r="N34" s="108" t="s">
        <v>249</v>
      </c>
      <c r="O34" s="112"/>
      <c r="P34" s="112" t="s">
        <v>253</v>
      </c>
      <c r="Q34" s="108"/>
      <c r="R34" s="108"/>
      <c r="S34" s="112"/>
      <c r="T34" s="181" t="e">
        <f>VLOOKUP(A34,'[1]S106 spreadsheet'!$B:$L,11,0)</f>
        <v>#N/A</v>
      </c>
    </row>
    <row r="35" spans="1:20" ht="12.75" x14ac:dyDescent="0.2">
      <c r="A35" s="108" t="s">
        <v>254</v>
      </c>
      <c r="B35" s="108" t="s">
        <v>255</v>
      </c>
      <c r="C35" s="108" t="s">
        <v>256</v>
      </c>
      <c r="D35" s="107">
        <v>95</v>
      </c>
      <c r="E35" s="108"/>
      <c r="F35" s="108"/>
      <c r="G35" s="108">
        <v>95</v>
      </c>
      <c r="H35" s="108"/>
      <c r="I35" s="108"/>
      <c r="J35" s="109">
        <f t="shared" si="0"/>
        <v>228</v>
      </c>
      <c r="K35" s="110">
        <f t="shared" si="1"/>
        <v>2079</v>
      </c>
      <c r="L35" s="111">
        <v>41991</v>
      </c>
      <c r="M35" s="108"/>
      <c r="N35" s="108"/>
      <c r="O35" s="112"/>
      <c r="P35" s="112" t="s">
        <v>3</v>
      </c>
      <c r="Q35" s="108"/>
      <c r="R35" s="108"/>
      <c r="S35" s="112"/>
      <c r="T35" s="181" t="e">
        <f>VLOOKUP(A35,'[1]S106 spreadsheet'!$B:$L,11,0)</f>
        <v>#N/A</v>
      </c>
    </row>
    <row r="36" spans="1:20" ht="12.75" x14ac:dyDescent="0.2">
      <c r="A36" s="156" t="s">
        <v>257</v>
      </c>
      <c r="B36" s="108" t="s">
        <v>258</v>
      </c>
      <c r="C36" s="108" t="s">
        <v>259</v>
      </c>
      <c r="D36" s="107">
        <v>100</v>
      </c>
      <c r="E36" s="108"/>
      <c r="F36" s="108"/>
      <c r="G36" s="108">
        <v>100</v>
      </c>
      <c r="H36" s="108"/>
      <c r="I36" s="108"/>
      <c r="J36" s="109">
        <f t="shared" si="0"/>
        <v>240</v>
      </c>
      <c r="K36" s="110">
        <f t="shared" si="1"/>
        <v>2189</v>
      </c>
      <c r="L36" s="108"/>
      <c r="M36" s="108"/>
      <c r="N36" s="108"/>
      <c r="O36" s="112"/>
      <c r="P36" s="112" t="s">
        <v>260</v>
      </c>
      <c r="Q36" s="108"/>
      <c r="R36" s="108"/>
      <c r="S36" s="112"/>
      <c r="T36" s="181" t="e">
        <f>VLOOKUP(A36,'[1]S106 spreadsheet'!$B:$L,11,0)</f>
        <v>#N/A</v>
      </c>
    </row>
    <row r="37" spans="1:20" ht="12.75" x14ac:dyDescent="0.2">
      <c r="A37" s="108" t="s">
        <v>261</v>
      </c>
      <c r="B37" s="108" t="s">
        <v>262</v>
      </c>
      <c r="C37" s="108" t="s">
        <v>263</v>
      </c>
      <c r="D37" s="107">
        <v>45</v>
      </c>
      <c r="E37" s="108"/>
      <c r="F37" s="108"/>
      <c r="G37" s="108">
        <v>26</v>
      </c>
      <c r="H37" s="108">
        <v>19</v>
      </c>
      <c r="I37" s="108"/>
      <c r="J37" s="109">
        <f t="shared" si="0"/>
        <v>119.4</v>
      </c>
      <c r="K37" s="110">
        <f t="shared" si="1"/>
        <v>1089</v>
      </c>
      <c r="L37" s="111">
        <v>41954</v>
      </c>
      <c r="M37" s="108"/>
      <c r="N37" s="108" t="s">
        <v>264</v>
      </c>
      <c r="O37" s="112"/>
      <c r="P37" s="112" t="s">
        <v>167</v>
      </c>
      <c r="Q37" s="108"/>
      <c r="R37" s="108"/>
      <c r="S37" s="112"/>
      <c r="T37" s="181" t="e">
        <f>VLOOKUP(A37,'[1]S106 spreadsheet'!$B:$L,11,0)</f>
        <v>#N/A</v>
      </c>
    </row>
    <row r="38" spans="1:20" ht="12.75" x14ac:dyDescent="0.2">
      <c r="A38" s="108" t="s">
        <v>265</v>
      </c>
      <c r="B38" s="108" t="s">
        <v>266</v>
      </c>
      <c r="C38" s="108" t="s">
        <v>263</v>
      </c>
      <c r="D38" s="107">
        <v>68</v>
      </c>
      <c r="E38" s="108">
        <v>4</v>
      </c>
      <c r="F38" s="108">
        <v>22</v>
      </c>
      <c r="G38" s="108">
        <v>29</v>
      </c>
      <c r="H38" s="108">
        <v>13</v>
      </c>
      <c r="I38" s="108"/>
      <c r="J38" s="109">
        <f t="shared" si="0"/>
        <v>146.39999999999998</v>
      </c>
      <c r="K38" s="110">
        <f t="shared" si="1"/>
        <v>1335</v>
      </c>
      <c r="L38" s="111">
        <v>41954</v>
      </c>
      <c r="M38" s="108"/>
      <c r="N38" s="108"/>
      <c r="O38" s="112"/>
      <c r="P38" s="112" t="s">
        <v>267</v>
      </c>
      <c r="Q38" s="108"/>
      <c r="R38" s="108"/>
      <c r="S38" s="112"/>
      <c r="T38" s="181" t="e">
        <f>VLOOKUP(A38,'[1]S106 spreadsheet'!$B:$L,11,0)</f>
        <v>#N/A</v>
      </c>
    </row>
    <row r="39" spans="1:20" ht="12.75" x14ac:dyDescent="0.2">
      <c r="A39" s="156" t="s">
        <v>268</v>
      </c>
      <c r="B39" s="156" t="s">
        <v>269</v>
      </c>
      <c r="C39" s="108" t="s">
        <v>270</v>
      </c>
      <c r="D39" s="107">
        <v>75</v>
      </c>
      <c r="E39" s="108"/>
      <c r="F39" s="108"/>
      <c r="G39" s="108">
        <v>75</v>
      </c>
      <c r="H39" s="108"/>
      <c r="I39" s="108"/>
      <c r="J39" s="109">
        <f t="shared" si="0"/>
        <v>180</v>
      </c>
      <c r="K39" s="110">
        <f t="shared" si="1"/>
        <v>1642</v>
      </c>
      <c r="L39" s="108"/>
      <c r="M39" s="108"/>
      <c r="N39" s="108"/>
      <c r="O39" s="112"/>
      <c r="P39" s="112" t="s">
        <v>929</v>
      </c>
      <c r="Q39" s="108"/>
      <c r="R39" s="108"/>
      <c r="S39" s="112"/>
      <c r="T39" s="181" t="e">
        <f>VLOOKUP(A39,'[1]S106 spreadsheet'!$B:$L,11,0)</f>
        <v>#N/A</v>
      </c>
    </row>
    <row r="40" spans="1:20" ht="12.75" x14ac:dyDescent="0.2">
      <c r="A40" s="156" t="s">
        <v>271</v>
      </c>
      <c r="B40" s="156" t="s">
        <v>272</v>
      </c>
      <c r="C40" s="108" t="s">
        <v>259</v>
      </c>
      <c r="D40" s="107">
        <v>33</v>
      </c>
      <c r="E40" s="108"/>
      <c r="F40" s="108">
        <v>8</v>
      </c>
      <c r="G40" s="108">
        <v>12</v>
      </c>
      <c r="H40" s="108">
        <v>13</v>
      </c>
      <c r="I40" s="108"/>
      <c r="J40" s="109">
        <f t="shared" si="0"/>
        <v>79.8</v>
      </c>
      <c r="K40" s="110">
        <f t="shared" si="1"/>
        <v>728</v>
      </c>
      <c r="L40" s="108"/>
      <c r="M40" s="108"/>
      <c r="N40" s="108"/>
      <c r="O40" s="112"/>
      <c r="P40" s="112" t="s">
        <v>273</v>
      </c>
      <c r="Q40" s="108"/>
      <c r="R40" s="108"/>
      <c r="S40" s="112"/>
      <c r="T40" s="181" t="e">
        <f>VLOOKUP(A40,'[1]S106 spreadsheet'!$B:$L,11,0)</f>
        <v>#N/A</v>
      </c>
    </row>
    <row r="41" spans="1:20" ht="12.75" x14ac:dyDescent="0.2">
      <c r="A41" s="431" t="s">
        <v>274</v>
      </c>
      <c r="B41" s="431" t="s">
        <v>275</v>
      </c>
      <c r="C41" s="431" t="s">
        <v>276</v>
      </c>
      <c r="D41" s="430">
        <v>39</v>
      </c>
      <c r="E41" s="431">
        <v>14</v>
      </c>
      <c r="F41" s="431">
        <v>22</v>
      </c>
      <c r="G41" s="431">
        <v>3</v>
      </c>
      <c r="H41" s="431"/>
      <c r="I41" s="431"/>
      <c r="J41" s="432">
        <f t="shared" si="0"/>
        <v>57</v>
      </c>
      <c r="K41" s="433">
        <f t="shared" si="1"/>
        <v>520</v>
      </c>
      <c r="L41" s="429">
        <v>41985</v>
      </c>
      <c r="M41" s="431"/>
      <c r="N41" s="431"/>
      <c r="O41" s="434"/>
      <c r="P41" s="434" t="s">
        <v>277</v>
      </c>
      <c r="Q41" s="108"/>
      <c r="R41" s="108"/>
      <c r="S41" s="112"/>
      <c r="T41" s="181" t="e">
        <f>VLOOKUP(A41,'[1]S106 spreadsheet'!$B:$L,11,0)</f>
        <v>#N/A</v>
      </c>
    </row>
    <row r="42" spans="1:20" ht="12.75" x14ac:dyDescent="0.2">
      <c r="A42" s="156" t="s">
        <v>278</v>
      </c>
      <c r="B42" s="156" t="s">
        <v>279</v>
      </c>
      <c r="C42" s="111">
        <v>42016</v>
      </c>
      <c r="D42" s="107">
        <v>26</v>
      </c>
      <c r="E42" s="108"/>
      <c r="F42" s="108"/>
      <c r="G42" s="108">
        <v>26</v>
      </c>
      <c r="H42" s="108"/>
      <c r="I42" s="108"/>
      <c r="J42" s="109">
        <f t="shared" si="0"/>
        <v>62.4</v>
      </c>
      <c r="K42" s="110">
        <f t="shared" si="1"/>
        <v>569</v>
      </c>
      <c r="L42" s="111">
        <v>42016</v>
      </c>
      <c r="M42" s="108"/>
      <c r="N42" s="108" t="s">
        <v>132</v>
      </c>
      <c r="O42" s="112"/>
      <c r="P42" s="112" t="s">
        <v>167</v>
      </c>
      <c r="Q42" s="108"/>
      <c r="R42" s="108"/>
      <c r="S42" s="112"/>
      <c r="T42" s="181" t="e">
        <f>VLOOKUP(A42,'[1]S106 spreadsheet'!$B:$L,11,0)</f>
        <v>#N/A</v>
      </c>
    </row>
    <row r="43" spans="1:20" ht="12.75" x14ac:dyDescent="0.2">
      <c r="A43" s="600" t="s">
        <v>280</v>
      </c>
      <c r="B43" s="600" t="s">
        <v>281</v>
      </c>
      <c r="C43" s="601" t="s">
        <v>807</v>
      </c>
      <c r="D43" s="602">
        <v>200</v>
      </c>
      <c r="E43" s="601"/>
      <c r="F43" s="601"/>
      <c r="G43" s="601">
        <v>200</v>
      </c>
      <c r="H43" s="601"/>
      <c r="I43" s="601"/>
      <c r="J43" s="603">
        <f t="shared" si="0"/>
        <v>480</v>
      </c>
      <c r="K43" s="604">
        <f t="shared" si="1"/>
        <v>4378</v>
      </c>
      <c r="L43" s="601"/>
      <c r="M43" s="601"/>
      <c r="N43" s="601"/>
      <c r="O43" s="605"/>
      <c r="P43" s="605" t="s">
        <v>282</v>
      </c>
      <c r="Q43" s="108"/>
      <c r="R43" s="108"/>
      <c r="S43" s="112"/>
      <c r="T43" s="181" t="e">
        <f>VLOOKUP(A43,'[1]S106 spreadsheet'!$B:$L,11,0)</f>
        <v>#N/A</v>
      </c>
    </row>
    <row r="44" spans="1:20" ht="12.75" x14ac:dyDescent="0.2">
      <c r="A44" s="156" t="s">
        <v>283</v>
      </c>
      <c r="B44" s="156" t="s">
        <v>284</v>
      </c>
      <c r="C44" s="108" t="s">
        <v>807</v>
      </c>
      <c r="D44" s="107">
        <v>75</v>
      </c>
      <c r="E44" s="108"/>
      <c r="F44" s="108"/>
      <c r="G44" s="108">
        <v>75</v>
      </c>
      <c r="H44" s="108"/>
      <c r="I44" s="108"/>
      <c r="J44" s="109">
        <f t="shared" si="0"/>
        <v>180</v>
      </c>
      <c r="K44" s="110">
        <f t="shared" si="1"/>
        <v>1642</v>
      </c>
      <c r="L44" s="108"/>
      <c r="M44" s="108"/>
      <c r="N44" s="108"/>
      <c r="O44" s="112"/>
      <c r="P44" s="112" t="s">
        <v>282</v>
      </c>
      <c r="Q44" s="108"/>
      <c r="R44" s="108"/>
      <c r="S44" s="112"/>
      <c r="T44" s="181" t="e">
        <f>VLOOKUP(A44,'[1]S106 spreadsheet'!$B:$L,11,0)</f>
        <v>#N/A</v>
      </c>
    </row>
    <row r="45" spans="1:20" ht="12.75" x14ac:dyDescent="0.2">
      <c r="A45" s="112" t="s">
        <v>285</v>
      </c>
      <c r="B45" s="108" t="s">
        <v>286</v>
      </c>
      <c r="C45" s="108" t="s">
        <v>287</v>
      </c>
      <c r="D45" s="107">
        <v>25</v>
      </c>
      <c r="E45" s="108"/>
      <c r="F45" s="108"/>
      <c r="G45" s="108">
        <v>25</v>
      </c>
      <c r="H45" s="108"/>
      <c r="I45" s="108"/>
      <c r="J45" s="109">
        <f t="shared" si="0"/>
        <v>60</v>
      </c>
      <c r="K45" s="110">
        <f t="shared" si="1"/>
        <v>547</v>
      </c>
      <c r="L45" s="111">
        <v>41990</v>
      </c>
      <c r="M45" s="108"/>
      <c r="N45" s="108"/>
      <c r="O45" s="112"/>
      <c r="P45" s="112" t="s">
        <v>288</v>
      </c>
      <c r="Q45" s="108"/>
      <c r="R45" s="108"/>
      <c r="S45" s="112"/>
      <c r="T45" s="181" t="e">
        <f>VLOOKUP(A45,'[1]S106 spreadsheet'!$B:$L,11,0)</f>
        <v>#N/A</v>
      </c>
    </row>
    <row r="46" spans="1:20" ht="12.75" x14ac:dyDescent="0.2">
      <c r="A46" s="108" t="s">
        <v>289</v>
      </c>
      <c r="B46" s="108" t="s">
        <v>290</v>
      </c>
      <c r="C46" s="108" t="s">
        <v>276</v>
      </c>
      <c r="D46" s="107">
        <v>59</v>
      </c>
      <c r="E46" s="108"/>
      <c r="F46" s="108">
        <v>19</v>
      </c>
      <c r="G46" s="108">
        <v>21</v>
      </c>
      <c r="H46" s="108">
        <v>19</v>
      </c>
      <c r="I46" s="108"/>
      <c r="J46" s="109">
        <f t="shared" si="0"/>
        <v>135.9</v>
      </c>
      <c r="K46" s="110">
        <f t="shared" si="1"/>
        <v>1239</v>
      </c>
      <c r="L46" s="111">
        <v>41985</v>
      </c>
      <c r="M46" s="108"/>
      <c r="N46" s="108"/>
      <c r="O46" s="112"/>
      <c r="P46" s="112" t="s">
        <v>197</v>
      </c>
      <c r="Q46" s="108"/>
      <c r="R46" s="108"/>
      <c r="S46" s="112"/>
      <c r="T46" s="181" t="e">
        <f>VLOOKUP(A46,'[1]S106 spreadsheet'!$B:$L,11,0)</f>
        <v>#N/A</v>
      </c>
    </row>
    <row r="47" spans="1:20" ht="12.75" x14ac:dyDescent="0.2">
      <c r="A47" s="108" t="s">
        <v>291</v>
      </c>
      <c r="B47" s="108" t="s">
        <v>292</v>
      </c>
      <c r="C47" s="108" t="s">
        <v>293</v>
      </c>
      <c r="D47" s="107">
        <v>25</v>
      </c>
      <c r="E47" s="108"/>
      <c r="F47" s="108"/>
      <c r="G47" s="108">
        <v>25</v>
      </c>
      <c r="H47" s="108"/>
      <c r="I47" s="108"/>
      <c r="J47" s="109">
        <f t="shared" si="0"/>
        <v>60</v>
      </c>
      <c r="K47" s="110">
        <f t="shared" si="1"/>
        <v>547</v>
      </c>
      <c r="L47" s="111">
        <v>41985</v>
      </c>
      <c r="M47" s="108"/>
      <c r="N47" s="108"/>
      <c r="O47" s="112"/>
      <c r="P47" s="112" t="s">
        <v>260</v>
      </c>
      <c r="Q47" s="108"/>
      <c r="R47" s="108"/>
      <c r="S47" s="112"/>
      <c r="T47" s="181" t="e">
        <f>VLOOKUP(A47,'[1]S106 spreadsheet'!$B:$L,11,0)</f>
        <v>#N/A</v>
      </c>
    </row>
    <row r="48" spans="1:20" ht="12.75" x14ac:dyDescent="0.2">
      <c r="A48" s="108" t="s">
        <v>294</v>
      </c>
      <c r="B48" s="108" t="s">
        <v>295</v>
      </c>
      <c r="C48" s="108" t="s">
        <v>293</v>
      </c>
      <c r="D48" s="107">
        <v>43</v>
      </c>
      <c r="E48" s="108"/>
      <c r="F48" s="108">
        <v>9</v>
      </c>
      <c r="G48" s="108">
        <v>14</v>
      </c>
      <c r="H48" s="108">
        <v>20</v>
      </c>
      <c r="I48" s="108"/>
      <c r="J48" s="109">
        <f t="shared" si="0"/>
        <v>107.1</v>
      </c>
      <c r="K48" s="110">
        <f t="shared" si="1"/>
        <v>977</v>
      </c>
      <c r="L48" s="111">
        <v>41985</v>
      </c>
      <c r="M48" s="108"/>
      <c r="N48" s="108"/>
      <c r="O48" s="112"/>
      <c r="P48" s="112" t="s">
        <v>296</v>
      </c>
      <c r="Q48" s="108"/>
      <c r="R48" s="108"/>
      <c r="S48" s="112"/>
      <c r="T48" s="181" t="e">
        <f>VLOOKUP(A48,'[1]S106 spreadsheet'!$B:$L,11,0)</f>
        <v>#N/A</v>
      </c>
    </row>
    <row r="49" spans="1:20" ht="12.75" x14ac:dyDescent="0.2">
      <c r="A49" s="108" t="s">
        <v>297</v>
      </c>
      <c r="B49" s="108" t="s">
        <v>298</v>
      </c>
      <c r="C49" s="111">
        <v>41989</v>
      </c>
      <c r="D49" s="107">
        <v>52</v>
      </c>
      <c r="E49" s="108"/>
      <c r="F49" s="108"/>
      <c r="G49" s="108">
        <v>52</v>
      </c>
      <c r="H49" s="108"/>
      <c r="I49" s="108"/>
      <c r="J49" s="109">
        <f t="shared" si="0"/>
        <v>124.8</v>
      </c>
      <c r="K49" s="110">
        <f t="shared" si="1"/>
        <v>1138</v>
      </c>
      <c r="L49" s="111">
        <v>41989</v>
      </c>
      <c r="M49" s="108"/>
      <c r="N49" s="108" t="s">
        <v>299</v>
      </c>
      <c r="O49" s="112"/>
      <c r="P49" s="112" t="s">
        <v>244</v>
      </c>
      <c r="Q49" s="108"/>
      <c r="R49" s="108"/>
      <c r="S49" s="112"/>
      <c r="T49" s="181" t="e">
        <f>VLOOKUP(A49,'[1]S106 spreadsheet'!$B:$L,11,0)</f>
        <v>#N/A</v>
      </c>
    </row>
    <row r="50" spans="1:20" ht="12.75" x14ac:dyDescent="0.2">
      <c r="A50" s="108" t="s">
        <v>300</v>
      </c>
      <c r="B50" s="108" t="s">
        <v>301</v>
      </c>
      <c r="C50" s="111">
        <v>41985</v>
      </c>
      <c r="D50" s="107">
        <v>32</v>
      </c>
      <c r="E50" s="108">
        <v>6</v>
      </c>
      <c r="F50" s="108">
        <v>7</v>
      </c>
      <c r="G50" s="108">
        <v>5</v>
      </c>
      <c r="H50" s="108">
        <v>14</v>
      </c>
      <c r="I50" s="108"/>
      <c r="J50" s="109">
        <f t="shared" si="0"/>
        <v>71.7</v>
      </c>
      <c r="K50" s="110">
        <f t="shared" si="1"/>
        <v>654</v>
      </c>
      <c r="L50" s="111">
        <v>41996</v>
      </c>
      <c r="M50" s="108"/>
      <c r="N50" s="108"/>
      <c r="O50" s="112"/>
      <c r="P50" s="112" t="s">
        <v>2</v>
      </c>
      <c r="Q50" s="108"/>
      <c r="R50" s="108"/>
      <c r="S50" s="112"/>
      <c r="T50" s="181" t="e">
        <f>VLOOKUP(A50,'[1]S106 spreadsheet'!$B:$L,11,0)</f>
        <v>#N/A</v>
      </c>
    </row>
    <row r="51" spans="1:20" ht="12.75" x14ac:dyDescent="0.2">
      <c r="A51" s="156" t="s">
        <v>302</v>
      </c>
      <c r="B51" s="108" t="s">
        <v>303</v>
      </c>
      <c r="C51" s="111">
        <v>41985</v>
      </c>
      <c r="D51" s="107">
        <v>40</v>
      </c>
      <c r="E51" s="108"/>
      <c r="F51" s="108">
        <v>16</v>
      </c>
      <c r="G51" s="108">
        <v>12</v>
      </c>
      <c r="H51" s="108">
        <v>12</v>
      </c>
      <c r="I51" s="108"/>
      <c r="J51" s="109">
        <f t="shared" si="0"/>
        <v>88.8</v>
      </c>
      <c r="K51" s="110">
        <f t="shared" si="1"/>
        <v>810</v>
      </c>
      <c r="L51" s="111">
        <v>41996</v>
      </c>
      <c r="M51" s="108"/>
      <c r="N51" s="108"/>
      <c r="O51" s="112"/>
      <c r="P51" s="112" t="s">
        <v>304</v>
      </c>
      <c r="Q51" s="108"/>
      <c r="R51" s="108"/>
      <c r="S51" s="112"/>
      <c r="T51" s="181" t="e">
        <f>VLOOKUP(A51,'[1]S106 spreadsheet'!$B:$L,11,0)</f>
        <v>#N/A</v>
      </c>
    </row>
    <row r="52" spans="1:20" ht="12.75" x14ac:dyDescent="0.2">
      <c r="A52" s="108" t="s">
        <v>305</v>
      </c>
      <c r="B52" s="108" t="s">
        <v>184</v>
      </c>
      <c r="C52" s="111">
        <v>41985</v>
      </c>
      <c r="D52" s="107">
        <v>82</v>
      </c>
      <c r="E52" s="108">
        <v>64</v>
      </c>
      <c r="F52" s="108">
        <v>18</v>
      </c>
      <c r="G52" s="108"/>
      <c r="H52" s="108"/>
      <c r="I52" s="108"/>
      <c r="J52" s="109">
        <f t="shared" si="0"/>
        <v>103.8</v>
      </c>
      <c r="K52" s="110">
        <f t="shared" si="1"/>
        <v>947</v>
      </c>
      <c r="L52" s="111">
        <v>41996</v>
      </c>
      <c r="M52" s="108"/>
      <c r="N52" s="108"/>
      <c r="O52" s="112"/>
      <c r="P52" s="112" t="s">
        <v>2</v>
      </c>
      <c r="Q52" s="108"/>
      <c r="R52" s="108"/>
      <c r="S52" s="112"/>
      <c r="T52" s="181" t="e">
        <f>VLOOKUP(A52,'[1]S106 spreadsheet'!$B:$L,11,0)</f>
        <v>#N/A</v>
      </c>
    </row>
    <row r="53" spans="1:20" ht="12.75" x14ac:dyDescent="0.2">
      <c r="A53" s="156" t="s">
        <v>306</v>
      </c>
      <c r="B53" s="156" t="s">
        <v>307</v>
      </c>
      <c r="C53" s="108" t="s">
        <v>308</v>
      </c>
      <c r="D53" s="107">
        <v>25</v>
      </c>
      <c r="E53" s="108">
        <v>4</v>
      </c>
      <c r="F53" s="108">
        <v>9</v>
      </c>
      <c r="G53" s="108">
        <v>10</v>
      </c>
      <c r="H53" s="108">
        <v>2</v>
      </c>
      <c r="I53" s="108"/>
      <c r="J53" s="109">
        <f t="shared" si="0"/>
        <v>48.3</v>
      </c>
      <c r="K53" s="110">
        <f t="shared" si="1"/>
        <v>440</v>
      </c>
      <c r="L53" s="111">
        <v>42012</v>
      </c>
      <c r="M53" s="108"/>
      <c r="N53" s="108"/>
      <c r="O53" s="112"/>
      <c r="P53" s="112" t="s">
        <v>309</v>
      </c>
      <c r="Q53" s="108"/>
      <c r="R53" s="108"/>
      <c r="S53" s="112"/>
      <c r="T53" s="181" t="e">
        <f>VLOOKUP(A53,'[1]S106 spreadsheet'!$B:$L,11,0)</f>
        <v>#N/A</v>
      </c>
    </row>
    <row r="54" spans="1:20" ht="12.75" x14ac:dyDescent="0.2">
      <c r="A54" s="434" t="s">
        <v>310</v>
      </c>
      <c r="B54" s="434" t="s">
        <v>311</v>
      </c>
      <c r="C54" s="429">
        <v>42047</v>
      </c>
      <c r="D54" s="430">
        <v>400</v>
      </c>
      <c r="E54" s="431">
        <v>12</v>
      </c>
      <c r="F54" s="431">
        <v>83</v>
      </c>
      <c r="G54" s="431">
        <v>136</v>
      </c>
      <c r="H54" s="431">
        <v>115</v>
      </c>
      <c r="I54" s="431">
        <v>54</v>
      </c>
      <c r="J54" s="432">
        <f t="shared" si="0"/>
        <v>1026.3</v>
      </c>
      <c r="K54" s="433">
        <f t="shared" si="1"/>
        <v>9360</v>
      </c>
      <c r="L54" s="431"/>
      <c r="M54" s="431"/>
      <c r="N54" s="431"/>
      <c r="O54" s="434"/>
      <c r="P54" s="434" t="s">
        <v>312</v>
      </c>
      <c r="Q54" s="431"/>
      <c r="R54" s="431"/>
      <c r="S54" s="434"/>
      <c r="T54" s="491" t="e">
        <f>VLOOKUP(A54,'[1]S106 spreadsheet'!$B:$L,11,0)</f>
        <v>#N/A</v>
      </c>
    </row>
    <row r="55" spans="1:20" ht="12.75" x14ac:dyDescent="0.2">
      <c r="A55" s="156" t="s">
        <v>313</v>
      </c>
      <c r="B55" s="156" t="s">
        <v>314</v>
      </c>
      <c r="C55" s="108" t="s">
        <v>315</v>
      </c>
      <c r="D55" s="107">
        <v>90</v>
      </c>
      <c r="E55" s="108"/>
      <c r="F55" s="108"/>
      <c r="G55" s="108">
        <v>90</v>
      </c>
      <c r="H55" s="108"/>
      <c r="I55" s="108"/>
      <c r="J55" s="109">
        <f t="shared" si="0"/>
        <v>216</v>
      </c>
      <c r="K55" s="110">
        <v>2517</v>
      </c>
      <c r="L55" s="111">
        <v>42026</v>
      </c>
      <c r="M55" s="108"/>
      <c r="N55" s="108" t="s">
        <v>132</v>
      </c>
      <c r="O55" s="112"/>
      <c r="P55" s="112" t="s">
        <v>316</v>
      </c>
      <c r="Q55" s="108"/>
      <c r="R55" s="108"/>
      <c r="S55" s="112"/>
      <c r="T55" s="181" t="e">
        <f>VLOOKUP(A55,'[1]S106 spreadsheet'!$B:$L,11,0)</f>
        <v>#N/A</v>
      </c>
    </row>
    <row r="56" spans="1:20" ht="12.75" x14ac:dyDescent="0.2">
      <c r="A56" s="157" t="s">
        <v>317</v>
      </c>
      <c r="B56" s="156" t="s">
        <v>318</v>
      </c>
      <c r="C56" s="111">
        <v>42015</v>
      </c>
      <c r="D56" s="107">
        <v>262</v>
      </c>
      <c r="E56" s="108"/>
      <c r="F56" s="108"/>
      <c r="G56" s="108">
        <v>262</v>
      </c>
      <c r="H56" s="108"/>
      <c r="I56" s="108"/>
      <c r="J56" s="109">
        <f t="shared" si="0"/>
        <v>628.79999999999995</v>
      </c>
      <c r="K56" s="110">
        <f t="shared" ref="K56:K85" si="2">ROUND((J56*28.5)*32%,0)</f>
        <v>5735</v>
      </c>
      <c r="L56" s="111">
        <v>42019</v>
      </c>
      <c r="M56" s="108"/>
      <c r="N56" s="108" t="s">
        <v>132</v>
      </c>
      <c r="O56" s="112"/>
      <c r="P56" s="112" t="s">
        <v>4</v>
      </c>
      <c r="Q56" s="108"/>
      <c r="R56" s="108"/>
      <c r="S56" s="112"/>
      <c r="T56" s="181" t="e">
        <f>VLOOKUP(A56,'[1]S106 spreadsheet'!$B:$L,11,0)</f>
        <v>#N/A</v>
      </c>
    </row>
    <row r="57" spans="1:20" ht="12.75" x14ac:dyDescent="0.2">
      <c r="A57" s="158" t="s">
        <v>319</v>
      </c>
      <c r="B57" s="156" t="s">
        <v>320</v>
      </c>
      <c r="C57" s="111">
        <v>42015</v>
      </c>
      <c r="D57" s="107">
        <v>330</v>
      </c>
      <c r="E57" s="108"/>
      <c r="F57" s="108"/>
      <c r="G57" s="108">
        <v>330</v>
      </c>
      <c r="H57" s="108"/>
      <c r="I57" s="108"/>
      <c r="J57" s="109">
        <f t="shared" si="0"/>
        <v>792</v>
      </c>
      <c r="K57" s="110">
        <f t="shared" si="2"/>
        <v>7223</v>
      </c>
      <c r="L57" s="111">
        <v>42019</v>
      </c>
      <c r="M57" s="108"/>
      <c r="N57" s="108" t="s">
        <v>132</v>
      </c>
      <c r="O57" s="112"/>
      <c r="P57" s="112" t="s">
        <v>4</v>
      </c>
      <c r="Q57" s="108"/>
      <c r="R57" s="108"/>
      <c r="S57" s="112"/>
      <c r="T57" s="181" t="e">
        <f>VLOOKUP(A57,'[1]S106 spreadsheet'!$B:$L,11,0)</f>
        <v>#N/A</v>
      </c>
    </row>
    <row r="58" spans="1:20" ht="12.75" x14ac:dyDescent="0.2">
      <c r="A58" s="159" t="s">
        <v>321</v>
      </c>
      <c r="B58" s="156" t="s">
        <v>322</v>
      </c>
      <c r="C58" s="108" t="s">
        <v>308</v>
      </c>
      <c r="D58" s="107">
        <v>28</v>
      </c>
      <c r="E58" s="108"/>
      <c r="F58" s="108"/>
      <c r="G58" s="108"/>
      <c r="H58" s="108">
        <v>22</v>
      </c>
      <c r="I58" s="108">
        <v>6</v>
      </c>
      <c r="J58" s="109">
        <f t="shared" si="0"/>
        <v>90</v>
      </c>
      <c r="K58" s="110">
        <f t="shared" si="2"/>
        <v>821</v>
      </c>
      <c r="L58" s="111">
        <v>42012</v>
      </c>
      <c r="M58" s="108"/>
      <c r="N58" s="108"/>
      <c r="O58" s="112"/>
      <c r="P58" s="112" t="s">
        <v>323</v>
      </c>
      <c r="Q58" s="108"/>
      <c r="R58" s="108"/>
      <c r="S58" s="112"/>
      <c r="T58" s="181" t="e">
        <f>VLOOKUP(A58,'[1]S106 spreadsheet'!$B:$L,11,0)</f>
        <v>#N/A</v>
      </c>
    </row>
    <row r="59" spans="1:20" ht="12.75" x14ac:dyDescent="0.2">
      <c r="A59" s="157" t="s">
        <v>324</v>
      </c>
      <c r="B59" s="156" t="s">
        <v>325</v>
      </c>
      <c r="C59" s="111">
        <v>42057</v>
      </c>
      <c r="D59" s="107">
        <v>180</v>
      </c>
      <c r="E59" s="108"/>
      <c r="F59" s="108"/>
      <c r="G59" s="108">
        <v>180</v>
      </c>
      <c r="H59" s="108"/>
      <c r="I59" s="108"/>
      <c r="J59" s="109">
        <f t="shared" si="0"/>
        <v>432</v>
      </c>
      <c r="K59" s="110">
        <f t="shared" si="2"/>
        <v>3940</v>
      </c>
      <c r="L59" s="111">
        <v>42060</v>
      </c>
      <c r="M59" s="108"/>
      <c r="N59" s="108" t="s">
        <v>132</v>
      </c>
      <c r="O59" s="112"/>
      <c r="P59" s="112" t="s">
        <v>5</v>
      </c>
      <c r="Q59" s="108"/>
      <c r="R59" s="108"/>
      <c r="S59" s="112"/>
      <c r="T59" s="181" t="e">
        <f>VLOOKUP(A59,'[1]S106 spreadsheet'!$B:$L,11,0)</f>
        <v>#N/A</v>
      </c>
    </row>
    <row r="60" spans="1:20" ht="12.75" x14ac:dyDescent="0.2">
      <c r="A60" s="108" t="s">
        <v>326</v>
      </c>
      <c r="B60" s="108" t="s">
        <v>327</v>
      </c>
      <c r="C60" s="108" t="s">
        <v>328</v>
      </c>
      <c r="D60" s="107">
        <v>190</v>
      </c>
      <c r="E60" s="108"/>
      <c r="F60" s="108"/>
      <c r="G60" s="108">
        <v>190</v>
      </c>
      <c r="H60" s="108"/>
      <c r="I60" s="108"/>
      <c r="J60" s="109">
        <f t="shared" si="0"/>
        <v>456</v>
      </c>
      <c r="K60" s="110">
        <f t="shared" si="2"/>
        <v>4159</v>
      </c>
      <c r="L60" s="111">
        <v>41904</v>
      </c>
      <c r="M60" s="108"/>
      <c r="N60" s="108" t="s">
        <v>329</v>
      </c>
      <c r="O60" s="112"/>
      <c r="P60" s="112" t="s">
        <v>5</v>
      </c>
      <c r="Q60" s="108"/>
      <c r="R60" s="108"/>
      <c r="S60" s="112"/>
      <c r="T60" s="181" t="e">
        <f>VLOOKUP(A60,'[1]S106 spreadsheet'!$B:$L,11,0)</f>
        <v>#N/A</v>
      </c>
    </row>
    <row r="61" spans="1:20" ht="12.75" x14ac:dyDescent="0.2">
      <c r="A61" s="160" t="s">
        <v>330</v>
      </c>
      <c r="B61" s="156" t="s">
        <v>331</v>
      </c>
      <c r="C61" s="108" t="s">
        <v>332</v>
      </c>
      <c r="D61" s="107">
        <v>150</v>
      </c>
      <c r="E61" s="108"/>
      <c r="F61" s="108"/>
      <c r="G61" s="108">
        <v>150</v>
      </c>
      <c r="H61" s="108"/>
      <c r="I61" s="108"/>
      <c r="J61" s="109">
        <f t="shared" si="0"/>
        <v>360</v>
      </c>
      <c r="K61" s="110">
        <f t="shared" si="2"/>
        <v>3283</v>
      </c>
      <c r="L61" s="111">
        <v>41954</v>
      </c>
      <c r="M61" s="108"/>
      <c r="N61" s="108" t="s">
        <v>333</v>
      </c>
      <c r="O61" s="112"/>
      <c r="P61" s="112" t="s">
        <v>4</v>
      </c>
      <c r="Q61" s="108"/>
      <c r="R61" s="108"/>
      <c r="S61" s="112"/>
      <c r="T61" s="181" t="e">
        <f>VLOOKUP(A61,'[1]S106 spreadsheet'!$B:$L,11,0)</f>
        <v>#N/A</v>
      </c>
    </row>
    <row r="62" spans="1:20" ht="12.75" x14ac:dyDescent="0.2">
      <c r="A62" s="334" t="s">
        <v>334</v>
      </c>
      <c r="B62" s="334" t="s">
        <v>335</v>
      </c>
      <c r="C62" s="335" t="s">
        <v>336</v>
      </c>
      <c r="D62" s="336">
        <v>38</v>
      </c>
      <c r="E62" s="335"/>
      <c r="F62" s="335"/>
      <c r="G62" s="335">
        <v>39</v>
      </c>
      <c r="H62" s="335"/>
      <c r="I62" s="335"/>
      <c r="J62" s="335">
        <f t="shared" si="0"/>
        <v>93.6</v>
      </c>
      <c r="K62" s="337">
        <f t="shared" si="2"/>
        <v>854</v>
      </c>
      <c r="L62" s="338">
        <v>41900</v>
      </c>
      <c r="M62" s="335"/>
      <c r="N62" s="335" t="s">
        <v>337</v>
      </c>
      <c r="O62" s="128"/>
      <c r="P62" s="128" t="s">
        <v>4</v>
      </c>
      <c r="Q62" s="108"/>
      <c r="R62" s="108"/>
      <c r="S62" s="112"/>
      <c r="T62" s="181" t="e">
        <f>VLOOKUP(A62,'[1]S106 spreadsheet'!$B:$L,11,0)</f>
        <v>#N/A</v>
      </c>
    </row>
    <row r="63" spans="1:20" ht="12.75" x14ac:dyDescent="0.2">
      <c r="A63" s="108" t="s">
        <v>338</v>
      </c>
      <c r="B63" s="108" t="s">
        <v>339</v>
      </c>
      <c r="C63" s="111">
        <v>41913</v>
      </c>
      <c r="D63" s="107">
        <v>254</v>
      </c>
      <c r="E63" s="108">
        <v>6</v>
      </c>
      <c r="F63" s="108">
        <v>34</v>
      </c>
      <c r="G63" s="108">
        <v>52</v>
      </c>
      <c r="H63" s="108"/>
      <c r="I63" s="108">
        <v>162</v>
      </c>
      <c r="J63" s="109">
        <f t="shared" si="0"/>
        <v>831</v>
      </c>
      <c r="K63" s="110">
        <f t="shared" si="2"/>
        <v>7579</v>
      </c>
      <c r="L63" s="111">
        <v>41914</v>
      </c>
      <c r="M63" s="108"/>
      <c r="N63" s="108" t="s">
        <v>340</v>
      </c>
      <c r="O63" s="112"/>
      <c r="P63" s="112" t="s">
        <v>4</v>
      </c>
      <c r="Q63" s="108"/>
      <c r="R63" s="108"/>
      <c r="S63" s="112"/>
      <c r="T63" s="181" t="e">
        <f>VLOOKUP(A63,'[1]S106 spreadsheet'!$B:$L,11,0)</f>
        <v>#N/A</v>
      </c>
    </row>
    <row r="64" spans="1:20" ht="12.75" x14ac:dyDescent="0.2">
      <c r="A64" s="137" t="s">
        <v>341</v>
      </c>
      <c r="B64" s="137" t="s">
        <v>342</v>
      </c>
      <c r="C64" s="125" t="s">
        <v>263</v>
      </c>
      <c r="D64" s="126">
        <v>54</v>
      </c>
      <c r="E64" s="125">
        <v>5</v>
      </c>
      <c r="F64" s="125">
        <v>11</v>
      </c>
      <c r="G64" s="125">
        <v>30</v>
      </c>
      <c r="H64" s="125">
        <v>8</v>
      </c>
      <c r="I64" s="125"/>
      <c r="J64" s="125">
        <f t="shared" si="0"/>
        <v>118.5</v>
      </c>
      <c r="K64" s="127">
        <f t="shared" si="2"/>
        <v>1081</v>
      </c>
      <c r="L64" s="129">
        <v>41954</v>
      </c>
      <c r="M64" s="125"/>
      <c r="N64" s="125" t="s">
        <v>343</v>
      </c>
      <c r="O64" s="128"/>
      <c r="P64" s="128" t="s">
        <v>4</v>
      </c>
      <c r="Q64" s="108"/>
      <c r="R64" s="108"/>
      <c r="S64" s="112"/>
      <c r="T64" s="181" t="e">
        <f>VLOOKUP(A64,'[1]S106 spreadsheet'!$B:$L,11,0)</f>
        <v>#N/A</v>
      </c>
    </row>
    <row r="65" spans="1:20" ht="12.75" x14ac:dyDescent="0.2">
      <c r="A65" s="156" t="s">
        <v>344</v>
      </c>
      <c r="B65" s="108" t="s">
        <v>345</v>
      </c>
      <c r="C65" s="108" t="s">
        <v>346</v>
      </c>
      <c r="D65" s="107">
        <v>12</v>
      </c>
      <c r="E65" s="108">
        <v>12</v>
      </c>
      <c r="F65" s="108"/>
      <c r="G65" s="108"/>
      <c r="H65" s="108"/>
      <c r="I65" s="108"/>
      <c r="J65" s="109">
        <f t="shared" si="0"/>
        <v>14.399999999999999</v>
      </c>
      <c r="K65" s="110">
        <f t="shared" si="2"/>
        <v>131</v>
      </c>
      <c r="L65" s="111">
        <v>41919</v>
      </c>
      <c r="M65" s="108"/>
      <c r="N65" s="108" t="s">
        <v>347</v>
      </c>
      <c r="O65" s="112"/>
      <c r="P65" s="112" t="s">
        <v>167</v>
      </c>
      <c r="Q65" s="108"/>
      <c r="R65" s="108"/>
      <c r="S65" s="112"/>
      <c r="T65" s="181" t="e">
        <f>VLOOKUP(A65,'[1]S106 spreadsheet'!$B:$L,11,0)</f>
        <v>#N/A</v>
      </c>
    </row>
    <row r="66" spans="1:20" ht="12.75" x14ac:dyDescent="0.2">
      <c r="A66" s="161" t="s">
        <v>348</v>
      </c>
      <c r="B66" s="161" t="s">
        <v>349</v>
      </c>
      <c r="C66" s="108" t="s">
        <v>336</v>
      </c>
      <c r="D66" s="107">
        <v>39</v>
      </c>
      <c r="E66" s="108">
        <v>14</v>
      </c>
      <c r="F66" s="108">
        <v>17</v>
      </c>
      <c r="G66" s="108">
        <v>8</v>
      </c>
      <c r="H66" s="108"/>
      <c r="I66" s="108"/>
      <c r="J66" s="109">
        <f t="shared" si="0"/>
        <v>61.5</v>
      </c>
      <c r="K66" s="110">
        <f t="shared" si="2"/>
        <v>561</v>
      </c>
      <c r="L66" s="111">
        <v>41900</v>
      </c>
      <c r="M66" s="108"/>
      <c r="N66" s="108"/>
      <c r="O66" s="112"/>
      <c r="P66" s="112" t="s">
        <v>350</v>
      </c>
      <c r="Q66" s="108"/>
      <c r="R66" s="108"/>
      <c r="S66" s="112"/>
      <c r="T66" s="181" t="e">
        <f>VLOOKUP(A66,'[1]S106 spreadsheet'!$B:$L,11,0)</f>
        <v>#N/A</v>
      </c>
    </row>
    <row r="67" spans="1:20" ht="12.75" x14ac:dyDescent="0.2">
      <c r="A67" s="156" t="s">
        <v>351</v>
      </c>
      <c r="B67" s="156" t="s">
        <v>352</v>
      </c>
      <c r="C67" s="108" t="s">
        <v>263</v>
      </c>
      <c r="D67" s="107">
        <v>40</v>
      </c>
      <c r="E67" s="108"/>
      <c r="F67" s="108"/>
      <c r="G67" s="108">
        <v>40</v>
      </c>
      <c r="H67" s="108"/>
      <c r="I67" s="108"/>
      <c r="J67" s="109">
        <f t="shared" si="0"/>
        <v>96</v>
      </c>
      <c r="K67" s="110">
        <f t="shared" si="2"/>
        <v>876</v>
      </c>
      <c r="L67" s="111">
        <v>41954</v>
      </c>
      <c r="M67" s="108"/>
      <c r="N67" s="108" t="s">
        <v>333</v>
      </c>
      <c r="O67" s="112"/>
      <c r="P67" s="112" t="s">
        <v>353</v>
      </c>
      <c r="Q67" s="108"/>
      <c r="R67" s="108"/>
      <c r="S67" s="112"/>
      <c r="T67" s="181" t="e">
        <f>VLOOKUP(A67,'[1]S106 spreadsheet'!$B:$L,11,0)</f>
        <v>#N/A</v>
      </c>
    </row>
    <row r="68" spans="1:20" ht="12.75" x14ac:dyDescent="0.2">
      <c r="A68" s="108" t="s">
        <v>354</v>
      </c>
      <c r="B68" s="108" t="s">
        <v>355</v>
      </c>
      <c r="C68" s="108">
        <v>2010</v>
      </c>
      <c r="D68" s="107">
        <v>135</v>
      </c>
      <c r="E68" s="108"/>
      <c r="F68" s="108"/>
      <c r="G68" s="108">
        <v>135</v>
      </c>
      <c r="H68" s="108"/>
      <c r="I68" s="108"/>
      <c r="J68" s="109">
        <f t="shared" si="0"/>
        <v>324</v>
      </c>
      <c r="K68" s="110">
        <f t="shared" si="2"/>
        <v>2955</v>
      </c>
      <c r="L68" s="108"/>
      <c r="M68" s="108"/>
      <c r="N68" s="108" t="s">
        <v>356</v>
      </c>
      <c r="O68" s="112"/>
      <c r="P68" s="112" t="s">
        <v>6</v>
      </c>
      <c r="Q68" s="108"/>
      <c r="R68" s="108"/>
      <c r="S68" s="112"/>
      <c r="T68" s="181" t="e">
        <f>VLOOKUP(A68,'[1]S106 spreadsheet'!$B:$L,11,0)</f>
        <v>#N/A</v>
      </c>
    </row>
    <row r="69" spans="1:20" ht="25.5" x14ac:dyDescent="0.2">
      <c r="A69" s="614" t="s">
        <v>357</v>
      </c>
      <c r="B69" s="614" t="s">
        <v>358</v>
      </c>
      <c r="C69" s="340" t="s">
        <v>336</v>
      </c>
      <c r="D69" s="405">
        <v>860</v>
      </c>
      <c r="E69" s="340"/>
      <c r="F69" s="340"/>
      <c r="G69" s="340">
        <v>860</v>
      </c>
      <c r="H69" s="340"/>
      <c r="I69" s="340"/>
      <c r="J69" s="406">
        <f t="shared" si="0"/>
        <v>2064</v>
      </c>
      <c r="K69" s="407">
        <f t="shared" si="2"/>
        <v>18824</v>
      </c>
      <c r="L69" s="408">
        <v>41900</v>
      </c>
      <c r="M69" s="340"/>
      <c r="N69" s="340" t="s">
        <v>359</v>
      </c>
      <c r="O69" s="341"/>
      <c r="P69" s="341" t="s">
        <v>360</v>
      </c>
      <c r="Q69" s="340"/>
      <c r="R69" s="340"/>
      <c r="S69" s="341"/>
      <c r="T69" s="667" t="e">
        <f>VLOOKUP(A69,'[1]S106 spreadsheet'!$B:$L,11,0)</f>
        <v>#N/A</v>
      </c>
    </row>
    <row r="70" spans="1:20" ht="12.75" x14ac:dyDescent="0.2">
      <c r="A70" s="108" t="s">
        <v>361</v>
      </c>
      <c r="B70" s="156" t="s">
        <v>362</v>
      </c>
      <c r="C70" s="108" t="s">
        <v>363</v>
      </c>
      <c r="D70" s="107">
        <v>132</v>
      </c>
      <c r="E70" s="108"/>
      <c r="F70" s="108"/>
      <c r="G70" s="108">
        <v>132</v>
      </c>
      <c r="H70" s="108"/>
      <c r="I70" s="108"/>
      <c r="J70" s="109">
        <f t="shared" si="0"/>
        <v>316.8</v>
      </c>
      <c r="K70" s="110">
        <f t="shared" si="2"/>
        <v>2889</v>
      </c>
      <c r="L70" s="111">
        <v>41968</v>
      </c>
      <c r="M70" s="108"/>
      <c r="N70" s="108" t="s">
        <v>364</v>
      </c>
      <c r="O70" s="112"/>
      <c r="P70" s="112" t="s">
        <v>6</v>
      </c>
      <c r="Q70" s="108"/>
      <c r="R70" s="108"/>
      <c r="S70" s="112"/>
      <c r="T70" s="181" t="e">
        <f>VLOOKUP(A70,'[1]S106 spreadsheet'!$B:$L,11,0)</f>
        <v>#N/A</v>
      </c>
    </row>
    <row r="71" spans="1:20" ht="12.75" x14ac:dyDescent="0.2">
      <c r="A71" s="108" t="s">
        <v>365</v>
      </c>
      <c r="B71" s="108" t="s">
        <v>366</v>
      </c>
      <c r="C71" s="108" t="s">
        <v>276</v>
      </c>
      <c r="D71" s="107">
        <v>131</v>
      </c>
      <c r="E71" s="108"/>
      <c r="F71" s="108"/>
      <c r="G71" s="108">
        <v>131</v>
      </c>
      <c r="H71" s="108"/>
      <c r="I71" s="108"/>
      <c r="J71" s="109">
        <f t="shared" si="0"/>
        <v>314.39999999999998</v>
      </c>
      <c r="K71" s="110">
        <f t="shared" si="2"/>
        <v>2867</v>
      </c>
      <c r="L71" s="111">
        <v>41985</v>
      </c>
      <c r="M71" s="108"/>
      <c r="N71" s="108"/>
      <c r="O71" s="112"/>
      <c r="P71" s="112" t="s">
        <v>6</v>
      </c>
      <c r="Q71" s="108"/>
      <c r="R71" s="108"/>
      <c r="S71" s="112"/>
      <c r="T71" s="181" t="e">
        <f>VLOOKUP(A71,'[1]S106 spreadsheet'!$B:$L,11,0)</f>
        <v>#N/A</v>
      </c>
    </row>
    <row r="72" spans="1:20" ht="12.75" x14ac:dyDescent="0.2">
      <c r="A72" s="156" t="s">
        <v>367</v>
      </c>
      <c r="B72" s="108" t="s">
        <v>368</v>
      </c>
      <c r="C72" s="108" t="s">
        <v>369</v>
      </c>
      <c r="D72" s="107">
        <v>3000</v>
      </c>
      <c r="E72" s="108"/>
      <c r="F72" s="108"/>
      <c r="G72" s="108">
        <v>3000</v>
      </c>
      <c r="H72" s="108"/>
      <c r="I72" s="108"/>
      <c r="J72" s="109">
        <f t="shared" si="0"/>
        <v>7200</v>
      </c>
      <c r="K72" s="110">
        <f t="shared" si="2"/>
        <v>65664</v>
      </c>
      <c r="L72" s="111">
        <v>41954</v>
      </c>
      <c r="M72" s="108"/>
      <c r="N72" s="108"/>
      <c r="O72" s="112"/>
      <c r="P72" s="112" t="s">
        <v>370</v>
      </c>
      <c r="Q72" s="108"/>
      <c r="R72" s="108"/>
      <c r="S72" s="112"/>
      <c r="T72" s="181" t="e">
        <f>VLOOKUP(A72,'[1]S106 spreadsheet'!$B:$L,11,0)</f>
        <v>#N/A</v>
      </c>
    </row>
    <row r="73" spans="1:20" ht="12.75" x14ac:dyDescent="0.2">
      <c r="A73" s="156" t="s">
        <v>371</v>
      </c>
      <c r="B73" s="156" t="s">
        <v>372</v>
      </c>
      <c r="C73" s="108" t="s">
        <v>363</v>
      </c>
      <c r="D73" s="107">
        <v>400</v>
      </c>
      <c r="E73" s="108"/>
      <c r="F73" s="108"/>
      <c r="G73" s="108">
        <v>400</v>
      </c>
      <c r="H73" s="108"/>
      <c r="I73" s="108"/>
      <c r="J73" s="109">
        <f t="shared" si="0"/>
        <v>960</v>
      </c>
      <c r="K73" s="110">
        <f t="shared" si="2"/>
        <v>8755</v>
      </c>
      <c r="L73" s="108"/>
      <c r="M73" s="108"/>
      <c r="N73" s="108"/>
      <c r="O73" s="112"/>
      <c r="P73" s="112" t="s">
        <v>260</v>
      </c>
      <c r="Q73" s="108"/>
      <c r="R73" s="108"/>
      <c r="S73" s="112"/>
      <c r="T73" s="181" t="e">
        <f>VLOOKUP(A73,'[1]S106 spreadsheet'!$B:$L,11,0)</f>
        <v>#N/A</v>
      </c>
    </row>
    <row r="74" spans="1:20" ht="12.75" x14ac:dyDescent="0.2">
      <c r="A74" s="156" t="s">
        <v>373</v>
      </c>
      <c r="B74" s="156" t="s">
        <v>374</v>
      </c>
      <c r="C74" s="111">
        <v>42057</v>
      </c>
      <c r="D74" s="107">
        <v>1000</v>
      </c>
      <c r="E74" s="108"/>
      <c r="F74" s="108"/>
      <c r="G74" s="108">
        <v>1000</v>
      </c>
      <c r="H74" s="108"/>
      <c r="I74" s="108"/>
      <c r="J74" s="109">
        <f t="shared" si="0"/>
        <v>2400</v>
      </c>
      <c r="K74" s="110">
        <f t="shared" si="2"/>
        <v>21888</v>
      </c>
      <c r="L74" s="111">
        <v>42060</v>
      </c>
      <c r="M74" s="108"/>
      <c r="N74" s="108" t="s">
        <v>132</v>
      </c>
      <c r="O74" s="112"/>
      <c r="P74" s="112" t="s">
        <v>375</v>
      </c>
      <c r="Q74" s="108"/>
      <c r="R74" s="108"/>
      <c r="S74" s="112"/>
      <c r="T74" s="181" t="e">
        <f>VLOOKUP(A74,'[1]S106 spreadsheet'!$B:$L,11,0)</f>
        <v>#N/A</v>
      </c>
    </row>
    <row r="75" spans="1:20" ht="12.75" x14ac:dyDescent="0.2">
      <c r="A75" s="156" t="s">
        <v>376</v>
      </c>
      <c r="B75" s="156" t="s">
        <v>377</v>
      </c>
      <c r="C75" s="111">
        <v>42057</v>
      </c>
      <c r="D75" s="107">
        <v>105</v>
      </c>
      <c r="E75" s="108"/>
      <c r="F75" s="108"/>
      <c r="G75" s="108">
        <v>105</v>
      </c>
      <c r="H75" s="108"/>
      <c r="I75" s="108"/>
      <c r="J75" s="109">
        <f t="shared" si="0"/>
        <v>252</v>
      </c>
      <c r="K75" s="110">
        <f t="shared" si="2"/>
        <v>2298</v>
      </c>
      <c r="L75" s="111">
        <v>42060</v>
      </c>
      <c r="M75" s="108"/>
      <c r="N75" s="108" t="s">
        <v>132</v>
      </c>
      <c r="O75" s="112"/>
      <c r="P75" s="112" t="s">
        <v>378</v>
      </c>
      <c r="Q75" s="108"/>
      <c r="R75" s="108"/>
      <c r="S75" s="112"/>
      <c r="T75" s="181" t="e">
        <f>VLOOKUP(A75,'[1]S106 spreadsheet'!$B:$L,11,0)</f>
        <v>#N/A</v>
      </c>
    </row>
    <row r="76" spans="1:20" ht="12.75" x14ac:dyDescent="0.2">
      <c r="A76" s="156" t="s">
        <v>379</v>
      </c>
      <c r="B76" s="156" t="s">
        <v>380</v>
      </c>
      <c r="C76" s="111">
        <v>42057</v>
      </c>
      <c r="D76" s="107">
        <v>98</v>
      </c>
      <c r="E76" s="108"/>
      <c r="F76" s="108"/>
      <c r="G76" s="108">
        <v>98</v>
      </c>
      <c r="H76" s="108"/>
      <c r="I76" s="108"/>
      <c r="J76" s="109">
        <f t="shared" si="0"/>
        <v>235.2</v>
      </c>
      <c r="K76" s="110">
        <f t="shared" si="2"/>
        <v>2145</v>
      </c>
      <c r="L76" s="111">
        <v>42060</v>
      </c>
      <c r="M76" s="108"/>
      <c r="N76" s="108" t="s">
        <v>132</v>
      </c>
      <c r="O76" s="112"/>
      <c r="P76" s="112" t="s">
        <v>378</v>
      </c>
      <c r="Q76" s="108"/>
      <c r="R76" s="108"/>
      <c r="S76" s="112"/>
      <c r="T76" s="181" t="e">
        <f>VLOOKUP(A76,'[1]S106 spreadsheet'!$B:$L,11,0)</f>
        <v>#N/A</v>
      </c>
    </row>
    <row r="77" spans="1:20" ht="12.75" x14ac:dyDescent="0.2">
      <c r="A77" s="108" t="s">
        <v>381</v>
      </c>
      <c r="B77" s="108" t="s">
        <v>382</v>
      </c>
      <c r="C77" s="108" t="s">
        <v>383</v>
      </c>
      <c r="D77" s="107">
        <v>785</v>
      </c>
      <c r="E77" s="108"/>
      <c r="F77" s="108"/>
      <c r="G77" s="108">
        <v>785</v>
      </c>
      <c r="H77" s="108"/>
      <c r="I77" s="108"/>
      <c r="J77" s="109">
        <f t="shared" si="0"/>
        <v>1884</v>
      </c>
      <c r="K77" s="162">
        <f t="shared" si="2"/>
        <v>17182</v>
      </c>
      <c r="L77" s="111">
        <v>41899</v>
      </c>
      <c r="M77" s="108"/>
      <c r="N77" s="108" t="s">
        <v>384</v>
      </c>
      <c r="O77" s="112"/>
      <c r="P77" s="112" t="s">
        <v>385</v>
      </c>
      <c r="Q77" s="108"/>
      <c r="R77" s="108"/>
      <c r="S77" s="112"/>
      <c r="T77" s="181" t="e">
        <f>VLOOKUP(A77,'[1]S106 spreadsheet'!$B:$L,11,0)</f>
        <v>#N/A</v>
      </c>
    </row>
    <row r="78" spans="1:20" ht="12.75" x14ac:dyDescent="0.2">
      <c r="A78" s="139" t="s">
        <v>386</v>
      </c>
      <c r="B78" s="139" t="s">
        <v>387</v>
      </c>
      <c r="C78" s="139" t="s">
        <v>170</v>
      </c>
      <c r="D78" s="140">
        <v>125</v>
      </c>
      <c r="E78" s="139"/>
      <c r="F78" s="139"/>
      <c r="G78" s="139">
        <v>125</v>
      </c>
      <c r="H78" s="139"/>
      <c r="I78" s="139"/>
      <c r="J78" s="139">
        <f t="shared" si="0"/>
        <v>300</v>
      </c>
      <c r="K78" s="141">
        <f t="shared" si="2"/>
        <v>2736</v>
      </c>
      <c r="L78" s="142">
        <v>41894</v>
      </c>
      <c r="M78" s="139"/>
      <c r="N78" s="163" t="s">
        <v>388</v>
      </c>
      <c r="O78" s="143"/>
      <c r="P78" s="143" t="s">
        <v>389</v>
      </c>
      <c r="Q78" s="108"/>
      <c r="R78" s="108"/>
      <c r="S78" s="112"/>
      <c r="T78" s="181" t="e">
        <f>VLOOKUP(A78,'[1]S106 spreadsheet'!$B:$L,11,0)</f>
        <v>#N/A</v>
      </c>
    </row>
    <row r="79" spans="1:20" ht="24" x14ac:dyDescent="0.2">
      <c r="A79" s="145" t="s">
        <v>390</v>
      </c>
      <c r="B79" s="164" t="s">
        <v>391</v>
      </c>
      <c r="C79" s="145" t="s">
        <v>392</v>
      </c>
      <c r="D79" s="165">
        <v>900</v>
      </c>
      <c r="E79" s="145"/>
      <c r="F79" s="145"/>
      <c r="G79" s="145">
        <v>900</v>
      </c>
      <c r="H79" s="145"/>
      <c r="I79" s="145"/>
      <c r="J79" s="145">
        <f t="shared" si="0"/>
        <v>2160</v>
      </c>
      <c r="K79" s="147">
        <f t="shared" si="2"/>
        <v>19699</v>
      </c>
      <c r="L79" s="145"/>
      <c r="M79" s="145"/>
      <c r="N79" s="145" t="s">
        <v>393</v>
      </c>
      <c r="O79" s="149"/>
      <c r="P79" s="149" t="s">
        <v>394</v>
      </c>
      <c r="Q79" s="108"/>
      <c r="R79" s="108"/>
      <c r="S79" s="112"/>
      <c r="T79" s="181" t="e">
        <f>VLOOKUP(A79,'[1]S106 spreadsheet'!$B:$L,11,0)</f>
        <v>#N/A</v>
      </c>
    </row>
    <row r="80" spans="1:20" ht="12.75" x14ac:dyDescent="0.2">
      <c r="A80" s="166" t="s">
        <v>395</v>
      </c>
      <c r="B80" s="167" t="s">
        <v>396</v>
      </c>
      <c r="C80" s="166" t="s">
        <v>397</v>
      </c>
      <c r="D80" s="168">
        <v>130</v>
      </c>
      <c r="E80" s="166"/>
      <c r="F80" s="166"/>
      <c r="G80" s="166">
        <v>130</v>
      </c>
      <c r="H80" s="166"/>
      <c r="I80" s="166"/>
      <c r="J80" s="166">
        <f t="shared" si="0"/>
        <v>312</v>
      </c>
      <c r="K80" s="169">
        <f t="shared" si="2"/>
        <v>2845</v>
      </c>
      <c r="L80" s="170">
        <v>41975</v>
      </c>
      <c r="M80" s="166"/>
      <c r="N80" s="166" t="s">
        <v>398</v>
      </c>
      <c r="O80" s="171"/>
      <c r="P80" s="171" t="s">
        <v>399</v>
      </c>
      <c r="Q80" s="108"/>
      <c r="R80" s="108"/>
      <c r="S80" s="112"/>
      <c r="T80" s="181" t="e">
        <f>VLOOKUP(A80,'[1]S106 spreadsheet'!$B:$L,11,0)</f>
        <v>#N/A</v>
      </c>
    </row>
    <row r="81" spans="1:20" ht="12.75" x14ac:dyDescent="0.2">
      <c r="A81" s="139" t="s">
        <v>400</v>
      </c>
      <c r="B81" s="138" t="s">
        <v>401</v>
      </c>
      <c r="C81" s="139" t="s">
        <v>402</v>
      </c>
      <c r="D81" s="140">
        <v>101</v>
      </c>
      <c r="E81" s="139">
        <v>2</v>
      </c>
      <c r="F81" s="139">
        <v>32</v>
      </c>
      <c r="G81" s="139">
        <v>43</v>
      </c>
      <c r="H81" s="139">
        <v>24</v>
      </c>
      <c r="I81" s="139"/>
      <c r="J81" s="139">
        <f t="shared" si="0"/>
        <v>225.6</v>
      </c>
      <c r="K81" s="141">
        <f t="shared" si="2"/>
        <v>2057</v>
      </c>
      <c r="L81" s="142">
        <v>41920</v>
      </c>
      <c r="M81" s="139"/>
      <c r="N81" s="139" t="s">
        <v>403</v>
      </c>
      <c r="O81" s="143"/>
      <c r="P81" s="143" t="s">
        <v>7</v>
      </c>
      <c r="Q81" s="108"/>
      <c r="R81" s="108"/>
      <c r="S81" s="112"/>
      <c r="T81" s="181" t="e">
        <f>VLOOKUP(A81,'[1]S106 spreadsheet'!$B:$L,11,0)</f>
        <v>#N/A</v>
      </c>
    </row>
    <row r="82" spans="1:20" ht="25.5" x14ac:dyDescent="0.2">
      <c r="A82" s="420" t="s">
        <v>404</v>
      </c>
      <c r="B82" s="781" t="s">
        <v>405</v>
      </c>
      <c r="C82" s="420" t="s">
        <v>402</v>
      </c>
      <c r="D82" s="423">
        <v>428</v>
      </c>
      <c r="E82" s="420"/>
      <c r="F82" s="420"/>
      <c r="G82" s="420">
        <v>428</v>
      </c>
      <c r="H82" s="420"/>
      <c r="I82" s="420"/>
      <c r="J82" s="424">
        <f t="shared" si="0"/>
        <v>1027.2</v>
      </c>
      <c r="K82" s="425">
        <f t="shared" si="2"/>
        <v>9368</v>
      </c>
      <c r="L82" s="422">
        <v>41920</v>
      </c>
      <c r="M82" s="420"/>
      <c r="N82" s="420" t="s">
        <v>406</v>
      </c>
      <c r="O82" s="426"/>
      <c r="P82" s="426" t="s">
        <v>7</v>
      </c>
      <c r="Q82" s="420"/>
      <c r="R82" s="782" t="s">
        <v>707</v>
      </c>
      <c r="S82" s="782" t="s">
        <v>708</v>
      </c>
      <c r="T82" s="783" t="str">
        <f>VLOOKUP(A82,'[1]S106 spreadsheet'!$B:$L,11,0)</f>
        <v>August 2015: Development not Commenced</v>
      </c>
    </row>
    <row r="83" spans="1:20" ht="25.5" x14ac:dyDescent="0.2">
      <c r="A83" s="335" t="s">
        <v>407</v>
      </c>
      <c r="B83" s="334" t="s">
        <v>408</v>
      </c>
      <c r="C83" s="335" t="s">
        <v>402</v>
      </c>
      <c r="D83" s="336">
        <v>735</v>
      </c>
      <c r="E83" s="335"/>
      <c r="F83" s="335"/>
      <c r="G83" s="335">
        <v>735</v>
      </c>
      <c r="H83" s="335"/>
      <c r="I83" s="335"/>
      <c r="J83" s="335">
        <f t="shared" si="0"/>
        <v>1764</v>
      </c>
      <c r="K83" s="337">
        <f t="shared" si="2"/>
        <v>16088</v>
      </c>
      <c r="L83" s="338">
        <v>41920</v>
      </c>
      <c r="M83" s="335"/>
      <c r="N83" s="335" t="s">
        <v>1648</v>
      </c>
      <c r="O83" s="339"/>
      <c r="P83" s="339" t="s">
        <v>409</v>
      </c>
      <c r="Q83" s="340"/>
      <c r="R83" s="668" t="s">
        <v>707</v>
      </c>
      <c r="S83" s="668" t="s">
        <v>708</v>
      </c>
      <c r="T83" s="667" t="str">
        <f>VLOOKUP(A83,'[1]S106 spreadsheet'!$B:$L,11,0)</f>
        <v>August 2015: Development not Commenced</v>
      </c>
    </row>
    <row r="84" spans="1:20" ht="12.75" x14ac:dyDescent="0.2">
      <c r="A84" s="138" t="s">
        <v>410</v>
      </c>
      <c r="B84" s="143" t="s">
        <v>411</v>
      </c>
      <c r="C84" s="139" t="s">
        <v>336</v>
      </c>
      <c r="D84" s="140">
        <v>31</v>
      </c>
      <c r="E84" s="139">
        <v>13</v>
      </c>
      <c r="F84" s="139">
        <v>15</v>
      </c>
      <c r="G84" s="139">
        <v>3</v>
      </c>
      <c r="H84" s="139"/>
      <c r="I84" s="139"/>
      <c r="J84" s="139">
        <f t="shared" si="0"/>
        <v>45.3</v>
      </c>
      <c r="K84" s="141">
        <f t="shared" si="2"/>
        <v>413</v>
      </c>
      <c r="L84" s="142">
        <v>41900</v>
      </c>
      <c r="M84" s="139"/>
      <c r="N84" s="139" t="s">
        <v>412</v>
      </c>
      <c r="O84" s="143"/>
      <c r="P84" s="143" t="s">
        <v>8</v>
      </c>
      <c r="Q84" s="108"/>
      <c r="R84" s="108"/>
      <c r="S84" s="112"/>
      <c r="T84" s="181" t="e">
        <f>VLOOKUP(A84,'[1]S106 spreadsheet'!$B:$L,11,0)</f>
        <v>#N/A</v>
      </c>
    </row>
    <row r="85" spans="1:20" ht="25.5" x14ac:dyDescent="0.2">
      <c r="A85" s="334" t="s">
        <v>413</v>
      </c>
      <c r="B85" s="334" t="s">
        <v>414</v>
      </c>
      <c r="C85" s="335" t="s">
        <v>247</v>
      </c>
      <c r="D85" s="336">
        <v>93</v>
      </c>
      <c r="E85" s="335">
        <v>4</v>
      </c>
      <c r="F85" s="335">
        <v>30</v>
      </c>
      <c r="G85" s="335">
        <v>25</v>
      </c>
      <c r="H85" s="335"/>
      <c r="I85" s="335">
        <v>34</v>
      </c>
      <c r="J85" s="335">
        <f t="shared" si="0"/>
        <v>245.8</v>
      </c>
      <c r="K85" s="337">
        <f t="shared" si="2"/>
        <v>2242</v>
      </c>
      <c r="L85" s="338">
        <v>41908</v>
      </c>
      <c r="M85" s="335"/>
      <c r="N85" s="335" t="s">
        <v>415</v>
      </c>
      <c r="O85" s="339"/>
      <c r="P85" s="339" t="s">
        <v>416</v>
      </c>
      <c r="Q85" s="340"/>
      <c r="R85" s="668"/>
      <c r="S85" s="668" t="s">
        <v>708</v>
      </c>
      <c r="T85" s="667" t="str">
        <f>VLOOKUP(A85,'[1]S106 spreadsheet'!$B:$L,11,0)</f>
        <v>August 2015: Development not Commenced</v>
      </c>
    </row>
    <row r="86" spans="1:20" ht="25.5" x14ac:dyDescent="0.2">
      <c r="A86" s="125"/>
      <c r="B86" s="125" t="s">
        <v>417</v>
      </c>
      <c r="C86" s="125" t="s">
        <v>418</v>
      </c>
      <c r="D86" s="126"/>
      <c r="E86" s="125"/>
      <c r="F86" s="125"/>
      <c r="G86" s="125"/>
      <c r="H86" s="125"/>
      <c r="I86" s="125"/>
      <c r="J86" s="125">
        <f t="shared" si="0"/>
        <v>0</v>
      </c>
      <c r="K86" s="127">
        <v>2517</v>
      </c>
      <c r="L86" s="129">
        <v>42076</v>
      </c>
      <c r="M86" s="125"/>
      <c r="N86" s="125" t="s">
        <v>419</v>
      </c>
      <c r="O86" s="128"/>
      <c r="P86" s="128" t="s">
        <v>420</v>
      </c>
      <c r="Q86" s="108"/>
      <c r="R86" s="108"/>
      <c r="S86" s="112"/>
      <c r="T86" s="181" t="e">
        <f>VLOOKUP(A86,'[1]S106 spreadsheet'!$B:$L,11,0)</f>
        <v>#N/A</v>
      </c>
    </row>
    <row r="87" spans="1:20" ht="12.75" x14ac:dyDescent="0.2">
      <c r="A87" s="172">
        <v>32815</v>
      </c>
      <c r="B87" s="161" t="s">
        <v>421</v>
      </c>
      <c r="C87" s="108" t="s">
        <v>422</v>
      </c>
      <c r="D87" s="107">
        <v>30</v>
      </c>
      <c r="E87" s="108"/>
      <c r="F87" s="108"/>
      <c r="G87" s="108">
        <v>30</v>
      </c>
      <c r="H87" s="108"/>
      <c r="I87" s="108"/>
      <c r="J87" s="109">
        <f t="shared" si="0"/>
        <v>72</v>
      </c>
      <c r="K87" s="110">
        <f t="shared" ref="K87:K88" si="3">ROUND((J87*28.5)*32%,0)</f>
        <v>657</v>
      </c>
      <c r="L87" s="111">
        <v>42067</v>
      </c>
      <c r="M87" s="108"/>
      <c r="N87" s="108" t="s">
        <v>423</v>
      </c>
      <c r="O87" s="112"/>
      <c r="P87" s="112" t="s">
        <v>5</v>
      </c>
      <c r="Q87" s="108"/>
      <c r="R87" s="108"/>
      <c r="S87" s="112"/>
      <c r="T87" s="181" t="e">
        <f>VLOOKUP(A87,'[1]S106 spreadsheet'!$B:$L,11,0)</f>
        <v>#N/A</v>
      </c>
    </row>
    <row r="88" spans="1:20" ht="12.75" x14ac:dyDescent="0.2">
      <c r="A88" s="173" t="s">
        <v>424</v>
      </c>
      <c r="B88" s="174" t="s">
        <v>425</v>
      </c>
      <c r="C88" s="108" t="s">
        <v>422</v>
      </c>
      <c r="D88" s="107">
        <v>56</v>
      </c>
      <c r="E88" s="108"/>
      <c r="F88" s="108"/>
      <c r="G88" s="108">
        <v>56</v>
      </c>
      <c r="H88" s="108"/>
      <c r="I88" s="108"/>
      <c r="J88" s="109">
        <f t="shared" si="0"/>
        <v>134.4</v>
      </c>
      <c r="K88" s="110">
        <f t="shared" si="3"/>
        <v>1226</v>
      </c>
      <c r="L88" s="111">
        <v>42067</v>
      </c>
      <c r="M88" s="108"/>
      <c r="N88" s="108" t="s">
        <v>426</v>
      </c>
      <c r="O88" s="112"/>
      <c r="P88" s="112" t="s">
        <v>427</v>
      </c>
      <c r="Q88" s="108"/>
      <c r="R88" s="108"/>
      <c r="S88" s="112"/>
      <c r="T88" s="181" t="e">
        <f>VLOOKUP(A88,'[1]S106 spreadsheet'!$B:$L,11,0)</f>
        <v>#N/A</v>
      </c>
    </row>
    <row r="89" spans="1:20" s="181" customFormat="1" ht="12.75" x14ac:dyDescent="0.2">
      <c r="A89" s="175" t="s">
        <v>428</v>
      </c>
      <c r="B89" s="175" t="s">
        <v>429</v>
      </c>
      <c r="C89" s="96" t="s">
        <v>430</v>
      </c>
      <c r="D89" s="176">
        <v>60</v>
      </c>
      <c r="E89" s="99"/>
      <c r="F89" s="99"/>
      <c r="G89" s="177">
        <v>60</v>
      </c>
      <c r="H89" s="99"/>
      <c r="I89" s="99"/>
      <c r="J89" s="178">
        <f>SUM(E89*1.2,F89*1.5,G89*2.4,H89*3,I89*4)</f>
        <v>144</v>
      </c>
      <c r="K89" s="179">
        <f>ROUND((J89*28.5)*32%,0)</f>
        <v>1313</v>
      </c>
      <c r="L89" s="180">
        <v>42075</v>
      </c>
      <c r="M89" s="99"/>
      <c r="N89" s="96" t="s">
        <v>426</v>
      </c>
      <c r="O89" s="99"/>
      <c r="P89" s="99" t="s">
        <v>431</v>
      </c>
      <c r="Q89" s="99"/>
      <c r="R89" s="99"/>
      <c r="S89" s="99"/>
      <c r="T89" s="181" t="e">
        <f>VLOOKUP(A89,'[1]S106 spreadsheet'!$B:$L,11,0)</f>
        <v>#N/A</v>
      </c>
    </row>
    <row r="90" spans="1:20" s="188" customFormat="1" ht="12.75" x14ac:dyDescent="0.2">
      <c r="A90" s="182" t="s">
        <v>432</v>
      </c>
      <c r="B90" s="182" t="s">
        <v>433</v>
      </c>
      <c r="C90" s="183" t="s">
        <v>430</v>
      </c>
      <c r="D90" s="184">
        <v>234</v>
      </c>
      <c r="E90" s="185"/>
      <c r="F90" s="185"/>
      <c r="G90" s="186">
        <v>234</v>
      </c>
      <c r="H90" s="185"/>
      <c r="I90" s="185"/>
      <c r="J90" s="178">
        <f>SUM(E90*1.2,F90*1.5,G90*2.4,H90*3,I90*4)</f>
        <v>561.6</v>
      </c>
      <c r="K90" s="179">
        <f>ROUND((J90*28.5)*32%,0)</f>
        <v>5122</v>
      </c>
      <c r="L90" s="187">
        <v>42075</v>
      </c>
      <c r="M90" s="185"/>
      <c r="N90" s="183" t="s">
        <v>434</v>
      </c>
      <c r="O90" s="185"/>
      <c r="P90" s="185" t="s">
        <v>431</v>
      </c>
      <c r="Q90" s="185"/>
      <c r="R90" s="185"/>
      <c r="S90" s="185"/>
      <c r="T90" s="181" t="e">
        <f>VLOOKUP(A90,'[1]S106 spreadsheet'!$B:$L,11,0)</f>
        <v>#N/A</v>
      </c>
    </row>
    <row r="91" spans="1:20" s="181" customFormat="1" ht="12.75" x14ac:dyDescent="0.2">
      <c r="A91" s="175" t="s">
        <v>435</v>
      </c>
      <c r="B91" s="175" t="s">
        <v>436</v>
      </c>
      <c r="C91" s="96" t="s">
        <v>430</v>
      </c>
      <c r="D91" s="176">
        <v>94</v>
      </c>
      <c r="E91" s="99"/>
      <c r="F91" s="177">
        <v>32</v>
      </c>
      <c r="G91" s="177">
        <v>33</v>
      </c>
      <c r="H91" s="177">
        <v>29</v>
      </c>
      <c r="I91" s="99"/>
      <c r="J91" s="178">
        <f>SUM(E91*1.2,F91*1.5,G91*2.4,H91*3,I91*4)</f>
        <v>214.2</v>
      </c>
      <c r="K91" s="179">
        <f>ROUND((J91*28.5)*32%,0)</f>
        <v>1954</v>
      </c>
      <c r="L91" s="180">
        <v>42075</v>
      </c>
      <c r="M91" s="99"/>
      <c r="N91" s="99"/>
      <c r="O91" s="99"/>
      <c r="P91" s="99" t="s">
        <v>437</v>
      </c>
      <c r="Q91" s="99"/>
      <c r="R91" s="99"/>
      <c r="S91" s="99"/>
      <c r="T91" s="181" t="e">
        <f>VLOOKUP(A91,'[1]S106 spreadsheet'!$B:$L,11,0)</f>
        <v>#N/A</v>
      </c>
    </row>
    <row r="92" spans="1:20" ht="12.75" x14ac:dyDescent="0.2">
      <c r="A92" s="189"/>
      <c r="B92" s="190"/>
      <c r="C92" s="191"/>
      <c r="D92" s="192"/>
      <c r="E92" s="114"/>
      <c r="F92" s="114"/>
      <c r="G92" s="114"/>
      <c r="H92" s="114"/>
      <c r="I92" s="114"/>
      <c r="J92" s="178"/>
      <c r="K92" s="179"/>
      <c r="L92" s="193"/>
      <c r="M92" s="114"/>
      <c r="N92" s="114"/>
      <c r="O92" s="194"/>
      <c r="P92" s="194"/>
      <c r="Q92" s="114"/>
      <c r="R92" s="114"/>
      <c r="S92" s="194"/>
    </row>
    <row r="93" spans="1:20" ht="12.75" x14ac:dyDescent="0.2">
      <c r="C93" s="108"/>
      <c r="D93" s="107"/>
      <c r="E93" s="108"/>
      <c r="F93" s="108"/>
      <c r="G93" s="108"/>
      <c r="H93" s="108"/>
      <c r="I93" s="108"/>
      <c r="J93" s="109"/>
      <c r="K93" s="109"/>
      <c r="L93" s="108"/>
      <c r="M93" s="108"/>
      <c r="N93" s="108"/>
      <c r="O93" s="112"/>
      <c r="P93" s="112"/>
      <c r="Q93" s="108"/>
      <c r="R93" s="108"/>
      <c r="S93" s="112"/>
    </row>
    <row r="94" spans="1:20" ht="12.75" x14ac:dyDescent="0.2">
      <c r="A94" s="108"/>
      <c r="B94" s="108"/>
      <c r="C94" s="108"/>
      <c r="D94" s="107"/>
      <c r="E94" s="108"/>
      <c r="F94" s="108"/>
      <c r="G94" s="108"/>
      <c r="H94" s="108"/>
      <c r="I94" s="108"/>
      <c r="J94" s="109"/>
      <c r="K94" s="109"/>
      <c r="L94" s="108"/>
      <c r="M94" s="108"/>
      <c r="N94" s="108"/>
      <c r="O94" s="112"/>
      <c r="P94" s="112"/>
      <c r="Q94" s="108"/>
      <c r="R94" s="108"/>
      <c r="S94" s="112"/>
    </row>
    <row r="95" spans="1:20" ht="12.75" x14ac:dyDescent="0.2">
      <c r="A95" s="108"/>
      <c r="B95" s="108"/>
      <c r="C95" s="108"/>
      <c r="D95" s="107"/>
      <c r="E95" s="108"/>
      <c r="F95" s="108"/>
      <c r="G95" s="108"/>
      <c r="H95" s="108"/>
      <c r="I95" s="108"/>
      <c r="J95" s="109"/>
      <c r="K95" s="109"/>
      <c r="L95" s="108"/>
      <c r="M95" s="108"/>
      <c r="N95" s="108"/>
      <c r="O95" s="112"/>
      <c r="P95" s="112"/>
      <c r="Q95" s="108"/>
      <c r="R95" s="108"/>
      <c r="S95" s="112"/>
    </row>
    <row r="96" spans="1:20" ht="12.75" x14ac:dyDescent="0.2">
      <c r="A96" s="108"/>
      <c r="B96" s="108"/>
      <c r="C96" s="108"/>
      <c r="D96" s="107"/>
      <c r="E96" s="108"/>
      <c r="F96" s="108"/>
      <c r="G96" s="108"/>
      <c r="H96" s="108"/>
      <c r="I96" s="108"/>
      <c r="J96" s="109"/>
      <c r="K96" s="109"/>
      <c r="L96" s="108"/>
      <c r="M96" s="108"/>
      <c r="N96" s="108"/>
      <c r="O96" s="112"/>
      <c r="P96" s="112"/>
      <c r="Q96" s="108"/>
      <c r="R96" s="108"/>
      <c r="S96" s="112"/>
    </row>
    <row r="97" spans="1:19" ht="12.75" x14ac:dyDescent="0.2">
      <c r="A97" s="108"/>
      <c r="B97" s="108"/>
      <c r="C97" s="108"/>
      <c r="D97" s="107"/>
      <c r="E97" s="108"/>
      <c r="F97" s="108"/>
      <c r="G97" s="108"/>
      <c r="H97" s="108"/>
      <c r="I97" s="108"/>
      <c r="J97" s="109"/>
      <c r="K97" s="109"/>
      <c r="L97" s="108"/>
      <c r="M97" s="108"/>
      <c r="N97" s="108"/>
      <c r="O97" s="112"/>
      <c r="P97" s="112"/>
      <c r="Q97" s="108"/>
      <c r="R97" s="108"/>
      <c r="S97" s="112"/>
    </row>
    <row r="98" spans="1:19" ht="12.75" x14ac:dyDescent="0.2">
      <c r="A98" s="108"/>
      <c r="B98" s="108"/>
      <c r="C98" s="108"/>
      <c r="D98" s="107"/>
      <c r="E98" s="108"/>
      <c r="F98" s="108"/>
      <c r="G98" s="108"/>
      <c r="H98" s="108"/>
      <c r="I98" s="108"/>
      <c r="J98" s="109"/>
      <c r="K98" s="109"/>
      <c r="L98" s="108"/>
      <c r="M98" s="108"/>
      <c r="N98" s="108"/>
      <c r="O98" s="112"/>
      <c r="P98" s="112"/>
      <c r="Q98" s="108"/>
      <c r="R98" s="108"/>
      <c r="S98" s="112"/>
    </row>
    <row r="99" spans="1:19" ht="12.75" x14ac:dyDescent="0.2">
      <c r="A99" s="108"/>
      <c r="B99" s="108"/>
      <c r="C99" s="108"/>
      <c r="D99" s="107"/>
      <c r="E99" s="108"/>
      <c r="F99" s="108"/>
      <c r="G99" s="108"/>
      <c r="H99" s="108"/>
      <c r="I99" s="108"/>
      <c r="J99" s="109"/>
      <c r="K99" s="109"/>
      <c r="L99" s="108"/>
      <c r="M99" s="108"/>
      <c r="N99" s="108"/>
      <c r="O99" s="112"/>
      <c r="P99" s="112"/>
      <c r="Q99" s="108"/>
      <c r="R99" s="108"/>
      <c r="S99" s="112"/>
    </row>
    <row r="100" spans="1:19" ht="12.75" x14ac:dyDescent="0.2">
      <c r="A100" s="108"/>
      <c r="B100" s="108"/>
      <c r="C100" s="108"/>
      <c r="D100" s="107"/>
      <c r="E100" s="108"/>
      <c r="F100" s="108"/>
      <c r="G100" s="108"/>
      <c r="H100" s="108"/>
      <c r="I100" s="108"/>
      <c r="J100" s="109"/>
      <c r="K100" s="109"/>
      <c r="L100" s="108"/>
      <c r="M100" s="108"/>
      <c r="N100" s="108"/>
      <c r="O100" s="112"/>
      <c r="P100" s="112"/>
      <c r="Q100" s="108"/>
      <c r="R100" s="108"/>
      <c r="S100" s="112"/>
    </row>
    <row r="101" spans="1:19" ht="12.75" x14ac:dyDescent="0.2">
      <c r="A101" s="108"/>
      <c r="B101" s="108"/>
      <c r="C101" s="108"/>
      <c r="D101" s="107"/>
      <c r="E101" s="108"/>
      <c r="F101" s="108"/>
      <c r="G101" s="108"/>
      <c r="H101" s="108"/>
      <c r="I101" s="108"/>
      <c r="J101" s="109"/>
      <c r="K101" s="109"/>
      <c r="L101" s="108"/>
      <c r="M101" s="108"/>
      <c r="N101" s="108"/>
      <c r="O101" s="112"/>
      <c r="P101" s="112"/>
      <c r="Q101" s="108"/>
      <c r="R101" s="108"/>
      <c r="S101" s="112"/>
    </row>
    <row r="102" spans="1:19" ht="12.75" x14ac:dyDescent="0.2">
      <c r="A102" s="108"/>
      <c r="B102" s="108"/>
      <c r="C102" s="108"/>
      <c r="D102" s="107"/>
      <c r="E102" s="108"/>
      <c r="F102" s="108"/>
      <c r="G102" s="108"/>
      <c r="H102" s="108"/>
      <c r="I102" s="108"/>
      <c r="J102" s="109"/>
      <c r="K102" s="109"/>
      <c r="L102" s="108"/>
      <c r="M102" s="108"/>
      <c r="N102" s="108"/>
      <c r="O102" s="112"/>
      <c r="P102" s="112"/>
      <c r="Q102" s="108"/>
      <c r="R102" s="108"/>
      <c r="S102" s="112"/>
    </row>
    <row r="103" spans="1:19" ht="12.75" x14ac:dyDescent="0.2">
      <c r="A103" s="108"/>
      <c r="B103" s="108"/>
      <c r="C103" s="108"/>
      <c r="D103" s="107"/>
      <c r="E103" s="108"/>
      <c r="F103" s="108"/>
      <c r="G103" s="108"/>
      <c r="H103" s="108"/>
      <c r="I103" s="108"/>
      <c r="J103" s="109"/>
      <c r="K103" s="109"/>
      <c r="L103" s="108"/>
      <c r="M103" s="108"/>
      <c r="N103" s="108"/>
      <c r="O103" s="112"/>
      <c r="P103" s="112"/>
      <c r="Q103" s="108"/>
      <c r="R103" s="108"/>
      <c r="S103" s="112"/>
    </row>
    <row r="104" spans="1:19" ht="12.75" x14ac:dyDescent="0.2">
      <c r="A104" s="108"/>
      <c r="B104" s="108"/>
      <c r="C104" s="108"/>
      <c r="D104" s="107"/>
      <c r="E104" s="108"/>
      <c r="F104" s="108"/>
      <c r="G104" s="108"/>
      <c r="H104" s="108"/>
      <c r="I104" s="108"/>
      <c r="J104" s="109"/>
      <c r="K104" s="109"/>
      <c r="L104" s="108"/>
      <c r="M104" s="108"/>
      <c r="N104" s="108"/>
      <c r="O104" s="112"/>
      <c r="P104" s="112"/>
      <c r="Q104" s="108"/>
      <c r="R104" s="108"/>
      <c r="S104" s="112"/>
    </row>
    <row r="105" spans="1:19" ht="12.75" x14ac:dyDescent="0.2">
      <c r="A105" s="108"/>
      <c r="B105" s="108"/>
      <c r="C105" s="108"/>
      <c r="D105" s="107"/>
      <c r="E105" s="108"/>
      <c r="F105" s="108"/>
      <c r="G105" s="108"/>
      <c r="H105" s="108"/>
      <c r="I105" s="108"/>
      <c r="J105" s="109"/>
      <c r="K105" s="109"/>
      <c r="L105" s="108"/>
      <c r="M105" s="108"/>
      <c r="N105" s="108"/>
      <c r="O105" s="112"/>
      <c r="P105" s="112"/>
      <c r="Q105" s="108"/>
      <c r="R105" s="108"/>
      <c r="S105" s="112"/>
    </row>
    <row r="106" spans="1:19" ht="12.75" x14ac:dyDescent="0.2">
      <c r="A106" s="108"/>
      <c r="B106" s="108"/>
      <c r="C106" s="108"/>
      <c r="D106" s="107"/>
      <c r="E106" s="108"/>
      <c r="F106" s="108"/>
      <c r="G106" s="108"/>
      <c r="H106" s="108"/>
      <c r="I106" s="108"/>
      <c r="J106" s="109"/>
      <c r="K106" s="109"/>
      <c r="L106" s="108"/>
      <c r="M106" s="108"/>
      <c r="N106" s="108"/>
      <c r="O106" s="112"/>
      <c r="P106" s="112"/>
      <c r="Q106" s="108"/>
      <c r="R106" s="108"/>
      <c r="S106" s="112"/>
    </row>
    <row r="107" spans="1:19" ht="12.75" x14ac:dyDescent="0.2">
      <c r="A107" s="108"/>
      <c r="B107" s="108"/>
      <c r="C107" s="108"/>
      <c r="D107" s="107"/>
      <c r="E107" s="108"/>
      <c r="F107" s="108"/>
      <c r="G107" s="108"/>
      <c r="H107" s="108"/>
      <c r="I107" s="108"/>
      <c r="J107" s="109"/>
      <c r="K107" s="109"/>
      <c r="L107" s="108"/>
      <c r="M107" s="108"/>
      <c r="N107" s="108"/>
      <c r="O107" s="112"/>
      <c r="P107" s="112"/>
      <c r="Q107" s="108"/>
      <c r="R107" s="108"/>
      <c r="S107" s="112"/>
    </row>
    <row r="108" spans="1:19" ht="12.75" x14ac:dyDescent="0.2">
      <c r="A108" s="108"/>
      <c r="B108" s="108"/>
      <c r="C108" s="108"/>
      <c r="D108" s="107"/>
      <c r="E108" s="108"/>
      <c r="F108" s="108"/>
      <c r="G108" s="108"/>
      <c r="H108" s="108"/>
      <c r="I108" s="108"/>
      <c r="J108" s="109"/>
      <c r="K108" s="109"/>
      <c r="L108" s="108"/>
      <c r="M108" s="108"/>
      <c r="N108" s="108"/>
      <c r="O108" s="112"/>
      <c r="P108" s="112"/>
      <c r="Q108" s="108"/>
      <c r="R108" s="108"/>
      <c r="S108" s="112"/>
    </row>
    <row r="109" spans="1:19" ht="12.75" x14ac:dyDescent="0.2">
      <c r="A109" s="108"/>
      <c r="B109" s="108"/>
      <c r="C109" s="108"/>
      <c r="D109" s="107"/>
      <c r="E109" s="108"/>
      <c r="F109" s="108"/>
      <c r="G109" s="108"/>
      <c r="H109" s="108"/>
      <c r="I109" s="108"/>
      <c r="J109" s="109"/>
      <c r="K109" s="109"/>
      <c r="L109" s="108"/>
      <c r="M109" s="108"/>
      <c r="N109" s="108"/>
      <c r="O109" s="112"/>
      <c r="P109" s="112"/>
      <c r="Q109" s="108"/>
      <c r="R109" s="108"/>
      <c r="S109" s="112"/>
    </row>
    <row r="110" spans="1:19" ht="12.75" x14ac:dyDescent="0.2">
      <c r="A110" s="108"/>
      <c r="B110" s="108"/>
      <c r="C110" s="108"/>
      <c r="D110" s="107"/>
      <c r="E110" s="108"/>
      <c r="F110" s="108"/>
      <c r="G110" s="108"/>
      <c r="H110" s="108"/>
      <c r="I110" s="108"/>
      <c r="J110" s="109"/>
      <c r="K110" s="109"/>
      <c r="L110" s="108"/>
      <c r="M110" s="108"/>
      <c r="N110" s="108"/>
      <c r="O110" s="112"/>
      <c r="P110" s="112"/>
      <c r="Q110" s="108"/>
      <c r="R110" s="108"/>
      <c r="S110" s="112"/>
    </row>
    <row r="111" spans="1:19" ht="12.75" x14ac:dyDescent="0.2">
      <c r="A111" s="108"/>
      <c r="B111" s="108"/>
      <c r="C111" s="108"/>
      <c r="D111" s="107"/>
      <c r="E111" s="108"/>
      <c r="F111" s="108"/>
      <c r="G111" s="108"/>
      <c r="H111" s="108"/>
      <c r="I111" s="108"/>
      <c r="J111" s="109"/>
      <c r="K111" s="109"/>
      <c r="L111" s="108"/>
      <c r="M111" s="108"/>
      <c r="N111" s="108"/>
      <c r="O111" s="112"/>
      <c r="P111" s="112"/>
      <c r="Q111" s="108"/>
      <c r="R111" s="108"/>
      <c r="S111" s="112"/>
    </row>
    <row r="112" spans="1:19" ht="12.75" x14ac:dyDescent="0.2">
      <c r="A112" s="108"/>
      <c r="B112" s="108"/>
      <c r="C112" s="108"/>
      <c r="D112" s="107"/>
      <c r="E112" s="108"/>
      <c r="F112" s="108"/>
      <c r="G112" s="108"/>
      <c r="H112" s="108"/>
      <c r="I112" s="108"/>
      <c r="J112" s="109"/>
      <c r="K112" s="109"/>
      <c r="L112" s="108"/>
      <c r="M112" s="108"/>
      <c r="N112" s="108"/>
      <c r="O112" s="112"/>
      <c r="P112" s="112"/>
      <c r="Q112" s="108"/>
      <c r="R112" s="108"/>
      <c r="S112" s="112"/>
    </row>
    <row r="113" spans="1:19" ht="12.75" x14ac:dyDescent="0.2">
      <c r="A113" s="108"/>
      <c r="B113" s="108"/>
      <c r="C113" s="108"/>
      <c r="D113" s="107"/>
      <c r="E113" s="108"/>
      <c r="F113" s="108"/>
      <c r="G113" s="108"/>
      <c r="H113" s="108"/>
      <c r="I113" s="108"/>
      <c r="J113" s="109"/>
      <c r="K113" s="109"/>
      <c r="L113" s="108"/>
      <c r="M113" s="108"/>
      <c r="N113" s="108"/>
      <c r="O113" s="112"/>
      <c r="P113" s="112"/>
      <c r="Q113" s="108"/>
      <c r="R113" s="108"/>
      <c r="S113" s="112"/>
    </row>
    <row r="114" spans="1:19" ht="12.75" x14ac:dyDescent="0.2">
      <c r="A114" s="108"/>
      <c r="B114" s="108"/>
      <c r="C114" s="108"/>
      <c r="D114" s="107"/>
      <c r="E114" s="108"/>
      <c r="F114" s="108"/>
      <c r="G114" s="108"/>
      <c r="H114" s="108"/>
      <c r="I114" s="108"/>
      <c r="J114" s="109"/>
      <c r="K114" s="109"/>
      <c r="L114" s="108"/>
      <c r="M114" s="108"/>
      <c r="N114" s="108"/>
      <c r="O114" s="112"/>
      <c r="P114" s="112"/>
      <c r="Q114" s="108"/>
      <c r="R114" s="108"/>
      <c r="S114" s="112"/>
    </row>
    <row r="115" spans="1:19" ht="12.75" x14ac:dyDescent="0.2">
      <c r="A115" s="108"/>
      <c r="B115" s="108"/>
      <c r="C115" s="108"/>
      <c r="D115" s="107"/>
      <c r="E115" s="108"/>
      <c r="F115" s="108"/>
      <c r="G115" s="108"/>
      <c r="H115" s="108"/>
      <c r="I115" s="108"/>
      <c r="J115" s="109"/>
      <c r="K115" s="109"/>
      <c r="L115" s="108"/>
      <c r="M115" s="108"/>
      <c r="N115" s="108"/>
      <c r="O115" s="112"/>
      <c r="P115" s="112"/>
      <c r="Q115" s="108"/>
      <c r="R115" s="108"/>
      <c r="S115" s="112"/>
    </row>
    <row r="116" spans="1:19" ht="12.75" x14ac:dyDescent="0.2">
      <c r="A116" s="108"/>
      <c r="B116" s="108"/>
      <c r="C116" s="108"/>
      <c r="D116" s="107"/>
      <c r="E116" s="108"/>
      <c r="F116" s="108"/>
      <c r="G116" s="108"/>
      <c r="H116" s="108"/>
      <c r="I116" s="108"/>
      <c r="J116" s="109"/>
      <c r="K116" s="109"/>
      <c r="L116" s="108"/>
      <c r="M116" s="108"/>
      <c r="N116" s="108"/>
      <c r="O116" s="112"/>
      <c r="P116" s="112"/>
      <c r="Q116" s="108"/>
      <c r="R116" s="108"/>
      <c r="S116" s="112"/>
    </row>
    <row r="117" spans="1:19" ht="12.75" x14ac:dyDescent="0.2">
      <c r="A117" s="108"/>
      <c r="B117" s="108"/>
      <c r="C117" s="108"/>
      <c r="D117" s="107"/>
      <c r="E117" s="108"/>
      <c r="F117" s="108"/>
      <c r="G117" s="108"/>
      <c r="H117" s="108"/>
      <c r="I117" s="108"/>
      <c r="J117" s="109"/>
      <c r="K117" s="109"/>
      <c r="L117" s="108"/>
      <c r="M117" s="108"/>
      <c r="N117" s="108"/>
      <c r="O117" s="112"/>
      <c r="P117" s="112"/>
      <c r="Q117" s="108"/>
      <c r="R117" s="108"/>
      <c r="S117" s="112"/>
    </row>
    <row r="118" spans="1:19" ht="12.75" x14ac:dyDescent="0.2">
      <c r="A118" s="108"/>
      <c r="B118" s="108"/>
      <c r="C118" s="108"/>
      <c r="D118" s="107"/>
      <c r="E118" s="108"/>
      <c r="F118" s="108"/>
      <c r="G118" s="108"/>
      <c r="H118" s="108"/>
      <c r="I118" s="108"/>
      <c r="J118" s="109"/>
      <c r="K118" s="109"/>
      <c r="L118" s="108"/>
      <c r="M118" s="108"/>
      <c r="N118" s="108"/>
      <c r="O118" s="112"/>
      <c r="P118" s="112"/>
      <c r="Q118" s="108"/>
      <c r="R118" s="108"/>
      <c r="S118" s="112"/>
    </row>
    <row r="119" spans="1:19" ht="12.75" x14ac:dyDescent="0.2">
      <c r="A119" s="108"/>
      <c r="B119" s="108"/>
      <c r="C119" s="108"/>
      <c r="D119" s="107"/>
      <c r="E119" s="108"/>
      <c r="F119" s="108"/>
      <c r="G119" s="108"/>
      <c r="H119" s="108"/>
      <c r="I119" s="108"/>
      <c r="J119" s="109"/>
      <c r="K119" s="109"/>
      <c r="L119" s="108"/>
      <c r="M119" s="108"/>
      <c r="N119" s="108"/>
      <c r="O119" s="112"/>
      <c r="P119" s="112"/>
      <c r="Q119" s="108"/>
      <c r="R119" s="108"/>
      <c r="S119" s="112"/>
    </row>
    <row r="120" spans="1:19" ht="12.75" x14ac:dyDescent="0.2">
      <c r="A120" s="108"/>
      <c r="B120" s="108"/>
      <c r="C120" s="108"/>
      <c r="D120" s="107"/>
      <c r="E120" s="108"/>
      <c r="F120" s="108"/>
      <c r="G120" s="108"/>
      <c r="H120" s="108"/>
      <c r="I120" s="108"/>
      <c r="J120" s="109"/>
      <c r="K120" s="109"/>
      <c r="L120" s="108"/>
      <c r="M120" s="108"/>
      <c r="N120" s="108"/>
      <c r="O120" s="112"/>
      <c r="P120" s="112"/>
      <c r="Q120" s="108"/>
      <c r="R120" s="108"/>
      <c r="S120" s="112"/>
    </row>
    <row r="121" spans="1:19" ht="12.75" x14ac:dyDescent="0.2">
      <c r="A121" s="108"/>
      <c r="B121" s="108"/>
      <c r="C121" s="108"/>
      <c r="D121" s="107"/>
      <c r="E121" s="108"/>
      <c r="F121" s="108"/>
      <c r="G121" s="108"/>
      <c r="H121" s="108"/>
      <c r="I121" s="108"/>
      <c r="J121" s="109"/>
      <c r="K121" s="109"/>
      <c r="L121" s="108"/>
      <c r="M121" s="108"/>
      <c r="N121" s="108"/>
      <c r="O121" s="112"/>
      <c r="P121" s="112"/>
      <c r="Q121" s="108"/>
      <c r="R121" s="108"/>
      <c r="S121" s="112"/>
    </row>
    <row r="122" spans="1:19" ht="12.75" x14ac:dyDescent="0.2">
      <c r="A122" s="108"/>
      <c r="B122" s="108"/>
      <c r="C122" s="108"/>
      <c r="D122" s="107"/>
      <c r="E122" s="108"/>
      <c r="F122" s="108"/>
      <c r="G122" s="108"/>
      <c r="H122" s="108"/>
      <c r="I122" s="108"/>
      <c r="J122" s="109"/>
      <c r="K122" s="109"/>
      <c r="L122" s="108"/>
      <c r="M122" s="108"/>
      <c r="N122" s="108"/>
      <c r="O122" s="112"/>
      <c r="P122" s="112"/>
      <c r="Q122" s="108"/>
      <c r="R122" s="108"/>
      <c r="S122" s="112"/>
    </row>
    <row r="123" spans="1:19" ht="12.75" x14ac:dyDescent="0.2">
      <c r="A123" s="108"/>
      <c r="B123" s="108"/>
      <c r="C123" s="108"/>
      <c r="D123" s="107"/>
      <c r="E123" s="108"/>
      <c r="F123" s="108"/>
      <c r="G123" s="108"/>
      <c r="H123" s="108"/>
      <c r="I123" s="108"/>
      <c r="J123" s="109"/>
      <c r="K123" s="109"/>
      <c r="L123" s="108"/>
      <c r="M123" s="108"/>
      <c r="N123" s="108"/>
      <c r="O123" s="112"/>
      <c r="P123" s="112"/>
      <c r="Q123" s="108"/>
      <c r="R123" s="108"/>
      <c r="S123" s="112"/>
    </row>
    <row r="124" spans="1:19" ht="12.75" x14ac:dyDescent="0.2">
      <c r="A124" s="108"/>
      <c r="B124" s="108"/>
      <c r="C124" s="108"/>
      <c r="D124" s="107"/>
      <c r="E124" s="108"/>
      <c r="F124" s="108"/>
      <c r="G124" s="108"/>
      <c r="H124" s="108"/>
      <c r="I124" s="108"/>
      <c r="J124" s="109"/>
      <c r="K124" s="109"/>
      <c r="L124" s="108"/>
      <c r="M124" s="108"/>
      <c r="N124" s="108"/>
      <c r="O124" s="112"/>
      <c r="P124" s="112"/>
      <c r="Q124" s="108"/>
      <c r="R124" s="108"/>
      <c r="S124" s="112"/>
    </row>
    <row r="125" spans="1:19" ht="12.75" x14ac:dyDescent="0.2">
      <c r="A125" s="108"/>
      <c r="B125" s="108"/>
      <c r="C125" s="108"/>
      <c r="D125" s="107"/>
      <c r="E125" s="108"/>
      <c r="F125" s="108"/>
      <c r="G125" s="108"/>
      <c r="H125" s="108"/>
      <c r="I125" s="108"/>
      <c r="J125" s="109"/>
      <c r="K125" s="109"/>
      <c r="L125" s="108"/>
      <c r="M125" s="108"/>
      <c r="N125" s="108"/>
      <c r="O125" s="112"/>
      <c r="P125" s="112"/>
      <c r="Q125" s="108"/>
      <c r="R125" s="108"/>
      <c r="S125" s="112"/>
    </row>
    <row r="126" spans="1:19" ht="12.75" x14ac:dyDescent="0.2">
      <c r="A126" s="108"/>
      <c r="B126" s="108"/>
      <c r="C126" s="108"/>
      <c r="D126" s="107"/>
      <c r="E126" s="108"/>
      <c r="F126" s="108"/>
      <c r="G126" s="108"/>
      <c r="H126" s="108"/>
      <c r="I126" s="108"/>
      <c r="J126" s="109"/>
      <c r="K126" s="109"/>
      <c r="L126" s="108"/>
      <c r="M126" s="108"/>
      <c r="N126" s="108"/>
      <c r="O126" s="112"/>
      <c r="P126" s="112"/>
      <c r="Q126" s="108"/>
      <c r="R126" s="108"/>
      <c r="S126" s="112"/>
    </row>
    <row r="127" spans="1:19" ht="12.75" x14ac:dyDescent="0.2">
      <c r="A127" s="108"/>
      <c r="B127" s="108"/>
      <c r="C127" s="108"/>
      <c r="D127" s="107"/>
      <c r="E127" s="108"/>
      <c r="F127" s="108"/>
      <c r="G127" s="108"/>
      <c r="H127" s="108"/>
      <c r="I127" s="108"/>
      <c r="J127" s="109"/>
      <c r="K127" s="109"/>
      <c r="L127" s="108"/>
      <c r="M127" s="108"/>
      <c r="N127" s="108"/>
      <c r="O127" s="112"/>
      <c r="P127" s="112"/>
      <c r="Q127" s="108"/>
      <c r="R127" s="108"/>
      <c r="S127" s="112"/>
    </row>
    <row r="128" spans="1:19" ht="15" customHeight="1" x14ac:dyDescent="0.2">
      <c r="A128" s="108"/>
      <c r="B128" s="108"/>
      <c r="C128" s="108"/>
      <c r="D128" s="107"/>
      <c r="E128" s="108"/>
      <c r="F128" s="108"/>
      <c r="G128" s="108"/>
      <c r="H128" s="108"/>
      <c r="I128" s="108"/>
      <c r="J128" s="109"/>
      <c r="K128" s="109"/>
      <c r="L128" s="108"/>
      <c r="M128" s="108"/>
      <c r="N128" s="108"/>
      <c r="O128" s="112"/>
      <c r="P128" s="112"/>
      <c r="Q128" s="108"/>
      <c r="R128" s="108"/>
      <c r="S128" s="112"/>
    </row>
    <row r="129" spans="1:19" ht="15" customHeight="1" x14ac:dyDescent="0.2">
      <c r="A129" s="108"/>
      <c r="B129" s="108"/>
      <c r="C129" s="108"/>
      <c r="D129" s="107"/>
      <c r="E129" s="108"/>
      <c r="F129" s="108"/>
      <c r="G129" s="108"/>
      <c r="H129" s="108"/>
      <c r="I129" s="108"/>
      <c r="J129" s="109"/>
      <c r="K129" s="109"/>
      <c r="L129" s="108"/>
      <c r="M129" s="108"/>
      <c r="N129" s="108"/>
      <c r="O129" s="112"/>
      <c r="P129" s="112"/>
      <c r="Q129" s="108"/>
      <c r="R129" s="108"/>
      <c r="S129" s="112"/>
    </row>
    <row r="130" spans="1:19" ht="15" customHeight="1" x14ac:dyDescent="0.2">
      <c r="A130" s="108"/>
      <c r="B130" s="108"/>
      <c r="C130" s="108"/>
      <c r="D130" s="107"/>
      <c r="E130" s="108"/>
      <c r="F130" s="108"/>
      <c r="G130" s="108"/>
      <c r="H130" s="108"/>
      <c r="I130" s="108"/>
      <c r="J130" s="109"/>
      <c r="K130" s="109"/>
      <c r="L130" s="108"/>
      <c r="M130" s="108"/>
      <c r="N130" s="108"/>
      <c r="O130" s="112"/>
      <c r="P130" s="112"/>
      <c r="Q130" s="108"/>
      <c r="R130" s="108"/>
      <c r="S130" s="112"/>
    </row>
    <row r="131" spans="1:19" ht="15" customHeight="1" x14ac:dyDescent="0.2">
      <c r="A131" s="108"/>
      <c r="B131" s="108"/>
      <c r="C131" s="108"/>
      <c r="D131" s="107"/>
      <c r="E131" s="108"/>
      <c r="F131" s="108"/>
      <c r="G131" s="108"/>
      <c r="H131" s="108"/>
      <c r="I131" s="108"/>
      <c r="J131" s="109"/>
      <c r="K131" s="109"/>
      <c r="L131" s="108"/>
      <c r="M131" s="108"/>
      <c r="N131" s="108"/>
      <c r="O131" s="112"/>
      <c r="P131" s="112"/>
      <c r="Q131" s="108"/>
      <c r="R131" s="108"/>
      <c r="S131" s="112"/>
    </row>
    <row r="132" spans="1:19" ht="15" customHeight="1" x14ac:dyDescent="0.2">
      <c r="A132" s="108"/>
      <c r="B132" s="108"/>
      <c r="C132" s="108"/>
      <c r="D132" s="107"/>
      <c r="E132" s="108"/>
      <c r="F132" s="108"/>
      <c r="G132" s="108"/>
      <c r="H132" s="108"/>
      <c r="I132" s="108"/>
      <c r="J132" s="109"/>
      <c r="K132" s="109"/>
      <c r="L132" s="108"/>
      <c r="M132" s="108"/>
      <c r="N132" s="108"/>
      <c r="O132" s="112"/>
      <c r="P132" s="112"/>
      <c r="Q132" s="108"/>
      <c r="R132" s="108"/>
      <c r="S132" s="112"/>
    </row>
    <row r="133" spans="1:19" ht="15" customHeight="1" x14ac:dyDescent="0.2">
      <c r="A133" s="108"/>
      <c r="B133" s="108"/>
      <c r="C133" s="108"/>
      <c r="D133" s="107"/>
      <c r="E133" s="108"/>
      <c r="F133" s="108"/>
      <c r="G133" s="108"/>
      <c r="H133" s="108"/>
      <c r="I133" s="108"/>
      <c r="J133" s="109"/>
      <c r="K133" s="109"/>
      <c r="L133" s="108"/>
      <c r="M133" s="108"/>
      <c r="N133" s="108"/>
      <c r="O133" s="112"/>
      <c r="P133" s="112"/>
      <c r="Q133" s="108"/>
      <c r="R133" s="108"/>
      <c r="S133" s="112"/>
    </row>
    <row r="134" spans="1:19" ht="15" customHeight="1" x14ac:dyDescent="0.2">
      <c r="A134" s="108"/>
      <c r="B134" s="108"/>
      <c r="C134" s="108"/>
      <c r="D134" s="107"/>
      <c r="E134" s="108"/>
      <c r="F134" s="108"/>
      <c r="G134" s="108"/>
      <c r="H134" s="108"/>
      <c r="I134" s="108"/>
      <c r="J134" s="109"/>
      <c r="K134" s="109"/>
      <c r="L134" s="108"/>
      <c r="M134" s="108"/>
      <c r="N134" s="108"/>
      <c r="O134" s="112"/>
      <c r="P134" s="112"/>
      <c r="Q134" s="108"/>
      <c r="R134" s="108"/>
      <c r="S134" s="112"/>
    </row>
    <row r="135" spans="1:19" ht="15" customHeight="1" x14ac:dyDescent="0.2">
      <c r="A135" s="108"/>
      <c r="B135" s="108"/>
      <c r="C135" s="108"/>
      <c r="D135" s="107"/>
      <c r="E135" s="108"/>
      <c r="F135" s="108"/>
      <c r="G135" s="108"/>
      <c r="H135" s="108"/>
      <c r="I135" s="108"/>
      <c r="J135" s="109"/>
      <c r="K135" s="109"/>
      <c r="L135" s="108"/>
      <c r="M135" s="108"/>
      <c r="N135" s="108"/>
      <c r="O135" s="112"/>
      <c r="P135" s="112"/>
      <c r="Q135" s="108"/>
      <c r="R135" s="108"/>
      <c r="S135" s="112"/>
    </row>
    <row r="136" spans="1:19" ht="15" customHeight="1" x14ac:dyDescent="0.2">
      <c r="A136" s="108"/>
      <c r="B136" s="108"/>
      <c r="C136" s="108"/>
      <c r="D136" s="107"/>
      <c r="E136" s="108"/>
      <c r="F136" s="108"/>
      <c r="G136" s="108"/>
      <c r="H136" s="108"/>
      <c r="I136" s="108"/>
      <c r="J136" s="109"/>
      <c r="K136" s="109"/>
      <c r="L136" s="108"/>
      <c r="M136" s="108"/>
      <c r="N136" s="108"/>
      <c r="O136" s="112"/>
      <c r="P136" s="112"/>
      <c r="Q136" s="108"/>
      <c r="R136" s="108"/>
      <c r="S136" s="112"/>
    </row>
    <row r="137" spans="1:19" ht="15" customHeight="1" x14ac:dyDescent="0.2">
      <c r="A137" s="108"/>
      <c r="B137" s="108"/>
      <c r="C137" s="108"/>
      <c r="D137" s="107"/>
      <c r="E137" s="108"/>
      <c r="F137" s="108"/>
      <c r="G137" s="108"/>
      <c r="H137" s="108"/>
      <c r="I137" s="108"/>
      <c r="J137" s="109"/>
      <c r="K137" s="109"/>
      <c r="L137" s="108"/>
      <c r="M137" s="108"/>
      <c r="N137" s="108"/>
      <c r="O137" s="112"/>
      <c r="P137" s="112"/>
      <c r="Q137" s="108"/>
      <c r="R137" s="108"/>
      <c r="S137" s="112"/>
    </row>
    <row r="138" spans="1:19" ht="15" customHeight="1" x14ac:dyDescent="0.2">
      <c r="A138" s="108"/>
      <c r="B138" s="108"/>
      <c r="C138" s="108"/>
      <c r="D138" s="107"/>
      <c r="E138" s="108"/>
      <c r="F138" s="108"/>
      <c r="G138" s="108"/>
      <c r="H138" s="108"/>
      <c r="I138" s="108"/>
      <c r="J138" s="109"/>
      <c r="K138" s="109"/>
      <c r="L138" s="108"/>
      <c r="M138" s="108"/>
      <c r="N138" s="108"/>
      <c r="O138" s="112"/>
      <c r="P138" s="112"/>
      <c r="Q138" s="108"/>
      <c r="R138" s="108"/>
      <c r="S138" s="112"/>
    </row>
    <row r="139" spans="1:19" ht="15" customHeight="1" x14ac:dyDescent="0.2">
      <c r="A139" s="108"/>
      <c r="B139" s="108"/>
      <c r="C139" s="108"/>
      <c r="D139" s="107"/>
      <c r="E139" s="108"/>
      <c r="F139" s="108"/>
      <c r="G139" s="108"/>
      <c r="H139" s="108"/>
      <c r="I139" s="108"/>
      <c r="J139" s="109"/>
      <c r="K139" s="109"/>
      <c r="L139" s="108"/>
      <c r="M139" s="108"/>
      <c r="N139" s="108"/>
      <c r="O139" s="112"/>
      <c r="P139" s="112"/>
      <c r="Q139" s="108"/>
      <c r="R139" s="108"/>
      <c r="S139" s="112"/>
    </row>
    <row r="140" spans="1:19" ht="15" customHeight="1" x14ac:dyDescent="0.2">
      <c r="A140" s="108"/>
      <c r="B140" s="108"/>
      <c r="C140" s="108"/>
      <c r="D140" s="107"/>
      <c r="E140" s="108"/>
      <c r="F140" s="108"/>
      <c r="G140" s="108"/>
      <c r="H140" s="108"/>
      <c r="I140" s="108"/>
      <c r="J140" s="109"/>
      <c r="K140" s="109"/>
      <c r="L140" s="108"/>
      <c r="M140" s="108"/>
      <c r="N140" s="108"/>
      <c r="O140" s="112"/>
      <c r="P140" s="112"/>
      <c r="Q140" s="108"/>
      <c r="R140" s="108"/>
      <c r="S140" s="112"/>
    </row>
    <row r="141" spans="1:19" ht="15" customHeight="1" x14ac:dyDescent="0.2">
      <c r="A141" s="108"/>
      <c r="B141" s="108"/>
      <c r="C141" s="108"/>
      <c r="D141" s="107"/>
      <c r="E141" s="108"/>
      <c r="F141" s="108"/>
      <c r="G141" s="108"/>
      <c r="H141" s="108"/>
      <c r="I141" s="108"/>
      <c r="J141" s="109"/>
      <c r="K141" s="109"/>
      <c r="L141" s="108"/>
      <c r="M141" s="108"/>
      <c r="N141" s="108"/>
      <c r="O141" s="112"/>
      <c r="P141" s="112"/>
      <c r="Q141" s="108"/>
      <c r="R141" s="108"/>
      <c r="S141" s="112"/>
    </row>
    <row r="142" spans="1:19" ht="15" customHeight="1" x14ac:dyDescent="0.2">
      <c r="A142" s="108"/>
      <c r="B142" s="108"/>
      <c r="C142" s="108"/>
      <c r="D142" s="107"/>
      <c r="E142" s="108"/>
      <c r="F142" s="108"/>
      <c r="G142" s="108"/>
      <c r="H142" s="108"/>
      <c r="I142" s="108"/>
      <c r="J142" s="109"/>
      <c r="K142" s="109"/>
      <c r="L142" s="108"/>
      <c r="M142" s="108"/>
      <c r="N142" s="108"/>
      <c r="O142" s="112"/>
      <c r="P142" s="112"/>
      <c r="Q142" s="108"/>
      <c r="R142" s="108"/>
      <c r="S142" s="112"/>
    </row>
    <row r="143" spans="1:19" ht="15" customHeight="1" x14ac:dyDescent="0.2">
      <c r="A143" s="108"/>
      <c r="B143" s="108"/>
      <c r="C143" s="108"/>
      <c r="D143" s="107"/>
      <c r="E143" s="108"/>
      <c r="F143" s="108"/>
      <c r="G143" s="108"/>
      <c r="H143" s="108"/>
      <c r="I143" s="108"/>
      <c r="J143" s="109"/>
      <c r="K143" s="109"/>
      <c r="L143" s="108"/>
      <c r="M143" s="108"/>
      <c r="N143" s="108"/>
      <c r="O143" s="112"/>
      <c r="P143" s="112"/>
      <c r="Q143" s="108"/>
      <c r="R143" s="108"/>
      <c r="S143" s="112"/>
    </row>
    <row r="144" spans="1:19" ht="15" customHeight="1" x14ac:dyDescent="0.2">
      <c r="A144" s="108"/>
      <c r="B144" s="108"/>
      <c r="C144" s="108"/>
      <c r="D144" s="107"/>
      <c r="E144" s="108"/>
      <c r="F144" s="108"/>
      <c r="G144" s="108"/>
      <c r="H144" s="108"/>
      <c r="I144" s="108"/>
      <c r="J144" s="109"/>
      <c r="K144" s="109"/>
      <c r="L144" s="108"/>
      <c r="M144" s="108"/>
      <c r="N144" s="108"/>
      <c r="O144" s="112"/>
      <c r="P144" s="112"/>
      <c r="Q144" s="108"/>
      <c r="R144" s="108"/>
      <c r="S144" s="112"/>
    </row>
    <row r="145" spans="1:19" ht="15" customHeight="1" x14ac:dyDescent="0.2">
      <c r="A145" s="108"/>
      <c r="B145" s="108"/>
      <c r="C145" s="108"/>
      <c r="D145" s="107"/>
      <c r="E145" s="108"/>
      <c r="F145" s="108"/>
      <c r="G145" s="108"/>
      <c r="H145" s="108"/>
      <c r="I145" s="108"/>
      <c r="J145" s="109"/>
      <c r="K145" s="109"/>
      <c r="L145" s="108"/>
      <c r="M145" s="108"/>
      <c r="N145" s="108"/>
      <c r="O145" s="112"/>
      <c r="P145" s="112"/>
      <c r="Q145" s="108"/>
      <c r="R145" s="108"/>
      <c r="S145" s="112"/>
    </row>
    <row r="146" spans="1:19" ht="15" customHeight="1" x14ac:dyDescent="0.2">
      <c r="A146" s="108"/>
      <c r="B146" s="108"/>
      <c r="C146" s="108"/>
      <c r="D146" s="107"/>
      <c r="E146" s="108"/>
      <c r="F146" s="108"/>
      <c r="G146" s="108"/>
      <c r="H146" s="108"/>
      <c r="I146" s="108"/>
      <c r="J146" s="109"/>
      <c r="K146" s="109"/>
      <c r="L146" s="108"/>
      <c r="M146" s="108"/>
      <c r="N146" s="108"/>
      <c r="O146" s="112"/>
      <c r="P146" s="112"/>
      <c r="Q146" s="108"/>
      <c r="R146" s="108"/>
      <c r="S146" s="112"/>
    </row>
    <row r="147" spans="1:19" ht="15" customHeight="1" x14ac:dyDescent="0.2">
      <c r="A147" s="108"/>
      <c r="B147" s="108"/>
      <c r="C147" s="108"/>
      <c r="D147" s="107"/>
      <c r="E147" s="108"/>
      <c r="F147" s="108"/>
      <c r="G147" s="108"/>
      <c r="H147" s="108"/>
      <c r="I147" s="108"/>
      <c r="J147" s="109"/>
      <c r="K147" s="109"/>
      <c r="L147" s="108"/>
      <c r="M147" s="108"/>
      <c r="N147" s="108"/>
      <c r="O147" s="112"/>
      <c r="P147" s="112"/>
      <c r="Q147" s="108"/>
      <c r="R147" s="108"/>
      <c r="S147" s="112"/>
    </row>
    <row r="148" spans="1:19" ht="15" customHeight="1" x14ac:dyDescent="0.2">
      <c r="A148" s="108"/>
      <c r="B148" s="108"/>
      <c r="C148" s="108"/>
      <c r="D148" s="107"/>
      <c r="E148" s="108"/>
      <c r="F148" s="108"/>
      <c r="G148" s="108"/>
      <c r="H148" s="108"/>
      <c r="I148" s="108"/>
      <c r="J148" s="109"/>
      <c r="K148" s="109"/>
      <c r="L148" s="108"/>
      <c r="M148" s="108"/>
      <c r="N148" s="108"/>
      <c r="O148" s="112"/>
      <c r="P148" s="112"/>
      <c r="Q148" s="108"/>
      <c r="R148" s="108"/>
      <c r="S148" s="112"/>
    </row>
    <row r="149" spans="1:19" ht="15" customHeight="1" x14ac:dyDescent="0.2">
      <c r="A149" s="108"/>
      <c r="B149" s="108"/>
      <c r="C149" s="108"/>
      <c r="D149" s="107"/>
      <c r="E149" s="108"/>
      <c r="F149" s="108"/>
      <c r="G149" s="108"/>
      <c r="H149" s="108"/>
      <c r="I149" s="108"/>
      <c r="J149" s="109"/>
      <c r="K149" s="109"/>
      <c r="L149" s="108"/>
      <c r="M149" s="108"/>
      <c r="N149" s="108"/>
      <c r="O149" s="112"/>
      <c r="P149" s="112"/>
      <c r="Q149" s="108"/>
      <c r="R149" s="108"/>
      <c r="S149" s="112"/>
    </row>
    <row r="150" spans="1:19" ht="15" customHeight="1" x14ac:dyDescent="0.2">
      <c r="A150" s="108"/>
      <c r="B150" s="108"/>
      <c r="C150" s="108"/>
      <c r="D150" s="107"/>
      <c r="E150" s="108"/>
      <c r="F150" s="108"/>
      <c r="G150" s="108"/>
      <c r="H150" s="108"/>
      <c r="I150" s="108"/>
      <c r="J150" s="109"/>
      <c r="K150" s="109"/>
      <c r="L150" s="108"/>
      <c r="M150" s="108"/>
      <c r="N150" s="108"/>
      <c r="O150" s="112"/>
      <c r="P150" s="112"/>
      <c r="Q150" s="108"/>
      <c r="R150" s="108"/>
      <c r="S150" s="112"/>
    </row>
    <row r="151" spans="1:19" ht="15" customHeight="1" x14ac:dyDescent="0.2">
      <c r="A151" s="108"/>
      <c r="B151" s="108"/>
      <c r="C151" s="108"/>
      <c r="D151" s="107"/>
      <c r="E151" s="108"/>
      <c r="F151" s="108"/>
      <c r="G151" s="108"/>
      <c r="H151" s="108"/>
      <c r="I151" s="108"/>
      <c r="J151" s="109"/>
      <c r="K151" s="109"/>
      <c r="L151" s="108"/>
      <c r="M151" s="108"/>
      <c r="N151" s="108"/>
      <c r="O151" s="112"/>
      <c r="P151" s="112"/>
      <c r="Q151" s="108"/>
      <c r="R151" s="108"/>
      <c r="S151" s="112"/>
    </row>
    <row r="152" spans="1:19" ht="15" customHeight="1" x14ac:dyDescent="0.2">
      <c r="A152" s="108"/>
      <c r="B152" s="108"/>
      <c r="C152" s="108"/>
      <c r="D152" s="107"/>
      <c r="E152" s="108"/>
      <c r="F152" s="108"/>
      <c r="G152" s="108"/>
      <c r="H152" s="108"/>
      <c r="I152" s="108"/>
      <c r="J152" s="109"/>
      <c r="K152" s="109"/>
      <c r="L152" s="108"/>
      <c r="M152" s="108"/>
      <c r="N152" s="108"/>
      <c r="O152" s="112"/>
      <c r="P152" s="112"/>
      <c r="Q152" s="108"/>
      <c r="R152" s="108"/>
      <c r="S152" s="112"/>
    </row>
    <row r="153" spans="1:19" ht="15" customHeight="1" x14ac:dyDescent="0.2">
      <c r="A153" s="108"/>
      <c r="B153" s="108"/>
      <c r="C153" s="108"/>
      <c r="D153" s="107"/>
      <c r="E153" s="108"/>
      <c r="F153" s="108"/>
      <c r="G153" s="108"/>
      <c r="H153" s="108"/>
      <c r="I153" s="108"/>
      <c r="J153" s="109"/>
      <c r="K153" s="109"/>
      <c r="L153" s="108"/>
      <c r="M153" s="108"/>
      <c r="N153" s="108"/>
      <c r="O153" s="112"/>
      <c r="P153" s="112"/>
      <c r="Q153" s="108"/>
      <c r="R153" s="108"/>
      <c r="S153" s="112"/>
    </row>
    <row r="154" spans="1:19" ht="15" customHeight="1" x14ac:dyDescent="0.2">
      <c r="A154" s="108"/>
      <c r="B154" s="108"/>
      <c r="C154" s="108"/>
      <c r="D154" s="107"/>
      <c r="E154" s="108"/>
      <c r="F154" s="108"/>
      <c r="G154" s="108"/>
      <c r="H154" s="108"/>
      <c r="I154" s="108"/>
      <c r="J154" s="109"/>
      <c r="K154" s="109"/>
      <c r="L154" s="108"/>
      <c r="M154" s="108"/>
      <c r="N154" s="108"/>
      <c r="O154" s="112"/>
      <c r="P154" s="112"/>
      <c r="Q154" s="108"/>
      <c r="R154" s="108"/>
      <c r="S154" s="112"/>
    </row>
    <row r="155" spans="1:19" ht="15" customHeight="1" x14ac:dyDescent="0.2">
      <c r="A155" s="108"/>
      <c r="B155" s="108"/>
      <c r="C155" s="108"/>
      <c r="D155" s="107"/>
      <c r="E155" s="108"/>
      <c r="F155" s="108"/>
      <c r="G155" s="108"/>
      <c r="H155" s="108"/>
      <c r="I155" s="108"/>
      <c r="J155" s="109"/>
      <c r="K155" s="109"/>
      <c r="L155" s="108"/>
      <c r="M155" s="108"/>
      <c r="N155" s="108"/>
      <c r="O155" s="112"/>
      <c r="P155" s="112"/>
      <c r="Q155" s="108"/>
      <c r="R155" s="108"/>
      <c r="S155" s="112"/>
    </row>
    <row r="156" spans="1:19" ht="15" customHeight="1" x14ac:dyDescent="0.2">
      <c r="A156" s="108"/>
      <c r="B156" s="108"/>
      <c r="C156" s="108"/>
      <c r="D156" s="107"/>
      <c r="E156" s="108"/>
      <c r="F156" s="108"/>
      <c r="G156" s="108"/>
      <c r="H156" s="108"/>
      <c r="I156" s="108"/>
      <c r="J156" s="109"/>
      <c r="K156" s="109"/>
      <c r="L156" s="108"/>
      <c r="M156" s="108"/>
      <c r="N156" s="108"/>
      <c r="O156" s="112"/>
      <c r="P156" s="112"/>
      <c r="Q156" s="108"/>
      <c r="R156" s="108"/>
      <c r="S156" s="112"/>
    </row>
    <row r="157" spans="1:19" ht="15" customHeight="1" x14ac:dyDescent="0.2">
      <c r="A157" s="108"/>
      <c r="B157" s="108"/>
      <c r="C157" s="108"/>
      <c r="D157" s="107"/>
      <c r="E157" s="108"/>
      <c r="F157" s="108"/>
      <c r="G157" s="108"/>
      <c r="H157" s="108"/>
      <c r="I157" s="108"/>
      <c r="J157" s="109"/>
      <c r="K157" s="109"/>
      <c r="L157" s="108"/>
      <c r="M157" s="108"/>
      <c r="N157" s="108"/>
      <c r="O157" s="112"/>
      <c r="P157" s="112"/>
      <c r="Q157" s="108"/>
      <c r="R157" s="108"/>
      <c r="S157" s="112"/>
    </row>
    <row r="158" spans="1:19" ht="15" customHeight="1" x14ac:dyDescent="0.2">
      <c r="A158" s="108"/>
      <c r="B158" s="108"/>
      <c r="C158" s="108"/>
      <c r="D158" s="107"/>
      <c r="E158" s="108"/>
      <c r="F158" s="108"/>
      <c r="G158" s="108"/>
      <c r="H158" s="108"/>
      <c r="I158" s="108"/>
      <c r="J158" s="109"/>
      <c r="K158" s="109"/>
      <c r="L158" s="108"/>
      <c r="M158" s="108"/>
      <c r="N158" s="108"/>
      <c r="O158" s="112"/>
      <c r="P158" s="112"/>
      <c r="Q158" s="108"/>
      <c r="R158" s="108"/>
      <c r="S158" s="112"/>
    </row>
    <row r="159" spans="1:19" ht="15" customHeight="1" x14ac:dyDescent="0.2">
      <c r="A159" s="108"/>
      <c r="B159" s="108"/>
      <c r="C159" s="108"/>
      <c r="D159" s="107"/>
      <c r="E159" s="108"/>
      <c r="F159" s="108"/>
      <c r="G159" s="108"/>
      <c r="H159" s="108"/>
      <c r="I159" s="108"/>
      <c r="J159" s="109"/>
      <c r="K159" s="109"/>
      <c r="L159" s="108"/>
      <c r="M159" s="108"/>
      <c r="N159" s="108"/>
      <c r="O159" s="112"/>
      <c r="P159" s="112"/>
      <c r="Q159" s="108"/>
      <c r="R159" s="108"/>
      <c r="S159" s="112"/>
    </row>
    <row r="160" spans="1:19" ht="15" customHeight="1" x14ac:dyDescent="0.2">
      <c r="A160" s="108"/>
      <c r="B160" s="108"/>
      <c r="C160" s="108"/>
      <c r="D160" s="107"/>
      <c r="E160" s="108"/>
      <c r="F160" s="108"/>
      <c r="G160" s="108"/>
      <c r="H160" s="108"/>
      <c r="I160" s="108"/>
      <c r="J160" s="109"/>
      <c r="K160" s="109"/>
      <c r="L160" s="108"/>
      <c r="M160" s="108"/>
      <c r="N160" s="108"/>
      <c r="O160" s="112"/>
      <c r="P160" s="112"/>
      <c r="Q160" s="108"/>
      <c r="R160" s="108"/>
      <c r="S160" s="112"/>
    </row>
    <row r="161" spans="1:19" ht="15" customHeight="1" x14ac:dyDescent="0.2">
      <c r="A161" s="108"/>
      <c r="B161" s="108"/>
      <c r="C161" s="108"/>
      <c r="D161" s="107"/>
      <c r="E161" s="108"/>
      <c r="F161" s="108"/>
      <c r="G161" s="108"/>
      <c r="H161" s="108"/>
      <c r="I161" s="108"/>
      <c r="J161" s="109"/>
      <c r="K161" s="109"/>
      <c r="L161" s="108"/>
      <c r="M161" s="108"/>
      <c r="N161" s="108"/>
      <c r="O161" s="112"/>
      <c r="P161" s="112"/>
      <c r="Q161" s="108"/>
      <c r="R161" s="108"/>
      <c r="S161" s="112"/>
    </row>
    <row r="162" spans="1:19" ht="15" customHeight="1" x14ac:dyDescent="0.2">
      <c r="A162" s="108"/>
      <c r="B162" s="108"/>
      <c r="C162" s="108"/>
      <c r="D162" s="107"/>
      <c r="E162" s="108"/>
      <c r="F162" s="108"/>
      <c r="G162" s="108"/>
      <c r="H162" s="108"/>
      <c r="I162" s="108"/>
      <c r="J162" s="109"/>
      <c r="K162" s="109"/>
      <c r="L162" s="108"/>
      <c r="M162" s="108"/>
      <c r="N162" s="108"/>
      <c r="O162" s="112"/>
      <c r="P162" s="112"/>
      <c r="Q162" s="108"/>
      <c r="R162" s="108"/>
      <c r="S162" s="112"/>
    </row>
    <row r="163" spans="1:19" ht="15" customHeight="1" x14ac:dyDescent="0.2">
      <c r="A163" s="108"/>
      <c r="B163" s="108"/>
      <c r="C163" s="108"/>
      <c r="D163" s="107"/>
      <c r="E163" s="108"/>
      <c r="F163" s="108"/>
      <c r="G163" s="108"/>
      <c r="H163" s="108"/>
      <c r="I163" s="108"/>
      <c r="J163" s="109"/>
      <c r="K163" s="109"/>
      <c r="L163" s="108"/>
      <c r="M163" s="108"/>
      <c r="N163" s="108"/>
      <c r="O163" s="112"/>
      <c r="P163" s="112"/>
      <c r="Q163" s="108"/>
      <c r="R163" s="108"/>
      <c r="S163" s="112"/>
    </row>
    <row r="164" spans="1:19" ht="15" customHeight="1" x14ac:dyDescent="0.2">
      <c r="A164" s="108"/>
      <c r="B164" s="108"/>
      <c r="C164" s="108"/>
      <c r="D164" s="107"/>
      <c r="E164" s="108"/>
      <c r="F164" s="108"/>
      <c r="G164" s="108"/>
      <c r="H164" s="108"/>
      <c r="I164" s="108"/>
      <c r="J164" s="109"/>
      <c r="K164" s="109"/>
      <c r="L164" s="108"/>
      <c r="M164" s="108"/>
      <c r="N164" s="108"/>
      <c r="O164" s="112"/>
      <c r="P164" s="112"/>
      <c r="Q164" s="108"/>
      <c r="R164" s="108"/>
      <c r="S164" s="112"/>
    </row>
    <row r="165" spans="1:19" ht="15" customHeight="1" x14ac:dyDescent="0.2">
      <c r="A165" s="108"/>
      <c r="B165" s="108"/>
      <c r="C165" s="108"/>
      <c r="D165" s="107"/>
      <c r="E165" s="108"/>
      <c r="F165" s="108"/>
      <c r="G165" s="108"/>
      <c r="H165" s="108"/>
      <c r="I165" s="108"/>
      <c r="J165" s="109"/>
      <c r="K165" s="109"/>
      <c r="L165" s="108"/>
      <c r="M165" s="108"/>
      <c r="N165" s="108"/>
      <c r="O165" s="112"/>
      <c r="P165" s="112"/>
      <c r="Q165" s="108"/>
      <c r="R165" s="108"/>
      <c r="S165" s="112"/>
    </row>
    <row r="166" spans="1:19" ht="15" customHeight="1" x14ac:dyDescent="0.2">
      <c r="A166" s="108"/>
      <c r="B166" s="108"/>
      <c r="C166" s="108"/>
      <c r="D166" s="107"/>
      <c r="E166" s="108"/>
      <c r="F166" s="108"/>
      <c r="G166" s="108"/>
      <c r="H166" s="108"/>
      <c r="I166" s="108"/>
      <c r="J166" s="109"/>
      <c r="K166" s="109"/>
      <c r="L166" s="108"/>
      <c r="M166" s="108"/>
      <c r="N166" s="108"/>
      <c r="O166" s="112"/>
      <c r="P166" s="112"/>
      <c r="Q166" s="108"/>
      <c r="R166" s="108"/>
      <c r="S166" s="112"/>
    </row>
    <row r="167" spans="1:19" ht="15" customHeight="1" x14ac:dyDescent="0.2">
      <c r="A167" s="108"/>
      <c r="B167" s="108"/>
      <c r="C167" s="108"/>
      <c r="D167" s="107"/>
      <c r="E167" s="108"/>
      <c r="F167" s="108"/>
      <c r="G167" s="108"/>
      <c r="H167" s="108"/>
      <c r="I167" s="108"/>
      <c r="J167" s="109"/>
      <c r="K167" s="109"/>
      <c r="L167" s="108"/>
      <c r="M167" s="108"/>
      <c r="N167" s="108"/>
      <c r="O167" s="112"/>
      <c r="P167" s="112"/>
      <c r="Q167" s="108"/>
      <c r="R167" s="108"/>
      <c r="S167" s="112"/>
    </row>
    <row r="168" spans="1:19" ht="15" customHeight="1" x14ac:dyDescent="0.2">
      <c r="A168" s="108"/>
      <c r="B168" s="108"/>
      <c r="C168" s="108"/>
      <c r="D168" s="107"/>
      <c r="E168" s="108"/>
      <c r="F168" s="108"/>
      <c r="G168" s="108"/>
      <c r="H168" s="108"/>
      <c r="I168" s="108"/>
      <c r="J168" s="109"/>
      <c r="K168" s="109"/>
      <c r="L168" s="108"/>
      <c r="M168" s="108"/>
      <c r="N168" s="108"/>
      <c r="O168" s="112"/>
      <c r="P168" s="112"/>
      <c r="Q168" s="108"/>
      <c r="R168" s="108"/>
      <c r="S168" s="112"/>
    </row>
    <row r="169" spans="1:19" ht="15" customHeight="1" x14ac:dyDescent="0.2">
      <c r="A169" s="108"/>
      <c r="B169" s="108"/>
      <c r="C169" s="108"/>
      <c r="D169" s="107"/>
      <c r="E169" s="108"/>
      <c r="F169" s="108"/>
      <c r="G169" s="108"/>
      <c r="H169" s="108"/>
      <c r="I169" s="108"/>
      <c r="J169" s="109"/>
      <c r="K169" s="109"/>
      <c r="L169" s="108"/>
      <c r="M169" s="108"/>
      <c r="N169" s="108"/>
      <c r="O169" s="112"/>
      <c r="P169" s="112"/>
      <c r="Q169" s="108"/>
      <c r="R169" s="108"/>
      <c r="S169" s="112"/>
    </row>
    <row r="170" spans="1:19" ht="15" customHeight="1" x14ac:dyDescent="0.2">
      <c r="A170" s="108"/>
      <c r="B170" s="108"/>
      <c r="C170" s="108"/>
      <c r="D170" s="107"/>
      <c r="E170" s="108"/>
      <c r="F170" s="108"/>
      <c r="G170" s="108"/>
      <c r="H170" s="108"/>
      <c r="I170" s="108"/>
      <c r="J170" s="109"/>
      <c r="K170" s="109"/>
      <c r="L170" s="108"/>
      <c r="M170" s="108"/>
      <c r="N170" s="108"/>
      <c r="O170" s="112"/>
      <c r="P170" s="112"/>
      <c r="Q170" s="108"/>
      <c r="R170" s="108"/>
      <c r="S170" s="112"/>
    </row>
    <row r="171" spans="1:19" ht="15" customHeight="1" x14ac:dyDescent="0.2">
      <c r="A171" s="108"/>
      <c r="B171" s="108"/>
      <c r="C171" s="108"/>
      <c r="D171" s="107"/>
      <c r="E171" s="108"/>
      <c r="F171" s="108"/>
      <c r="G171" s="108"/>
      <c r="H171" s="108"/>
      <c r="I171" s="108"/>
      <c r="J171" s="109"/>
      <c r="K171" s="109"/>
      <c r="L171" s="108"/>
      <c r="M171" s="108"/>
      <c r="N171" s="108"/>
      <c r="O171" s="112"/>
      <c r="P171" s="112"/>
      <c r="Q171" s="108"/>
      <c r="R171" s="108"/>
      <c r="S171" s="112"/>
    </row>
    <row r="172" spans="1:19" ht="15" customHeight="1" x14ac:dyDescent="0.2">
      <c r="A172" s="108"/>
      <c r="B172" s="108"/>
      <c r="C172" s="108"/>
      <c r="D172" s="107"/>
      <c r="E172" s="108"/>
      <c r="F172" s="108"/>
      <c r="G172" s="108"/>
      <c r="H172" s="108"/>
      <c r="I172" s="108"/>
      <c r="J172" s="109"/>
      <c r="K172" s="109"/>
      <c r="L172" s="108"/>
      <c r="M172" s="108"/>
      <c r="N172" s="108"/>
      <c r="O172" s="112"/>
      <c r="P172" s="112"/>
      <c r="Q172" s="108"/>
      <c r="R172" s="108"/>
      <c r="S172" s="112"/>
    </row>
    <row r="173" spans="1:19" ht="15" customHeight="1" x14ac:dyDescent="0.2">
      <c r="A173" s="108"/>
      <c r="B173" s="108"/>
      <c r="C173" s="108"/>
      <c r="D173" s="107"/>
      <c r="E173" s="108"/>
      <c r="F173" s="108"/>
      <c r="G173" s="108"/>
      <c r="H173" s="108"/>
      <c r="I173" s="108"/>
      <c r="J173" s="109"/>
      <c r="K173" s="109"/>
      <c r="L173" s="108"/>
      <c r="M173" s="108"/>
      <c r="N173" s="108"/>
      <c r="O173" s="112"/>
      <c r="P173" s="112"/>
      <c r="Q173" s="108"/>
      <c r="R173" s="108"/>
      <c r="S173" s="112"/>
    </row>
    <row r="174" spans="1:19" ht="15" customHeight="1" x14ac:dyDescent="0.2">
      <c r="A174" s="108"/>
      <c r="B174" s="108"/>
      <c r="C174" s="108"/>
      <c r="D174" s="107"/>
      <c r="E174" s="108"/>
      <c r="F174" s="108"/>
      <c r="G174" s="108"/>
      <c r="H174" s="108"/>
      <c r="I174" s="108"/>
      <c r="J174" s="109"/>
      <c r="K174" s="109"/>
      <c r="L174" s="108"/>
      <c r="M174" s="108"/>
      <c r="N174" s="108"/>
      <c r="O174" s="112"/>
      <c r="P174" s="112"/>
      <c r="Q174" s="108"/>
      <c r="R174" s="108"/>
      <c r="S174" s="112"/>
    </row>
    <row r="175" spans="1:19" ht="15" customHeight="1" x14ac:dyDescent="0.2">
      <c r="A175" s="108"/>
      <c r="B175" s="108"/>
      <c r="C175" s="108"/>
      <c r="D175" s="107"/>
      <c r="E175" s="108"/>
      <c r="F175" s="108"/>
      <c r="G175" s="108"/>
      <c r="H175" s="108"/>
      <c r="I175" s="108"/>
      <c r="J175" s="109"/>
      <c r="K175" s="109"/>
      <c r="L175" s="108"/>
      <c r="M175" s="108"/>
      <c r="N175" s="108"/>
      <c r="O175" s="112"/>
      <c r="P175" s="112"/>
      <c r="Q175" s="108"/>
      <c r="R175" s="108"/>
      <c r="S175" s="112"/>
    </row>
    <row r="176" spans="1:19" ht="15" customHeight="1" x14ac:dyDescent="0.2">
      <c r="A176" s="108"/>
      <c r="B176" s="108"/>
      <c r="C176" s="108"/>
      <c r="D176" s="107"/>
      <c r="E176" s="108"/>
      <c r="F176" s="108"/>
      <c r="G176" s="108"/>
      <c r="H176" s="108"/>
      <c r="I176" s="108"/>
      <c r="J176" s="109"/>
      <c r="K176" s="109"/>
      <c r="L176" s="108"/>
      <c r="M176" s="108"/>
      <c r="N176" s="108"/>
      <c r="O176" s="112"/>
      <c r="P176" s="112"/>
      <c r="Q176" s="108"/>
      <c r="R176" s="108"/>
      <c r="S176" s="112"/>
    </row>
    <row r="177" spans="1:19" ht="15" customHeight="1" x14ac:dyDescent="0.2">
      <c r="A177" s="108"/>
      <c r="B177" s="108"/>
      <c r="C177" s="108"/>
      <c r="D177" s="107"/>
      <c r="E177" s="108"/>
      <c r="F177" s="108"/>
      <c r="G177" s="108"/>
      <c r="H177" s="108"/>
      <c r="I177" s="108"/>
      <c r="J177" s="109"/>
      <c r="K177" s="109"/>
      <c r="L177" s="108"/>
      <c r="M177" s="108"/>
      <c r="N177" s="108"/>
      <c r="O177" s="112"/>
      <c r="P177" s="112"/>
      <c r="Q177" s="108"/>
      <c r="R177" s="108"/>
      <c r="S177" s="112"/>
    </row>
    <row r="178" spans="1:19" ht="15" customHeight="1" x14ac:dyDescent="0.2">
      <c r="A178" s="108"/>
      <c r="B178" s="108"/>
      <c r="C178" s="108"/>
      <c r="D178" s="107"/>
      <c r="E178" s="108"/>
      <c r="F178" s="108"/>
      <c r="G178" s="108"/>
      <c r="H178" s="108"/>
      <c r="I178" s="108"/>
      <c r="J178" s="109"/>
      <c r="K178" s="109"/>
      <c r="L178" s="108"/>
      <c r="M178" s="108"/>
      <c r="N178" s="108"/>
      <c r="O178" s="112"/>
      <c r="P178" s="112"/>
      <c r="Q178" s="108"/>
      <c r="R178" s="108"/>
      <c r="S178" s="112"/>
    </row>
    <row r="179" spans="1:19" ht="15" customHeight="1" x14ac:dyDescent="0.2">
      <c r="A179" s="108"/>
      <c r="B179" s="108"/>
      <c r="C179" s="108"/>
      <c r="D179" s="107"/>
      <c r="E179" s="108"/>
      <c r="F179" s="108"/>
      <c r="G179" s="108"/>
      <c r="H179" s="108"/>
      <c r="I179" s="108"/>
      <c r="J179" s="109"/>
      <c r="K179" s="109"/>
      <c r="L179" s="108"/>
      <c r="M179" s="108"/>
      <c r="N179" s="108"/>
      <c r="O179" s="112"/>
      <c r="P179" s="112"/>
      <c r="Q179" s="108"/>
      <c r="R179" s="108"/>
      <c r="S179" s="112"/>
    </row>
    <row r="180" spans="1:19" ht="15" customHeight="1" x14ac:dyDescent="0.2">
      <c r="A180" s="108"/>
      <c r="B180" s="108"/>
      <c r="C180" s="108"/>
      <c r="D180" s="107"/>
      <c r="E180" s="108"/>
      <c r="F180" s="108"/>
      <c r="G180" s="108"/>
      <c r="H180" s="108"/>
      <c r="I180" s="108"/>
      <c r="J180" s="109"/>
      <c r="K180" s="109"/>
      <c r="L180" s="108"/>
      <c r="M180" s="108"/>
      <c r="N180" s="108"/>
      <c r="O180" s="112"/>
      <c r="P180" s="112"/>
      <c r="Q180" s="108"/>
      <c r="R180" s="108"/>
      <c r="S180" s="112"/>
    </row>
    <row r="181" spans="1:19" ht="15" customHeight="1" x14ac:dyDescent="0.2">
      <c r="A181" s="108"/>
      <c r="B181" s="108"/>
      <c r="C181" s="108"/>
      <c r="D181" s="107"/>
      <c r="E181" s="108"/>
      <c r="F181" s="108"/>
      <c r="G181" s="108"/>
      <c r="H181" s="108"/>
      <c r="I181" s="108"/>
      <c r="J181" s="109"/>
      <c r="K181" s="109"/>
      <c r="L181" s="108"/>
      <c r="M181" s="108"/>
      <c r="N181" s="108"/>
      <c r="O181" s="112"/>
      <c r="P181" s="112"/>
      <c r="Q181" s="108"/>
      <c r="R181" s="108"/>
      <c r="S181" s="112"/>
    </row>
    <row r="182" spans="1:19" ht="15" customHeight="1" x14ac:dyDescent="0.2">
      <c r="A182" s="108"/>
      <c r="B182" s="108"/>
      <c r="C182" s="108"/>
      <c r="D182" s="107"/>
      <c r="E182" s="108"/>
      <c r="F182" s="108"/>
      <c r="G182" s="108"/>
      <c r="H182" s="108"/>
      <c r="I182" s="108"/>
      <c r="J182" s="109"/>
      <c r="K182" s="109"/>
      <c r="L182" s="108"/>
      <c r="M182" s="108"/>
      <c r="N182" s="108"/>
      <c r="O182" s="112"/>
      <c r="P182" s="112"/>
      <c r="Q182" s="108"/>
      <c r="R182" s="108"/>
      <c r="S182" s="112"/>
    </row>
    <row r="183" spans="1:19" ht="15" customHeight="1" x14ac:dyDescent="0.2">
      <c r="A183" s="108"/>
      <c r="B183" s="108"/>
      <c r="C183" s="108"/>
      <c r="D183" s="107"/>
      <c r="E183" s="108"/>
      <c r="F183" s="108"/>
      <c r="G183" s="108"/>
      <c r="H183" s="108"/>
      <c r="I183" s="108"/>
      <c r="J183" s="109"/>
      <c r="K183" s="109"/>
      <c r="L183" s="108"/>
      <c r="M183" s="108"/>
      <c r="N183" s="108"/>
      <c r="O183" s="112"/>
      <c r="P183" s="112"/>
      <c r="Q183" s="108"/>
      <c r="R183" s="108"/>
      <c r="S183" s="112"/>
    </row>
    <row r="184" spans="1:19" ht="15" customHeight="1" x14ac:dyDescent="0.2">
      <c r="A184" s="108"/>
      <c r="B184" s="108"/>
      <c r="C184" s="108"/>
      <c r="D184" s="107"/>
      <c r="E184" s="108"/>
      <c r="F184" s="108"/>
      <c r="G184" s="108"/>
      <c r="H184" s="108"/>
      <c r="I184" s="108"/>
      <c r="J184" s="109"/>
      <c r="K184" s="109"/>
      <c r="L184" s="108"/>
      <c r="M184" s="108"/>
      <c r="N184" s="108"/>
      <c r="O184" s="112"/>
      <c r="P184" s="112"/>
      <c r="Q184" s="108"/>
      <c r="R184" s="108"/>
      <c r="S184" s="112"/>
    </row>
    <row r="185" spans="1:19" ht="15" customHeight="1" x14ac:dyDescent="0.2">
      <c r="A185" s="108"/>
      <c r="B185" s="108"/>
      <c r="C185" s="108"/>
      <c r="D185" s="107"/>
      <c r="E185" s="108"/>
      <c r="F185" s="108"/>
      <c r="G185" s="108"/>
      <c r="H185" s="108"/>
      <c r="I185" s="108"/>
      <c r="J185" s="109"/>
      <c r="K185" s="109"/>
      <c r="L185" s="108"/>
      <c r="M185" s="108"/>
      <c r="N185" s="108"/>
      <c r="O185" s="112"/>
      <c r="P185" s="112"/>
      <c r="Q185" s="108"/>
      <c r="R185" s="108"/>
      <c r="S185" s="112"/>
    </row>
    <row r="186" spans="1:19" ht="15" customHeight="1" x14ac:dyDescent="0.2">
      <c r="A186" s="108"/>
      <c r="B186" s="108"/>
      <c r="C186" s="108"/>
      <c r="D186" s="107"/>
      <c r="E186" s="108"/>
      <c r="F186" s="108"/>
      <c r="G186" s="108"/>
      <c r="H186" s="108"/>
      <c r="I186" s="108"/>
      <c r="J186" s="109"/>
      <c r="K186" s="109"/>
      <c r="L186" s="108"/>
      <c r="M186" s="108"/>
      <c r="N186" s="108"/>
      <c r="O186" s="112"/>
      <c r="P186" s="112"/>
      <c r="Q186" s="108"/>
      <c r="R186" s="108"/>
      <c r="S186" s="112"/>
    </row>
    <row r="187" spans="1:19" ht="15" customHeight="1" x14ac:dyDescent="0.2">
      <c r="A187" s="108"/>
      <c r="B187" s="108"/>
      <c r="C187" s="108"/>
      <c r="D187" s="107"/>
      <c r="E187" s="108"/>
      <c r="F187" s="108"/>
      <c r="G187" s="108"/>
      <c r="H187" s="108"/>
      <c r="I187" s="108"/>
      <c r="J187" s="109"/>
      <c r="K187" s="109"/>
      <c r="L187" s="108"/>
      <c r="M187" s="108"/>
      <c r="N187" s="108"/>
      <c r="O187" s="112"/>
      <c r="P187" s="112"/>
      <c r="Q187" s="108"/>
      <c r="R187" s="108"/>
      <c r="S187" s="112"/>
    </row>
    <row r="188" spans="1:19" ht="15" customHeight="1" x14ac:dyDescent="0.2">
      <c r="A188" s="108"/>
      <c r="B188" s="108"/>
      <c r="C188" s="108"/>
      <c r="D188" s="107"/>
      <c r="E188" s="108"/>
      <c r="F188" s="108"/>
      <c r="G188" s="108"/>
      <c r="H188" s="108"/>
      <c r="I188" s="108"/>
      <c r="J188" s="109"/>
      <c r="K188" s="109"/>
      <c r="L188" s="108"/>
      <c r="M188" s="108"/>
      <c r="N188" s="108"/>
      <c r="O188" s="112"/>
      <c r="P188" s="112"/>
      <c r="Q188" s="108"/>
      <c r="R188" s="108"/>
      <c r="S188" s="112"/>
    </row>
    <row r="189" spans="1:19" ht="15" customHeight="1" x14ac:dyDescent="0.2">
      <c r="A189" s="108"/>
      <c r="B189" s="108"/>
      <c r="C189" s="108"/>
      <c r="D189" s="107"/>
      <c r="E189" s="108"/>
      <c r="F189" s="108"/>
      <c r="G189" s="108"/>
      <c r="H189" s="108"/>
      <c r="I189" s="108"/>
      <c r="J189" s="109"/>
      <c r="K189" s="109"/>
      <c r="L189" s="108"/>
      <c r="M189" s="108"/>
      <c r="N189" s="108"/>
      <c r="O189" s="112"/>
      <c r="P189" s="112"/>
      <c r="Q189" s="108"/>
      <c r="R189" s="108"/>
      <c r="S189" s="112"/>
    </row>
    <row r="190" spans="1:19" ht="15" customHeight="1" x14ac:dyDescent="0.2">
      <c r="A190" s="108"/>
      <c r="B190" s="108"/>
      <c r="C190" s="108"/>
      <c r="D190" s="107"/>
      <c r="E190" s="108"/>
      <c r="F190" s="108"/>
      <c r="G190" s="108"/>
      <c r="H190" s="108"/>
      <c r="I190" s="108"/>
      <c r="J190" s="109"/>
      <c r="K190" s="109"/>
      <c r="L190" s="108"/>
      <c r="M190" s="108"/>
      <c r="N190" s="108"/>
      <c r="O190" s="112"/>
      <c r="P190" s="112"/>
      <c r="Q190" s="108"/>
      <c r="R190" s="108"/>
      <c r="S190" s="112"/>
    </row>
    <row r="191" spans="1:19" ht="15" customHeight="1" x14ac:dyDescent="0.2">
      <c r="A191" s="108"/>
      <c r="B191" s="108"/>
      <c r="C191" s="108"/>
      <c r="D191" s="107"/>
      <c r="E191" s="108"/>
      <c r="F191" s="108"/>
      <c r="G191" s="108"/>
      <c r="H191" s="108"/>
      <c r="I191" s="108"/>
      <c r="J191" s="109"/>
      <c r="K191" s="109"/>
      <c r="L191" s="108"/>
      <c r="M191" s="108"/>
      <c r="N191" s="108"/>
      <c r="O191" s="112"/>
      <c r="P191" s="112"/>
      <c r="Q191" s="108"/>
      <c r="R191" s="108"/>
      <c r="S191" s="112"/>
    </row>
    <row r="192" spans="1:19" ht="15" customHeight="1" x14ac:dyDescent="0.2">
      <c r="A192" s="108"/>
      <c r="B192" s="108"/>
      <c r="C192" s="108"/>
      <c r="D192" s="107"/>
      <c r="E192" s="108"/>
      <c r="F192" s="108"/>
      <c r="G192" s="108"/>
      <c r="H192" s="108"/>
      <c r="I192" s="108"/>
      <c r="J192" s="109"/>
      <c r="K192" s="109"/>
      <c r="L192" s="108"/>
      <c r="M192" s="108"/>
      <c r="N192" s="108"/>
      <c r="O192" s="112"/>
      <c r="P192" s="112"/>
      <c r="Q192" s="108"/>
      <c r="R192" s="108"/>
      <c r="S192" s="112"/>
    </row>
    <row r="193" spans="1:19" ht="15" customHeight="1" x14ac:dyDescent="0.2">
      <c r="A193" s="108"/>
      <c r="B193" s="108"/>
      <c r="C193" s="108"/>
      <c r="D193" s="107"/>
      <c r="E193" s="108"/>
      <c r="F193" s="108"/>
      <c r="G193" s="108"/>
      <c r="H193" s="108"/>
      <c r="I193" s="108"/>
      <c r="J193" s="109"/>
      <c r="K193" s="109"/>
      <c r="L193" s="108"/>
      <c r="M193" s="108"/>
      <c r="N193" s="108"/>
      <c r="O193" s="112"/>
      <c r="P193" s="112"/>
      <c r="Q193" s="108"/>
      <c r="R193" s="108"/>
      <c r="S193" s="112"/>
    </row>
    <row r="194" spans="1:19" ht="15" customHeight="1" x14ac:dyDescent="0.2">
      <c r="A194" s="108"/>
      <c r="B194" s="108"/>
      <c r="C194" s="108"/>
      <c r="D194" s="107"/>
      <c r="E194" s="108"/>
      <c r="F194" s="108"/>
      <c r="G194" s="108"/>
      <c r="H194" s="108"/>
      <c r="I194" s="108"/>
      <c r="J194" s="109"/>
      <c r="K194" s="109"/>
      <c r="L194" s="108"/>
      <c r="M194" s="108"/>
      <c r="N194" s="108"/>
      <c r="O194" s="112"/>
      <c r="P194" s="112"/>
      <c r="Q194" s="108"/>
      <c r="R194" s="108"/>
      <c r="S194" s="112"/>
    </row>
    <row r="195" spans="1:19" ht="15" customHeight="1" x14ac:dyDescent="0.2">
      <c r="A195" s="108"/>
      <c r="B195" s="108"/>
      <c r="C195" s="108"/>
      <c r="D195" s="107"/>
      <c r="E195" s="108"/>
      <c r="F195" s="108"/>
      <c r="G195" s="108"/>
      <c r="H195" s="108"/>
      <c r="I195" s="108"/>
      <c r="J195" s="109"/>
      <c r="K195" s="109"/>
      <c r="L195" s="108"/>
      <c r="M195" s="108"/>
      <c r="N195" s="108"/>
      <c r="O195" s="112"/>
      <c r="P195" s="112"/>
      <c r="Q195" s="108"/>
      <c r="R195" s="108"/>
      <c r="S195" s="112"/>
    </row>
    <row r="196" spans="1:19" ht="15" customHeight="1" x14ac:dyDescent="0.2">
      <c r="A196" s="108"/>
      <c r="B196" s="108"/>
      <c r="C196" s="108"/>
      <c r="D196" s="107"/>
      <c r="E196" s="108"/>
      <c r="F196" s="108"/>
      <c r="G196" s="108"/>
      <c r="H196" s="108"/>
      <c r="I196" s="108"/>
      <c r="J196" s="109"/>
      <c r="K196" s="109"/>
      <c r="L196" s="108"/>
      <c r="M196" s="108"/>
      <c r="N196" s="108"/>
      <c r="O196" s="112"/>
      <c r="P196" s="112"/>
      <c r="Q196" s="108"/>
      <c r="R196" s="108"/>
      <c r="S196" s="112"/>
    </row>
    <row r="197" spans="1:19" ht="15" customHeight="1" x14ac:dyDescent="0.2">
      <c r="A197" s="108"/>
      <c r="B197" s="108"/>
      <c r="C197" s="108"/>
      <c r="D197" s="107"/>
      <c r="E197" s="108"/>
      <c r="F197" s="108"/>
      <c r="G197" s="108"/>
      <c r="H197" s="108"/>
      <c r="I197" s="108"/>
      <c r="J197" s="109"/>
      <c r="K197" s="109"/>
      <c r="L197" s="108"/>
      <c r="M197" s="108"/>
      <c r="N197" s="108"/>
      <c r="O197" s="112"/>
      <c r="P197" s="112"/>
      <c r="Q197" s="108"/>
      <c r="R197" s="108"/>
      <c r="S197" s="112"/>
    </row>
    <row r="198" spans="1:19" ht="15" customHeight="1" x14ac:dyDescent="0.2">
      <c r="A198" s="108"/>
      <c r="B198" s="108"/>
      <c r="C198" s="108"/>
      <c r="D198" s="107"/>
      <c r="E198" s="108"/>
      <c r="F198" s="108"/>
      <c r="G198" s="108"/>
      <c r="H198" s="108"/>
      <c r="I198" s="108"/>
      <c r="J198" s="109"/>
      <c r="K198" s="109"/>
      <c r="L198" s="108"/>
      <c r="M198" s="108"/>
      <c r="N198" s="108"/>
      <c r="O198" s="112"/>
      <c r="P198" s="112"/>
      <c r="Q198" s="108"/>
      <c r="R198" s="108"/>
      <c r="S198" s="112"/>
    </row>
    <row r="199" spans="1:19" ht="15" customHeight="1" x14ac:dyDescent="0.2">
      <c r="A199" s="108"/>
      <c r="B199" s="108"/>
      <c r="C199" s="108"/>
      <c r="D199" s="107"/>
      <c r="E199" s="108"/>
      <c r="F199" s="108"/>
      <c r="G199" s="108"/>
      <c r="H199" s="108"/>
      <c r="I199" s="108"/>
      <c r="J199" s="109"/>
      <c r="K199" s="109"/>
      <c r="L199" s="108"/>
      <c r="M199" s="108"/>
      <c r="N199" s="108"/>
      <c r="O199" s="112"/>
      <c r="P199" s="112"/>
      <c r="Q199" s="108"/>
      <c r="R199" s="108"/>
      <c r="S199" s="112"/>
    </row>
    <row r="200" spans="1:19" ht="15" customHeight="1" x14ac:dyDescent="0.2">
      <c r="A200" s="108"/>
      <c r="B200" s="108"/>
      <c r="C200" s="108"/>
      <c r="D200" s="107"/>
      <c r="E200" s="108"/>
      <c r="F200" s="108"/>
      <c r="G200" s="108"/>
      <c r="H200" s="108"/>
      <c r="I200" s="108"/>
      <c r="J200" s="109"/>
      <c r="K200" s="109"/>
      <c r="L200" s="108"/>
      <c r="M200" s="108"/>
      <c r="N200" s="108"/>
      <c r="O200" s="112"/>
      <c r="P200" s="112"/>
      <c r="Q200" s="108"/>
      <c r="R200" s="108"/>
      <c r="S200" s="112"/>
    </row>
    <row r="201" spans="1:19" ht="15" customHeight="1" x14ac:dyDescent="0.2">
      <c r="A201" s="108"/>
      <c r="B201" s="108"/>
      <c r="C201" s="108"/>
      <c r="D201" s="107"/>
      <c r="E201" s="108"/>
      <c r="F201" s="108"/>
      <c r="G201" s="108"/>
      <c r="H201" s="108"/>
      <c r="I201" s="108"/>
      <c r="J201" s="109"/>
      <c r="K201" s="109"/>
      <c r="L201" s="108"/>
      <c r="M201" s="108"/>
      <c r="N201" s="108"/>
      <c r="O201" s="112"/>
      <c r="P201" s="112"/>
      <c r="Q201" s="108"/>
      <c r="R201" s="108"/>
      <c r="S201" s="112"/>
    </row>
    <row r="202" spans="1:19" ht="15" customHeight="1" x14ac:dyDescent="0.2">
      <c r="A202" s="108"/>
      <c r="B202" s="108"/>
      <c r="C202" s="108"/>
      <c r="D202" s="107"/>
      <c r="E202" s="108"/>
      <c r="F202" s="108"/>
      <c r="G202" s="108"/>
      <c r="H202" s="108"/>
      <c r="I202" s="108"/>
      <c r="J202" s="109"/>
      <c r="K202" s="109"/>
      <c r="L202" s="108"/>
      <c r="M202" s="108"/>
      <c r="N202" s="108"/>
      <c r="O202" s="112"/>
      <c r="P202" s="112"/>
      <c r="Q202" s="108"/>
      <c r="R202" s="108"/>
      <c r="S202" s="112"/>
    </row>
    <row r="203" spans="1:19" ht="15" customHeight="1" x14ac:dyDescent="0.2">
      <c r="A203" s="108"/>
      <c r="B203" s="108"/>
      <c r="C203" s="108"/>
      <c r="D203" s="107"/>
      <c r="E203" s="108"/>
      <c r="F203" s="108"/>
      <c r="G203" s="108"/>
      <c r="H203" s="108"/>
      <c r="I203" s="108"/>
      <c r="J203" s="109"/>
      <c r="K203" s="109"/>
      <c r="L203" s="108"/>
      <c r="M203" s="108"/>
      <c r="N203" s="108"/>
      <c r="O203" s="112"/>
      <c r="P203" s="112"/>
      <c r="Q203" s="108"/>
      <c r="R203" s="108"/>
      <c r="S203" s="112"/>
    </row>
    <row r="204" spans="1:19" ht="15" customHeight="1" x14ac:dyDescent="0.2">
      <c r="A204" s="108"/>
      <c r="B204" s="108"/>
      <c r="C204" s="108"/>
      <c r="D204" s="107"/>
      <c r="E204" s="108"/>
      <c r="F204" s="108"/>
      <c r="G204" s="108"/>
      <c r="H204" s="108"/>
      <c r="I204" s="108"/>
      <c r="J204" s="109"/>
      <c r="K204" s="109"/>
      <c r="L204" s="108"/>
      <c r="M204" s="108"/>
      <c r="N204" s="108"/>
      <c r="O204" s="112"/>
      <c r="P204" s="112"/>
      <c r="Q204" s="108"/>
      <c r="R204" s="108"/>
      <c r="S204" s="112"/>
    </row>
    <row r="205" spans="1:19" ht="15" customHeight="1" x14ac:dyDescent="0.2">
      <c r="A205" s="108"/>
      <c r="B205" s="108"/>
      <c r="C205" s="108"/>
      <c r="D205" s="107"/>
      <c r="E205" s="108"/>
      <c r="F205" s="108"/>
      <c r="G205" s="108"/>
      <c r="H205" s="108"/>
      <c r="I205" s="108"/>
      <c r="J205" s="109"/>
      <c r="K205" s="109"/>
      <c r="L205" s="108"/>
      <c r="M205" s="108"/>
      <c r="N205" s="108"/>
      <c r="O205" s="112"/>
      <c r="P205" s="112"/>
      <c r="Q205" s="108"/>
      <c r="R205" s="108"/>
      <c r="S205" s="112"/>
    </row>
    <row r="206" spans="1:19" ht="15" customHeight="1" x14ac:dyDescent="0.2">
      <c r="A206" s="108"/>
      <c r="B206" s="108"/>
      <c r="C206" s="108"/>
      <c r="D206" s="107"/>
      <c r="E206" s="108"/>
      <c r="F206" s="108"/>
      <c r="G206" s="108"/>
      <c r="H206" s="108"/>
      <c r="I206" s="108"/>
      <c r="J206" s="109"/>
      <c r="K206" s="109"/>
      <c r="L206" s="108"/>
      <c r="M206" s="108"/>
      <c r="N206" s="108"/>
      <c r="O206" s="112"/>
      <c r="P206" s="112"/>
      <c r="Q206" s="108"/>
      <c r="R206" s="108"/>
      <c r="S206" s="112"/>
    </row>
    <row r="207" spans="1:19" ht="15.75" customHeight="1" x14ac:dyDescent="0.2">
      <c r="A207" s="108"/>
      <c r="B207" s="108"/>
      <c r="C207" s="108"/>
      <c r="D207" s="107"/>
      <c r="E207" s="108"/>
      <c r="F207" s="108"/>
      <c r="G207" s="108"/>
      <c r="H207" s="108"/>
      <c r="I207" s="108"/>
      <c r="J207" s="109"/>
      <c r="K207" s="109"/>
      <c r="L207" s="108"/>
      <c r="M207" s="108"/>
      <c r="N207" s="108"/>
      <c r="O207" s="112"/>
      <c r="P207" s="112"/>
      <c r="Q207" s="108"/>
      <c r="R207" s="108"/>
      <c r="S207" s="112"/>
    </row>
    <row r="208" spans="1:19" ht="15.75" customHeight="1" x14ac:dyDescent="0.2">
      <c r="A208" s="108"/>
      <c r="B208" s="108"/>
      <c r="C208" s="108"/>
      <c r="D208" s="107"/>
      <c r="E208" s="108"/>
      <c r="F208" s="108"/>
      <c r="G208" s="108"/>
      <c r="H208" s="108"/>
      <c r="I208" s="108"/>
      <c r="J208" s="109"/>
      <c r="K208" s="109"/>
      <c r="L208" s="108"/>
      <c r="M208" s="108"/>
      <c r="N208" s="108"/>
      <c r="O208" s="112"/>
      <c r="P208" s="112"/>
      <c r="Q208" s="108"/>
      <c r="R208" s="108"/>
      <c r="S208" s="112"/>
    </row>
    <row r="209" spans="1:19" ht="15.75" customHeight="1" x14ac:dyDescent="0.2">
      <c r="A209" s="108"/>
      <c r="B209" s="108"/>
      <c r="C209" s="108"/>
      <c r="D209" s="107"/>
      <c r="E209" s="108"/>
      <c r="F209" s="108"/>
      <c r="G209" s="108"/>
      <c r="H209" s="108"/>
      <c r="I209" s="108"/>
      <c r="J209" s="109"/>
      <c r="K209" s="109"/>
      <c r="L209" s="108"/>
      <c r="M209" s="108"/>
      <c r="N209" s="108"/>
      <c r="O209" s="112"/>
      <c r="P209" s="112"/>
      <c r="Q209" s="108"/>
      <c r="R209" s="108"/>
      <c r="S209" s="112"/>
    </row>
    <row r="210" spans="1:19" ht="15.75" customHeight="1" x14ac:dyDescent="0.2">
      <c r="A210" s="108"/>
      <c r="B210" s="108"/>
      <c r="C210" s="108"/>
      <c r="D210" s="107"/>
      <c r="E210" s="108"/>
      <c r="F210" s="108"/>
      <c r="G210" s="108"/>
      <c r="H210" s="108"/>
      <c r="I210" s="108"/>
      <c r="J210" s="109"/>
      <c r="K210" s="109"/>
      <c r="L210" s="108"/>
      <c r="M210" s="108"/>
      <c r="N210" s="108"/>
      <c r="O210" s="112"/>
      <c r="P210" s="112"/>
      <c r="Q210" s="108"/>
      <c r="R210" s="108"/>
      <c r="S210" s="112"/>
    </row>
    <row r="211" spans="1:19" ht="15.75" customHeight="1" x14ac:dyDescent="0.2">
      <c r="A211" s="108"/>
      <c r="B211" s="108"/>
      <c r="C211" s="108"/>
      <c r="D211" s="107"/>
      <c r="E211" s="108"/>
      <c r="F211" s="108"/>
      <c r="G211" s="108"/>
      <c r="H211" s="108"/>
      <c r="I211" s="108"/>
      <c r="J211" s="109"/>
      <c r="K211" s="109"/>
      <c r="L211" s="108"/>
      <c r="M211" s="108"/>
      <c r="N211" s="108"/>
      <c r="O211" s="112"/>
      <c r="P211" s="112"/>
      <c r="Q211" s="108"/>
      <c r="R211" s="108"/>
      <c r="S211" s="112"/>
    </row>
    <row r="212" spans="1:19" ht="15.75" customHeight="1" x14ac:dyDescent="0.2">
      <c r="A212" s="108"/>
      <c r="B212" s="108"/>
      <c r="C212" s="108"/>
      <c r="D212" s="107"/>
      <c r="E212" s="108"/>
      <c r="F212" s="108"/>
      <c r="G212" s="108"/>
      <c r="H212" s="108"/>
      <c r="I212" s="108"/>
      <c r="J212" s="109"/>
      <c r="K212" s="109"/>
      <c r="L212" s="108"/>
      <c r="M212" s="108"/>
      <c r="N212" s="108"/>
      <c r="O212" s="112"/>
      <c r="P212" s="112"/>
      <c r="Q212" s="108"/>
      <c r="R212" s="108"/>
      <c r="S212" s="112"/>
    </row>
    <row r="213" spans="1:19" ht="15.75" customHeight="1" x14ac:dyDescent="0.2">
      <c r="A213" s="108"/>
      <c r="B213" s="108"/>
      <c r="C213" s="108"/>
      <c r="D213" s="107"/>
      <c r="E213" s="108"/>
      <c r="F213" s="108"/>
      <c r="G213" s="108"/>
      <c r="H213" s="108"/>
      <c r="I213" s="108"/>
      <c r="J213" s="109"/>
      <c r="K213" s="109"/>
      <c r="L213" s="108"/>
      <c r="M213" s="108"/>
      <c r="N213" s="108"/>
      <c r="O213" s="112"/>
      <c r="P213" s="112"/>
      <c r="Q213" s="108"/>
      <c r="R213" s="108"/>
      <c r="S213" s="112"/>
    </row>
    <row r="214" spans="1:19" ht="15.75" customHeight="1" x14ac:dyDescent="0.2">
      <c r="A214" s="108"/>
      <c r="B214" s="108"/>
      <c r="C214" s="108"/>
      <c r="D214" s="107"/>
      <c r="E214" s="108"/>
      <c r="F214" s="108"/>
      <c r="G214" s="108"/>
      <c r="H214" s="108"/>
      <c r="I214" s="108"/>
      <c r="J214" s="109"/>
      <c r="K214" s="109"/>
      <c r="L214" s="108"/>
      <c r="M214" s="108"/>
      <c r="N214" s="108"/>
      <c r="O214" s="112"/>
      <c r="P214" s="112"/>
      <c r="Q214" s="108"/>
      <c r="R214" s="108"/>
      <c r="S214" s="112"/>
    </row>
    <row r="215" spans="1:19" ht="15.75" customHeight="1" x14ac:dyDescent="0.2">
      <c r="A215" s="108"/>
      <c r="B215" s="108"/>
      <c r="C215" s="108"/>
      <c r="D215" s="107"/>
      <c r="E215" s="108"/>
      <c r="F215" s="108"/>
      <c r="G215" s="108"/>
      <c r="H215" s="108"/>
      <c r="I215" s="108"/>
      <c r="J215" s="109"/>
      <c r="K215" s="109"/>
      <c r="L215" s="108"/>
      <c r="M215" s="108"/>
      <c r="N215" s="108"/>
      <c r="O215" s="112"/>
      <c r="P215" s="112"/>
      <c r="Q215" s="108"/>
      <c r="R215" s="108"/>
      <c r="S215" s="112"/>
    </row>
    <row r="216" spans="1:19" ht="15.75" customHeight="1" x14ac:dyDescent="0.2">
      <c r="A216" s="108"/>
      <c r="B216" s="108"/>
      <c r="C216" s="108"/>
      <c r="D216" s="107"/>
      <c r="E216" s="108"/>
      <c r="F216" s="108"/>
      <c r="G216" s="108"/>
      <c r="H216" s="108"/>
      <c r="I216" s="108"/>
      <c r="J216" s="109"/>
      <c r="K216" s="109"/>
      <c r="L216" s="108"/>
      <c r="M216" s="108"/>
      <c r="N216" s="108"/>
      <c r="O216" s="112"/>
      <c r="P216" s="112"/>
      <c r="Q216" s="108"/>
      <c r="R216" s="108"/>
      <c r="S216" s="112"/>
    </row>
    <row r="217" spans="1:19" ht="15.75" customHeight="1" x14ac:dyDescent="0.2">
      <c r="A217" s="108"/>
      <c r="B217" s="108"/>
      <c r="C217" s="108"/>
      <c r="D217" s="107"/>
      <c r="E217" s="108"/>
      <c r="F217" s="108"/>
      <c r="G217" s="108"/>
      <c r="H217" s="108"/>
      <c r="I217" s="108"/>
      <c r="J217" s="109"/>
      <c r="K217" s="109"/>
      <c r="L217" s="108"/>
      <c r="M217" s="108"/>
      <c r="N217" s="108"/>
      <c r="O217" s="112"/>
      <c r="P217" s="112"/>
      <c r="Q217" s="108"/>
      <c r="R217" s="108"/>
      <c r="S217" s="112"/>
    </row>
    <row r="218" spans="1:19" ht="15.75" customHeight="1" x14ac:dyDescent="0.2">
      <c r="A218" s="108"/>
      <c r="B218" s="108"/>
      <c r="C218" s="108"/>
      <c r="D218" s="107"/>
      <c r="E218" s="108"/>
      <c r="F218" s="108"/>
      <c r="G218" s="108"/>
      <c r="H218" s="108"/>
      <c r="I218" s="108"/>
      <c r="J218" s="109"/>
      <c r="K218" s="109"/>
      <c r="L218" s="108"/>
      <c r="M218" s="108"/>
      <c r="N218" s="108"/>
      <c r="O218" s="112"/>
      <c r="P218" s="112"/>
      <c r="Q218" s="108"/>
      <c r="R218" s="108"/>
      <c r="S218" s="112"/>
    </row>
    <row r="219" spans="1:19" ht="15.75" customHeight="1" x14ac:dyDescent="0.2">
      <c r="A219" s="108"/>
      <c r="B219" s="108"/>
      <c r="C219" s="108"/>
      <c r="D219" s="107"/>
      <c r="E219" s="108"/>
      <c r="F219" s="108"/>
      <c r="G219" s="108"/>
      <c r="H219" s="108"/>
      <c r="I219" s="108"/>
      <c r="J219" s="109"/>
      <c r="K219" s="109"/>
      <c r="L219" s="108"/>
      <c r="M219" s="108"/>
      <c r="N219" s="108"/>
      <c r="O219" s="112"/>
      <c r="P219" s="112"/>
      <c r="Q219" s="108"/>
      <c r="R219" s="108"/>
      <c r="S219" s="112"/>
    </row>
    <row r="220" spans="1:19" ht="15.75" customHeight="1" x14ac:dyDescent="0.2">
      <c r="A220" s="108"/>
      <c r="B220" s="108"/>
      <c r="C220" s="108"/>
      <c r="D220" s="107"/>
      <c r="E220" s="108"/>
      <c r="F220" s="108"/>
      <c r="G220" s="108"/>
      <c r="H220" s="108"/>
      <c r="I220" s="108"/>
      <c r="J220" s="109"/>
      <c r="K220" s="109"/>
      <c r="L220" s="108"/>
      <c r="M220" s="108"/>
      <c r="N220" s="108"/>
      <c r="O220" s="112"/>
      <c r="P220" s="112"/>
      <c r="Q220" s="108"/>
      <c r="R220" s="108"/>
      <c r="S220" s="112"/>
    </row>
    <row r="221" spans="1:19" ht="15.75" customHeight="1" x14ac:dyDescent="0.2">
      <c r="A221" s="108"/>
      <c r="B221" s="108"/>
      <c r="C221" s="108"/>
      <c r="D221" s="107"/>
      <c r="E221" s="108"/>
      <c r="F221" s="108"/>
      <c r="G221" s="108"/>
      <c r="H221" s="108"/>
      <c r="I221" s="108"/>
      <c r="J221" s="109"/>
      <c r="K221" s="109"/>
      <c r="L221" s="108"/>
      <c r="M221" s="108"/>
      <c r="N221" s="108"/>
      <c r="O221" s="112"/>
      <c r="P221" s="112"/>
      <c r="Q221" s="108"/>
      <c r="R221" s="108"/>
      <c r="S221" s="112"/>
    </row>
    <row r="222" spans="1:19" ht="15.75" customHeight="1" x14ac:dyDescent="0.2">
      <c r="A222" s="108"/>
      <c r="B222" s="108"/>
      <c r="C222" s="108"/>
      <c r="D222" s="107"/>
      <c r="E222" s="108"/>
      <c r="F222" s="108"/>
      <c r="G222" s="108"/>
      <c r="H222" s="108"/>
      <c r="I222" s="108"/>
      <c r="J222" s="109"/>
      <c r="K222" s="109"/>
      <c r="L222" s="108"/>
      <c r="M222" s="108"/>
      <c r="N222" s="108"/>
      <c r="O222" s="112"/>
      <c r="P222" s="112"/>
      <c r="Q222" s="108"/>
      <c r="R222" s="108"/>
      <c r="S222" s="112"/>
    </row>
    <row r="223" spans="1:19" ht="15.75" customHeight="1" x14ac:dyDescent="0.2">
      <c r="A223" s="108"/>
      <c r="B223" s="108"/>
      <c r="C223" s="108"/>
      <c r="D223" s="107"/>
      <c r="E223" s="108"/>
      <c r="F223" s="108"/>
      <c r="G223" s="108"/>
      <c r="H223" s="108"/>
      <c r="I223" s="108"/>
      <c r="J223" s="109"/>
      <c r="K223" s="109"/>
      <c r="L223" s="108"/>
      <c r="M223" s="108"/>
      <c r="N223" s="108"/>
      <c r="O223" s="112"/>
      <c r="P223" s="112"/>
      <c r="Q223" s="108"/>
      <c r="R223" s="108"/>
      <c r="S223" s="112"/>
    </row>
    <row r="224" spans="1:19" ht="15.75" customHeight="1" x14ac:dyDescent="0.2">
      <c r="A224" s="108"/>
      <c r="B224" s="108"/>
      <c r="C224" s="108"/>
      <c r="D224" s="107"/>
      <c r="E224" s="108"/>
      <c r="F224" s="108"/>
      <c r="G224" s="108"/>
      <c r="H224" s="108"/>
      <c r="I224" s="108"/>
      <c r="J224" s="109"/>
      <c r="K224" s="109"/>
      <c r="L224" s="108"/>
      <c r="M224" s="108"/>
      <c r="N224" s="108"/>
      <c r="O224" s="112"/>
      <c r="P224" s="112"/>
      <c r="Q224" s="108"/>
      <c r="R224" s="108"/>
      <c r="S224" s="112"/>
    </row>
    <row r="225" spans="1:19" ht="15.75" customHeight="1" x14ac:dyDescent="0.2">
      <c r="A225" s="108"/>
      <c r="B225" s="108"/>
      <c r="C225" s="108"/>
      <c r="D225" s="107"/>
      <c r="E225" s="108"/>
      <c r="F225" s="108"/>
      <c r="G225" s="108"/>
      <c r="H225" s="108"/>
      <c r="I225" s="108"/>
      <c r="J225" s="109"/>
      <c r="K225" s="109"/>
      <c r="L225" s="108"/>
      <c r="M225" s="108"/>
      <c r="N225" s="108"/>
      <c r="O225" s="112"/>
      <c r="P225" s="112"/>
      <c r="Q225" s="108"/>
      <c r="R225" s="108"/>
      <c r="S225" s="112"/>
    </row>
    <row r="226" spans="1:19" ht="15.75" customHeight="1" x14ac:dyDescent="0.2">
      <c r="A226" s="108"/>
      <c r="B226" s="108"/>
      <c r="C226" s="108"/>
      <c r="D226" s="107"/>
      <c r="E226" s="108"/>
      <c r="F226" s="108"/>
      <c r="G226" s="108"/>
      <c r="H226" s="108"/>
      <c r="I226" s="108"/>
      <c r="J226" s="109"/>
      <c r="K226" s="109"/>
      <c r="L226" s="108"/>
      <c r="M226" s="108"/>
      <c r="N226" s="108"/>
      <c r="O226" s="112"/>
      <c r="P226" s="112"/>
      <c r="Q226" s="108"/>
      <c r="R226" s="108"/>
      <c r="S226" s="112"/>
    </row>
    <row r="227" spans="1:19" ht="15.75" customHeight="1" x14ac:dyDescent="0.2">
      <c r="A227" s="108"/>
      <c r="B227" s="108"/>
      <c r="C227" s="108"/>
      <c r="D227" s="107"/>
      <c r="E227" s="108"/>
      <c r="F227" s="108"/>
      <c r="G227" s="108"/>
      <c r="H227" s="108"/>
      <c r="I227" s="108"/>
      <c r="J227" s="109"/>
      <c r="K227" s="109"/>
      <c r="L227" s="108"/>
      <c r="M227" s="108"/>
      <c r="N227" s="108"/>
      <c r="O227" s="112"/>
      <c r="P227" s="112"/>
      <c r="Q227" s="108"/>
      <c r="R227" s="108"/>
      <c r="S227" s="112"/>
    </row>
    <row r="228" spans="1:19" ht="15.75" customHeight="1" x14ac:dyDescent="0.2">
      <c r="A228" s="108"/>
      <c r="B228" s="108"/>
      <c r="C228" s="108"/>
      <c r="D228" s="107"/>
      <c r="E228" s="108"/>
      <c r="F228" s="108"/>
      <c r="G228" s="108"/>
      <c r="H228" s="108"/>
      <c r="I228" s="108"/>
      <c r="J228" s="109"/>
      <c r="K228" s="109"/>
      <c r="L228" s="108"/>
      <c r="M228" s="108"/>
      <c r="N228" s="108"/>
      <c r="O228" s="112"/>
      <c r="P228" s="112"/>
      <c r="Q228" s="108"/>
      <c r="R228" s="108"/>
      <c r="S228" s="112"/>
    </row>
    <row r="229" spans="1:19" ht="15.75" customHeight="1" x14ac:dyDescent="0.2">
      <c r="A229" s="108"/>
      <c r="B229" s="108"/>
      <c r="C229" s="108"/>
      <c r="D229" s="107"/>
      <c r="E229" s="108"/>
      <c r="F229" s="108"/>
      <c r="G229" s="108"/>
      <c r="H229" s="108"/>
      <c r="I229" s="108"/>
      <c r="J229" s="109"/>
      <c r="K229" s="109"/>
      <c r="L229" s="108"/>
      <c r="M229" s="108"/>
      <c r="N229" s="108"/>
      <c r="O229" s="112"/>
      <c r="P229" s="112"/>
      <c r="Q229" s="108"/>
      <c r="R229" s="108"/>
      <c r="S229" s="112"/>
    </row>
    <row r="230" spans="1:19" ht="15.75" customHeight="1" x14ac:dyDescent="0.2">
      <c r="A230" s="108"/>
      <c r="B230" s="108"/>
      <c r="C230" s="108"/>
      <c r="D230" s="107"/>
      <c r="E230" s="108"/>
      <c r="F230" s="108"/>
      <c r="G230" s="108"/>
      <c r="H230" s="108"/>
      <c r="I230" s="108"/>
      <c r="J230" s="109"/>
      <c r="K230" s="109"/>
      <c r="L230" s="108"/>
      <c r="M230" s="108"/>
      <c r="N230" s="108"/>
      <c r="O230" s="112"/>
      <c r="P230" s="112"/>
      <c r="Q230" s="108"/>
      <c r="R230" s="108"/>
      <c r="S230" s="112"/>
    </row>
    <row r="231" spans="1:19" ht="15.75" customHeight="1" x14ac:dyDescent="0.2">
      <c r="A231" s="108"/>
      <c r="B231" s="108"/>
      <c r="C231" s="108"/>
      <c r="D231" s="107"/>
      <c r="E231" s="108"/>
      <c r="F231" s="108"/>
      <c r="G231" s="108"/>
      <c r="H231" s="108"/>
      <c r="I231" s="108"/>
      <c r="J231" s="109"/>
      <c r="K231" s="109"/>
      <c r="L231" s="108"/>
      <c r="M231" s="108"/>
      <c r="N231" s="108"/>
      <c r="O231" s="112"/>
      <c r="P231" s="112"/>
      <c r="Q231" s="108"/>
      <c r="R231" s="108"/>
      <c r="S231" s="112"/>
    </row>
    <row r="232" spans="1:19" ht="15.75" customHeight="1" x14ac:dyDescent="0.2">
      <c r="A232" s="108"/>
      <c r="B232" s="108"/>
      <c r="C232" s="108"/>
      <c r="D232" s="107"/>
      <c r="E232" s="108"/>
      <c r="F232" s="108"/>
      <c r="G232" s="108"/>
      <c r="H232" s="108"/>
      <c r="I232" s="108"/>
      <c r="J232" s="109"/>
      <c r="K232" s="109"/>
      <c r="L232" s="108"/>
      <c r="M232" s="108"/>
      <c r="N232" s="108"/>
      <c r="O232" s="112"/>
      <c r="P232" s="112"/>
      <c r="Q232" s="108"/>
      <c r="R232" s="108"/>
      <c r="S232" s="112"/>
    </row>
    <row r="233" spans="1:19" ht="15.75" customHeight="1" x14ac:dyDescent="0.2">
      <c r="A233" s="108"/>
      <c r="B233" s="108"/>
      <c r="C233" s="108"/>
      <c r="D233" s="107"/>
      <c r="E233" s="108"/>
      <c r="F233" s="108"/>
      <c r="G233" s="108"/>
      <c r="H233" s="108"/>
      <c r="I233" s="108"/>
      <c r="J233" s="109"/>
      <c r="K233" s="109"/>
      <c r="L233" s="108"/>
      <c r="M233" s="108"/>
      <c r="N233" s="108"/>
      <c r="O233" s="112"/>
      <c r="P233" s="112"/>
      <c r="Q233" s="108"/>
      <c r="R233" s="108"/>
      <c r="S233" s="112"/>
    </row>
    <row r="234" spans="1:19" ht="15.75" customHeight="1" x14ac:dyDescent="0.2">
      <c r="A234" s="108"/>
      <c r="B234" s="108"/>
      <c r="C234" s="108"/>
      <c r="D234" s="107"/>
      <c r="E234" s="108"/>
      <c r="F234" s="108"/>
      <c r="G234" s="108"/>
      <c r="H234" s="108"/>
      <c r="I234" s="108"/>
      <c r="J234" s="109"/>
      <c r="K234" s="109"/>
      <c r="L234" s="108"/>
      <c r="M234" s="108"/>
      <c r="N234" s="108"/>
      <c r="O234" s="112"/>
      <c r="P234" s="112"/>
      <c r="Q234" s="108"/>
      <c r="R234" s="108"/>
      <c r="S234" s="112"/>
    </row>
    <row r="235" spans="1:19" ht="15.75" customHeight="1" x14ac:dyDescent="0.2">
      <c r="A235" s="108"/>
      <c r="B235" s="108"/>
      <c r="C235" s="108"/>
      <c r="D235" s="107"/>
      <c r="E235" s="108"/>
      <c r="F235" s="108"/>
      <c r="G235" s="108"/>
      <c r="H235" s="108"/>
      <c r="I235" s="108"/>
      <c r="J235" s="109"/>
      <c r="K235" s="109"/>
      <c r="L235" s="108"/>
      <c r="M235" s="108"/>
      <c r="N235" s="108"/>
      <c r="O235" s="112"/>
      <c r="P235" s="112"/>
      <c r="Q235" s="108"/>
      <c r="R235" s="108"/>
      <c r="S235" s="112"/>
    </row>
    <row r="236" spans="1:19" ht="15.75" customHeight="1" x14ac:dyDescent="0.2">
      <c r="A236" s="108"/>
      <c r="B236" s="108"/>
      <c r="C236" s="108"/>
      <c r="D236" s="107"/>
      <c r="E236" s="108"/>
      <c r="F236" s="108"/>
      <c r="G236" s="108"/>
      <c r="H236" s="108"/>
      <c r="I236" s="108"/>
      <c r="J236" s="109"/>
      <c r="K236" s="109"/>
      <c r="L236" s="108"/>
      <c r="M236" s="108"/>
      <c r="N236" s="108"/>
      <c r="O236" s="112"/>
      <c r="P236" s="112"/>
      <c r="Q236" s="108"/>
      <c r="R236" s="108"/>
      <c r="S236" s="112"/>
    </row>
    <row r="237" spans="1:19" ht="15.75" customHeight="1" x14ac:dyDescent="0.2">
      <c r="A237" s="108"/>
      <c r="B237" s="108"/>
      <c r="C237" s="108"/>
      <c r="D237" s="107"/>
      <c r="E237" s="108"/>
      <c r="F237" s="108"/>
      <c r="G237" s="108"/>
      <c r="H237" s="108"/>
      <c r="I237" s="108"/>
      <c r="J237" s="109"/>
      <c r="K237" s="109"/>
      <c r="L237" s="108"/>
      <c r="M237" s="108"/>
      <c r="N237" s="108"/>
      <c r="O237" s="112"/>
      <c r="P237" s="112"/>
      <c r="Q237" s="108"/>
      <c r="R237" s="108"/>
      <c r="S237" s="112"/>
    </row>
    <row r="238" spans="1:19" ht="15.75" customHeight="1" x14ac:dyDescent="0.2">
      <c r="A238" s="108"/>
      <c r="B238" s="108"/>
      <c r="C238" s="108"/>
      <c r="D238" s="107"/>
      <c r="E238" s="108"/>
      <c r="F238" s="108"/>
      <c r="G238" s="108"/>
      <c r="H238" s="108"/>
      <c r="I238" s="108"/>
      <c r="J238" s="109"/>
      <c r="K238" s="109"/>
      <c r="L238" s="108"/>
      <c r="M238" s="108"/>
      <c r="N238" s="108"/>
      <c r="O238" s="112"/>
      <c r="P238" s="112"/>
      <c r="Q238" s="108"/>
      <c r="R238" s="108"/>
      <c r="S238" s="112"/>
    </row>
    <row r="239" spans="1:19" ht="15.75" customHeight="1" x14ac:dyDescent="0.2">
      <c r="A239" s="108"/>
      <c r="B239" s="108"/>
      <c r="C239" s="108"/>
      <c r="D239" s="107"/>
      <c r="E239" s="108"/>
      <c r="F239" s="108"/>
      <c r="G239" s="108"/>
      <c r="H239" s="108"/>
      <c r="I239" s="108"/>
      <c r="J239" s="109"/>
      <c r="K239" s="109"/>
      <c r="L239" s="108"/>
      <c r="M239" s="108"/>
      <c r="N239" s="108"/>
      <c r="O239" s="112"/>
      <c r="P239" s="112"/>
      <c r="Q239" s="108"/>
      <c r="R239" s="108"/>
      <c r="S239" s="112"/>
    </row>
    <row r="240" spans="1:19" ht="15.75" customHeight="1" x14ac:dyDescent="0.2">
      <c r="A240" s="108"/>
      <c r="B240" s="108"/>
      <c r="C240" s="108"/>
      <c r="D240" s="107"/>
      <c r="E240" s="108"/>
      <c r="F240" s="108"/>
      <c r="G240" s="108"/>
      <c r="H240" s="108"/>
      <c r="I240" s="108"/>
      <c r="J240" s="109"/>
      <c r="K240" s="109"/>
      <c r="L240" s="108"/>
      <c r="M240" s="108"/>
      <c r="N240" s="108"/>
      <c r="O240" s="112"/>
      <c r="P240" s="112"/>
      <c r="Q240" s="108"/>
      <c r="R240" s="108"/>
      <c r="S240" s="112"/>
    </row>
    <row r="241" spans="1:19" ht="15.75" customHeight="1" x14ac:dyDescent="0.2">
      <c r="A241" s="108"/>
      <c r="B241" s="108"/>
      <c r="C241" s="108"/>
      <c r="D241" s="107"/>
      <c r="E241" s="108"/>
      <c r="F241" s="108"/>
      <c r="G241" s="108"/>
      <c r="H241" s="108"/>
      <c r="I241" s="108"/>
      <c r="J241" s="109"/>
      <c r="K241" s="109"/>
      <c r="L241" s="108"/>
      <c r="M241" s="108"/>
      <c r="N241" s="108"/>
      <c r="O241" s="112"/>
      <c r="P241" s="112"/>
      <c r="Q241" s="108"/>
      <c r="R241" s="108"/>
      <c r="S241" s="112"/>
    </row>
    <row r="242" spans="1:19" ht="15.75" customHeight="1" x14ac:dyDescent="0.2">
      <c r="A242" s="108"/>
      <c r="B242" s="108"/>
      <c r="C242" s="108"/>
      <c r="D242" s="107"/>
      <c r="E242" s="108"/>
      <c r="F242" s="108"/>
      <c r="G242" s="108"/>
      <c r="H242" s="108"/>
      <c r="I242" s="108"/>
      <c r="J242" s="109"/>
      <c r="K242" s="109"/>
      <c r="L242" s="108"/>
      <c r="M242" s="108"/>
      <c r="N242" s="108"/>
      <c r="O242" s="112"/>
      <c r="P242" s="112"/>
      <c r="Q242" s="108"/>
      <c r="R242" s="108"/>
      <c r="S242" s="112"/>
    </row>
    <row r="243" spans="1:19" ht="15.75" customHeight="1" x14ac:dyDescent="0.2">
      <c r="A243" s="108"/>
      <c r="B243" s="108"/>
      <c r="C243" s="108"/>
      <c r="D243" s="107"/>
      <c r="E243" s="108"/>
      <c r="F243" s="108"/>
      <c r="G243" s="108"/>
      <c r="H243" s="108"/>
      <c r="I243" s="108"/>
      <c r="J243" s="109"/>
      <c r="K243" s="109"/>
      <c r="L243" s="108"/>
      <c r="M243" s="108"/>
      <c r="N243" s="108"/>
      <c r="O243" s="112"/>
      <c r="P243" s="112"/>
      <c r="Q243" s="108"/>
      <c r="R243" s="108"/>
      <c r="S243" s="112"/>
    </row>
    <row r="244" spans="1:19" ht="15.75" customHeight="1" x14ac:dyDescent="0.2">
      <c r="A244" s="108"/>
      <c r="B244" s="108"/>
      <c r="C244" s="108"/>
      <c r="D244" s="107"/>
      <c r="E244" s="108"/>
      <c r="F244" s="108"/>
      <c r="G244" s="108"/>
      <c r="H244" s="108"/>
      <c r="I244" s="108"/>
      <c r="J244" s="109"/>
      <c r="K244" s="109"/>
      <c r="L244" s="108"/>
      <c r="M244" s="108"/>
      <c r="N244" s="108"/>
      <c r="O244" s="112"/>
      <c r="P244" s="112"/>
      <c r="Q244" s="108"/>
      <c r="R244" s="108"/>
      <c r="S244" s="112"/>
    </row>
    <row r="245" spans="1:19" ht="15.75" customHeight="1" x14ac:dyDescent="0.2">
      <c r="A245" s="108"/>
      <c r="B245" s="108"/>
      <c r="C245" s="108"/>
      <c r="D245" s="107"/>
      <c r="E245" s="108"/>
      <c r="F245" s="108"/>
      <c r="G245" s="108"/>
      <c r="H245" s="108"/>
      <c r="I245" s="108"/>
      <c r="J245" s="109"/>
      <c r="K245" s="109"/>
      <c r="L245" s="108"/>
      <c r="M245" s="108"/>
      <c r="N245" s="108"/>
      <c r="O245" s="112"/>
      <c r="P245" s="112"/>
      <c r="Q245" s="108"/>
      <c r="R245" s="108"/>
      <c r="S245" s="112"/>
    </row>
    <row r="246" spans="1:19" ht="15.75" customHeight="1" x14ac:dyDescent="0.2">
      <c r="A246" s="108"/>
      <c r="B246" s="108"/>
      <c r="C246" s="108"/>
      <c r="D246" s="107"/>
      <c r="E246" s="108"/>
      <c r="F246" s="108"/>
      <c r="G246" s="108"/>
      <c r="H246" s="108"/>
      <c r="I246" s="108"/>
      <c r="J246" s="109"/>
      <c r="K246" s="109"/>
      <c r="L246" s="108"/>
      <c r="M246" s="108"/>
      <c r="N246" s="108"/>
      <c r="O246" s="112"/>
      <c r="P246" s="112"/>
      <c r="Q246" s="108"/>
      <c r="R246" s="108"/>
      <c r="S246" s="112"/>
    </row>
    <row r="247" spans="1:19" ht="15.75" customHeight="1" x14ac:dyDescent="0.2">
      <c r="A247" s="108"/>
      <c r="B247" s="108"/>
      <c r="C247" s="108"/>
      <c r="D247" s="107"/>
      <c r="E247" s="108"/>
      <c r="F247" s="108"/>
      <c r="G247" s="108"/>
      <c r="H247" s="108"/>
      <c r="I247" s="108"/>
      <c r="J247" s="109"/>
      <c r="K247" s="109"/>
      <c r="L247" s="108"/>
      <c r="M247" s="108"/>
      <c r="N247" s="108"/>
      <c r="O247" s="112"/>
      <c r="P247" s="112"/>
      <c r="Q247" s="108"/>
      <c r="R247" s="108"/>
      <c r="S247" s="112"/>
    </row>
    <row r="248" spans="1:19" ht="15.75" customHeight="1" x14ac:dyDescent="0.2">
      <c r="A248" s="108"/>
      <c r="B248" s="108"/>
      <c r="C248" s="108"/>
      <c r="D248" s="107"/>
      <c r="E248" s="108"/>
      <c r="F248" s="108"/>
      <c r="G248" s="108"/>
      <c r="H248" s="108"/>
      <c r="I248" s="108"/>
      <c r="J248" s="109"/>
      <c r="K248" s="109"/>
      <c r="L248" s="108"/>
      <c r="M248" s="108"/>
      <c r="N248" s="108"/>
      <c r="O248" s="112"/>
      <c r="P248" s="112"/>
      <c r="Q248" s="108"/>
      <c r="R248" s="108"/>
      <c r="S248" s="112"/>
    </row>
    <row r="249" spans="1:19" ht="15.75" customHeight="1" x14ac:dyDescent="0.2">
      <c r="A249" s="108"/>
      <c r="B249" s="108"/>
      <c r="C249" s="108"/>
      <c r="D249" s="107"/>
      <c r="E249" s="108"/>
      <c r="F249" s="108"/>
      <c r="G249" s="108"/>
      <c r="H249" s="108"/>
      <c r="I249" s="108"/>
      <c r="J249" s="109"/>
      <c r="K249" s="109"/>
      <c r="L249" s="108"/>
      <c r="M249" s="108"/>
      <c r="N249" s="108"/>
      <c r="O249" s="112"/>
      <c r="P249" s="112"/>
      <c r="Q249" s="108"/>
      <c r="R249" s="108"/>
      <c r="S249" s="112"/>
    </row>
    <row r="250" spans="1:19" ht="15.75" customHeight="1" x14ac:dyDescent="0.2">
      <c r="A250" s="108"/>
      <c r="B250" s="108"/>
      <c r="C250" s="108"/>
      <c r="D250" s="107"/>
      <c r="E250" s="108"/>
      <c r="F250" s="108"/>
      <c r="G250" s="108"/>
      <c r="H250" s="108"/>
      <c r="I250" s="108"/>
      <c r="J250" s="109"/>
      <c r="K250" s="109"/>
      <c r="L250" s="108"/>
      <c r="M250" s="108"/>
      <c r="N250" s="108"/>
      <c r="O250" s="112"/>
      <c r="P250" s="112"/>
      <c r="Q250" s="108"/>
      <c r="R250" s="108"/>
      <c r="S250" s="112"/>
    </row>
    <row r="251" spans="1:19" ht="15.75" customHeight="1" x14ac:dyDescent="0.2">
      <c r="A251" s="108"/>
      <c r="B251" s="108"/>
      <c r="C251" s="108"/>
      <c r="D251" s="107"/>
      <c r="E251" s="108"/>
      <c r="F251" s="108"/>
      <c r="G251" s="108"/>
      <c r="H251" s="108"/>
      <c r="I251" s="108"/>
      <c r="J251" s="109"/>
      <c r="K251" s="109"/>
      <c r="L251" s="108"/>
      <c r="M251" s="108"/>
      <c r="N251" s="108"/>
      <c r="O251" s="112"/>
      <c r="P251" s="112"/>
      <c r="Q251" s="108"/>
      <c r="R251" s="108"/>
      <c r="S251" s="112"/>
    </row>
    <row r="252" spans="1:19" ht="15.75" customHeight="1" x14ac:dyDescent="0.2">
      <c r="A252" s="108"/>
      <c r="B252" s="108"/>
      <c r="C252" s="108"/>
      <c r="D252" s="107"/>
      <c r="E252" s="108"/>
      <c r="F252" s="108"/>
      <c r="G252" s="108"/>
      <c r="H252" s="108"/>
      <c r="I252" s="108"/>
      <c r="J252" s="109"/>
      <c r="K252" s="109"/>
      <c r="L252" s="108"/>
      <c r="M252" s="108"/>
      <c r="N252" s="108"/>
      <c r="O252" s="112"/>
      <c r="P252" s="112"/>
      <c r="Q252" s="108"/>
      <c r="R252" s="108"/>
      <c r="S252" s="112"/>
    </row>
    <row r="253" spans="1:19" ht="15.75" customHeight="1" x14ac:dyDescent="0.2">
      <c r="A253" s="108"/>
      <c r="B253" s="108"/>
      <c r="C253" s="108"/>
      <c r="D253" s="107"/>
      <c r="E253" s="108"/>
      <c r="F253" s="108"/>
      <c r="G253" s="108"/>
      <c r="H253" s="108"/>
      <c r="I253" s="108"/>
      <c r="J253" s="109"/>
      <c r="K253" s="109"/>
      <c r="L253" s="108"/>
      <c r="M253" s="108"/>
      <c r="N253" s="108"/>
      <c r="O253" s="112"/>
      <c r="P253" s="112"/>
      <c r="Q253" s="108"/>
      <c r="R253" s="108"/>
      <c r="S253" s="112"/>
    </row>
    <row r="254" spans="1:19" ht="15.75" customHeight="1" x14ac:dyDescent="0.2">
      <c r="A254" s="108"/>
      <c r="B254" s="108"/>
      <c r="C254" s="108"/>
      <c r="D254" s="107"/>
      <c r="E254" s="108"/>
      <c r="F254" s="108"/>
      <c r="G254" s="108"/>
      <c r="H254" s="108"/>
      <c r="I254" s="108"/>
      <c r="J254" s="109"/>
      <c r="K254" s="109"/>
      <c r="L254" s="108"/>
      <c r="M254" s="108"/>
      <c r="N254" s="108"/>
      <c r="O254" s="112"/>
      <c r="P254" s="112"/>
      <c r="Q254" s="108"/>
      <c r="R254" s="108"/>
      <c r="S254" s="112"/>
    </row>
    <row r="255" spans="1:19" ht="15.75" customHeight="1" x14ac:dyDescent="0.2">
      <c r="A255" s="108"/>
      <c r="B255" s="108"/>
      <c r="C255" s="108"/>
      <c r="D255" s="107"/>
      <c r="E255" s="108"/>
      <c r="F255" s="108"/>
      <c r="G255" s="108"/>
      <c r="H255" s="108"/>
      <c r="I255" s="108"/>
      <c r="J255" s="109"/>
      <c r="K255" s="109"/>
      <c r="L255" s="108"/>
      <c r="M255" s="108"/>
      <c r="N255" s="108"/>
      <c r="O255" s="112"/>
      <c r="P255" s="112"/>
      <c r="Q255" s="108"/>
      <c r="R255" s="108"/>
      <c r="S255" s="112"/>
    </row>
    <row r="256" spans="1:19" ht="15.75" customHeight="1" x14ac:dyDescent="0.2">
      <c r="A256" s="108"/>
      <c r="B256" s="108"/>
      <c r="C256" s="108"/>
      <c r="D256" s="107"/>
      <c r="E256" s="108"/>
      <c r="F256" s="108"/>
      <c r="G256" s="108"/>
      <c r="H256" s="108"/>
      <c r="I256" s="108"/>
      <c r="J256" s="109"/>
      <c r="K256" s="109"/>
      <c r="L256" s="108"/>
      <c r="M256" s="108"/>
      <c r="N256" s="108"/>
      <c r="O256" s="112"/>
      <c r="P256" s="112"/>
      <c r="Q256" s="108"/>
      <c r="R256" s="108"/>
      <c r="S256" s="112"/>
    </row>
    <row r="257" spans="1:19" ht="15.75" customHeight="1" x14ac:dyDescent="0.2">
      <c r="A257" s="108"/>
      <c r="B257" s="108"/>
      <c r="C257" s="108"/>
      <c r="D257" s="107"/>
      <c r="E257" s="108"/>
      <c r="F257" s="108"/>
      <c r="G257" s="108"/>
      <c r="H257" s="108"/>
      <c r="I257" s="108"/>
      <c r="J257" s="109"/>
      <c r="K257" s="109"/>
      <c r="L257" s="108"/>
      <c r="M257" s="108"/>
      <c r="N257" s="108"/>
      <c r="O257" s="112"/>
      <c r="P257" s="112"/>
      <c r="Q257" s="108"/>
      <c r="R257" s="108"/>
      <c r="S257" s="112"/>
    </row>
    <row r="258" spans="1:19" ht="15.75" customHeight="1" x14ac:dyDescent="0.2">
      <c r="A258" s="108"/>
      <c r="B258" s="108"/>
      <c r="C258" s="108"/>
      <c r="D258" s="107"/>
      <c r="E258" s="108"/>
      <c r="F258" s="108"/>
      <c r="G258" s="108"/>
      <c r="H258" s="108"/>
      <c r="I258" s="108"/>
      <c r="J258" s="109"/>
      <c r="K258" s="109"/>
      <c r="L258" s="108"/>
      <c r="M258" s="108"/>
      <c r="N258" s="108"/>
      <c r="O258" s="112"/>
      <c r="P258" s="112"/>
      <c r="Q258" s="108"/>
      <c r="R258" s="108"/>
      <c r="S258" s="112"/>
    </row>
    <row r="259" spans="1:19" ht="15.75" customHeight="1" x14ac:dyDescent="0.2">
      <c r="A259" s="108"/>
      <c r="B259" s="108"/>
      <c r="C259" s="108"/>
      <c r="D259" s="107"/>
      <c r="E259" s="108"/>
      <c r="F259" s="108"/>
      <c r="G259" s="108"/>
      <c r="H259" s="108"/>
      <c r="I259" s="108"/>
      <c r="J259" s="109"/>
      <c r="K259" s="109"/>
      <c r="L259" s="108"/>
      <c r="M259" s="108"/>
      <c r="N259" s="108"/>
      <c r="O259" s="112"/>
      <c r="P259" s="112"/>
      <c r="Q259" s="108"/>
      <c r="R259" s="108"/>
      <c r="S259" s="112"/>
    </row>
    <row r="260" spans="1:19" ht="15.75" customHeight="1" x14ac:dyDescent="0.2">
      <c r="A260" s="108"/>
      <c r="B260" s="108"/>
      <c r="C260" s="108"/>
      <c r="D260" s="107"/>
      <c r="E260" s="108"/>
      <c r="F260" s="108"/>
      <c r="G260" s="108"/>
      <c r="H260" s="108"/>
      <c r="I260" s="108"/>
      <c r="J260" s="109"/>
      <c r="K260" s="109"/>
      <c r="L260" s="108"/>
      <c r="M260" s="108"/>
      <c r="N260" s="108"/>
      <c r="O260" s="112"/>
      <c r="P260" s="112"/>
      <c r="Q260" s="108"/>
      <c r="R260" s="108"/>
      <c r="S260" s="112"/>
    </row>
    <row r="261" spans="1:19" ht="15.75" customHeight="1" x14ac:dyDescent="0.2">
      <c r="A261" s="108"/>
      <c r="B261" s="108"/>
      <c r="C261" s="108"/>
      <c r="D261" s="107"/>
      <c r="E261" s="108"/>
      <c r="F261" s="108"/>
      <c r="G261" s="108"/>
      <c r="H261" s="108"/>
      <c r="I261" s="108"/>
      <c r="J261" s="109"/>
      <c r="K261" s="109"/>
      <c r="L261" s="108"/>
      <c r="M261" s="108"/>
      <c r="N261" s="108"/>
      <c r="O261" s="112"/>
      <c r="P261" s="112"/>
      <c r="Q261" s="108"/>
      <c r="R261" s="108"/>
      <c r="S261" s="112"/>
    </row>
    <row r="262" spans="1:19" ht="15.75" customHeight="1" x14ac:dyDescent="0.2">
      <c r="A262" s="108"/>
      <c r="B262" s="108"/>
      <c r="C262" s="108"/>
      <c r="D262" s="107"/>
      <c r="E262" s="108"/>
      <c r="F262" s="108"/>
      <c r="G262" s="108"/>
      <c r="H262" s="108"/>
      <c r="I262" s="108"/>
      <c r="J262" s="109"/>
      <c r="K262" s="109"/>
      <c r="L262" s="108"/>
      <c r="M262" s="108"/>
      <c r="N262" s="108"/>
      <c r="O262" s="112"/>
      <c r="P262" s="112"/>
      <c r="Q262" s="108"/>
      <c r="R262" s="108"/>
      <c r="S262" s="112"/>
    </row>
    <row r="263" spans="1:19" ht="15.75" customHeight="1" x14ac:dyDescent="0.2">
      <c r="A263" s="108"/>
      <c r="B263" s="108"/>
      <c r="C263" s="108"/>
      <c r="D263" s="107"/>
      <c r="E263" s="108"/>
      <c r="F263" s="108"/>
      <c r="G263" s="108"/>
      <c r="H263" s="108"/>
      <c r="I263" s="108"/>
      <c r="J263" s="109"/>
      <c r="K263" s="109"/>
      <c r="L263" s="108"/>
      <c r="M263" s="108"/>
      <c r="N263" s="108"/>
      <c r="O263" s="112"/>
      <c r="P263" s="112"/>
      <c r="Q263" s="108"/>
      <c r="R263" s="108"/>
      <c r="S263" s="112"/>
    </row>
    <row r="264" spans="1:19" ht="15.75" customHeight="1" x14ac:dyDescent="0.2">
      <c r="A264" s="108"/>
      <c r="B264" s="108"/>
      <c r="C264" s="108"/>
      <c r="D264" s="107"/>
      <c r="E264" s="108"/>
      <c r="F264" s="108"/>
      <c r="G264" s="108"/>
      <c r="H264" s="108"/>
      <c r="I264" s="108"/>
      <c r="J264" s="109"/>
      <c r="K264" s="109"/>
      <c r="L264" s="108"/>
      <c r="M264" s="108"/>
      <c r="N264" s="108"/>
      <c r="O264" s="112"/>
      <c r="P264" s="112"/>
      <c r="Q264" s="108"/>
      <c r="R264" s="108"/>
      <c r="S264" s="112"/>
    </row>
    <row r="265" spans="1:19" ht="15.75" customHeight="1" x14ac:dyDescent="0.2">
      <c r="A265" s="108"/>
      <c r="B265" s="108"/>
      <c r="C265" s="108"/>
      <c r="D265" s="107"/>
      <c r="E265" s="108"/>
      <c r="F265" s="108"/>
      <c r="G265" s="108"/>
      <c r="H265" s="108"/>
      <c r="I265" s="108"/>
      <c r="J265" s="109"/>
      <c r="K265" s="109"/>
      <c r="L265" s="108"/>
      <c r="M265" s="108"/>
      <c r="N265" s="108"/>
      <c r="O265" s="112"/>
      <c r="P265" s="112"/>
      <c r="Q265" s="108"/>
      <c r="R265" s="108"/>
      <c r="S265" s="112"/>
    </row>
    <row r="266" spans="1:19" ht="15.75" customHeight="1" x14ac:dyDescent="0.2">
      <c r="A266" s="108"/>
      <c r="B266" s="108"/>
      <c r="C266" s="108"/>
      <c r="D266" s="107"/>
      <c r="E266" s="108"/>
      <c r="F266" s="108"/>
      <c r="G266" s="108"/>
      <c r="H266" s="108"/>
      <c r="I266" s="108"/>
      <c r="J266" s="109"/>
      <c r="K266" s="109"/>
      <c r="L266" s="108"/>
      <c r="M266" s="108"/>
      <c r="N266" s="108"/>
      <c r="O266" s="112"/>
      <c r="P266" s="112"/>
      <c r="Q266" s="108"/>
      <c r="R266" s="108"/>
      <c r="S266" s="112"/>
    </row>
    <row r="267" spans="1:19" ht="15.75" customHeight="1" x14ac:dyDescent="0.2">
      <c r="A267" s="108"/>
      <c r="B267" s="108"/>
      <c r="C267" s="108"/>
      <c r="D267" s="107"/>
      <c r="E267" s="108"/>
      <c r="F267" s="108"/>
      <c r="G267" s="108"/>
      <c r="H267" s="108"/>
      <c r="I267" s="108"/>
      <c r="J267" s="109"/>
      <c r="K267" s="109"/>
      <c r="L267" s="108"/>
      <c r="M267" s="108"/>
      <c r="N267" s="108"/>
      <c r="O267" s="112"/>
      <c r="P267" s="112"/>
      <c r="Q267" s="108"/>
      <c r="R267" s="108"/>
      <c r="S267" s="112"/>
    </row>
    <row r="268" spans="1:19" ht="15.75" customHeight="1" x14ac:dyDescent="0.2">
      <c r="A268" s="108"/>
      <c r="B268" s="108"/>
      <c r="C268" s="108"/>
      <c r="D268" s="107"/>
      <c r="E268" s="108"/>
      <c r="F268" s="108"/>
      <c r="G268" s="108"/>
      <c r="H268" s="108"/>
      <c r="I268" s="108"/>
      <c r="J268" s="109"/>
      <c r="K268" s="109"/>
      <c r="L268" s="108"/>
      <c r="M268" s="108"/>
      <c r="N268" s="108"/>
      <c r="O268" s="112"/>
      <c r="P268" s="112"/>
      <c r="Q268" s="108"/>
      <c r="R268" s="108"/>
      <c r="S268" s="112"/>
    </row>
    <row r="269" spans="1:19" ht="15.75" customHeight="1" x14ac:dyDescent="0.2">
      <c r="A269" s="108"/>
      <c r="B269" s="108"/>
      <c r="C269" s="108"/>
      <c r="D269" s="107"/>
      <c r="E269" s="108"/>
      <c r="F269" s="108"/>
      <c r="G269" s="108"/>
      <c r="H269" s="108"/>
      <c r="I269" s="108"/>
      <c r="J269" s="109"/>
      <c r="K269" s="109"/>
      <c r="L269" s="108"/>
      <c r="M269" s="108"/>
      <c r="N269" s="108"/>
      <c r="O269" s="112"/>
      <c r="P269" s="112"/>
      <c r="Q269" s="108"/>
      <c r="R269" s="108"/>
      <c r="S269" s="112"/>
    </row>
    <row r="270" spans="1:19" ht="15.75" customHeight="1" x14ac:dyDescent="0.2">
      <c r="A270" s="108"/>
      <c r="B270" s="108"/>
      <c r="C270" s="108"/>
      <c r="D270" s="107"/>
      <c r="E270" s="108"/>
      <c r="F270" s="108"/>
      <c r="G270" s="108"/>
      <c r="H270" s="108"/>
      <c r="I270" s="108"/>
      <c r="J270" s="109"/>
      <c r="K270" s="109"/>
      <c r="L270" s="108"/>
      <c r="M270" s="108"/>
      <c r="N270" s="108"/>
      <c r="O270" s="112"/>
      <c r="P270" s="112"/>
      <c r="Q270" s="108"/>
      <c r="R270" s="108"/>
      <c r="S270" s="112"/>
    </row>
    <row r="271" spans="1:19" ht="15.75" customHeight="1" x14ac:dyDescent="0.2">
      <c r="A271" s="108"/>
      <c r="B271" s="108"/>
      <c r="C271" s="108"/>
      <c r="D271" s="107"/>
      <c r="E271" s="108"/>
      <c r="F271" s="108"/>
      <c r="G271" s="108"/>
      <c r="H271" s="108"/>
      <c r="I271" s="108"/>
      <c r="J271" s="109"/>
      <c r="K271" s="109"/>
      <c r="L271" s="108"/>
      <c r="M271" s="108"/>
      <c r="N271" s="108"/>
      <c r="O271" s="112"/>
      <c r="P271" s="112"/>
      <c r="Q271" s="108"/>
      <c r="R271" s="108"/>
      <c r="S271" s="112"/>
    </row>
    <row r="272" spans="1:19" ht="15.75" customHeight="1" x14ac:dyDescent="0.2">
      <c r="A272" s="108"/>
      <c r="B272" s="108"/>
      <c r="C272" s="108"/>
      <c r="D272" s="107"/>
      <c r="E272" s="108"/>
      <c r="F272" s="108"/>
      <c r="G272" s="108"/>
      <c r="H272" s="108"/>
      <c r="I272" s="108"/>
      <c r="J272" s="109"/>
      <c r="K272" s="109"/>
      <c r="L272" s="108"/>
      <c r="M272" s="108"/>
      <c r="N272" s="108"/>
      <c r="O272" s="112"/>
      <c r="P272" s="112"/>
      <c r="Q272" s="108"/>
      <c r="R272" s="108"/>
      <c r="S272" s="112"/>
    </row>
    <row r="273" spans="1:19" ht="15.75" customHeight="1" x14ac:dyDescent="0.2">
      <c r="A273" s="108"/>
      <c r="B273" s="108"/>
      <c r="C273" s="108"/>
      <c r="D273" s="107"/>
      <c r="E273" s="108"/>
      <c r="F273" s="108"/>
      <c r="G273" s="108"/>
      <c r="H273" s="108"/>
      <c r="I273" s="108"/>
      <c r="J273" s="109"/>
      <c r="K273" s="109"/>
      <c r="L273" s="108"/>
      <c r="M273" s="108"/>
      <c r="N273" s="108"/>
      <c r="O273" s="112"/>
      <c r="P273" s="112"/>
      <c r="Q273" s="108"/>
      <c r="R273" s="108"/>
      <c r="S273" s="112"/>
    </row>
    <row r="274" spans="1:19" ht="15.75" customHeight="1" x14ac:dyDescent="0.2">
      <c r="A274" s="108"/>
      <c r="B274" s="108"/>
      <c r="C274" s="108"/>
      <c r="D274" s="107"/>
      <c r="E274" s="108"/>
      <c r="F274" s="108"/>
      <c r="G274" s="108"/>
      <c r="H274" s="108"/>
      <c r="I274" s="108"/>
      <c r="J274" s="109"/>
      <c r="K274" s="109"/>
      <c r="L274" s="108"/>
      <c r="M274" s="108"/>
      <c r="N274" s="108"/>
      <c r="O274" s="112"/>
      <c r="P274" s="112"/>
      <c r="Q274" s="108"/>
      <c r="R274" s="108"/>
      <c r="S274" s="112"/>
    </row>
    <row r="275" spans="1:19" ht="15.75" customHeight="1" x14ac:dyDescent="0.2">
      <c r="A275" s="108"/>
      <c r="B275" s="108"/>
      <c r="C275" s="108"/>
      <c r="D275" s="107"/>
      <c r="E275" s="108"/>
      <c r="F275" s="108"/>
      <c r="G275" s="108"/>
      <c r="H275" s="108"/>
      <c r="I275" s="108"/>
      <c r="J275" s="109"/>
      <c r="K275" s="109"/>
      <c r="L275" s="108"/>
      <c r="M275" s="108"/>
      <c r="N275" s="108"/>
      <c r="O275" s="112"/>
      <c r="P275" s="112"/>
      <c r="Q275" s="108"/>
      <c r="R275" s="108"/>
      <c r="S275" s="112"/>
    </row>
    <row r="276" spans="1:19" ht="15.75" customHeight="1" x14ac:dyDescent="0.2">
      <c r="A276" s="108"/>
      <c r="B276" s="108"/>
      <c r="C276" s="108"/>
      <c r="D276" s="107"/>
      <c r="E276" s="108"/>
      <c r="F276" s="108"/>
      <c r="G276" s="108"/>
      <c r="H276" s="108"/>
      <c r="I276" s="108"/>
      <c r="J276" s="109"/>
      <c r="K276" s="109"/>
      <c r="L276" s="108"/>
      <c r="M276" s="108"/>
      <c r="N276" s="108"/>
      <c r="O276" s="112"/>
      <c r="P276" s="112"/>
      <c r="Q276" s="108"/>
      <c r="R276" s="108"/>
      <c r="S276" s="112"/>
    </row>
    <row r="277" spans="1:19" ht="15.75" customHeight="1" x14ac:dyDescent="0.2">
      <c r="A277" s="108"/>
      <c r="B277" s="108"/>
      <c r="C277" s="108"/>
      <c r="D277" s="107"/>
      <c r="E277" s="108"/>
      <c r="F277" s="108"/>
      <c r="G277" s="108"/>
      <c r="H277" s="108"/>
      <c r="I277" s="108"/>
      <c r="J277" s="109"/>
      <c r="K277" s="109"/>
      <c r="L277" s="108"/>
      <c r="M277" s="108"/>
      <c r="N277" s="108"/>
      <c r="O277" s="112"/>
      <c r="P277" s="112"/>
      <c r="Q277" s="108"/>
      <c r="R277" s="108"/>
      <c r="S277" s="112"/>
    </row>
    <row r="278" spans="1:19" ht="15.75" customHeight="1" x14ac:dyDescent="0.2">
      <c r="A278" s="108"/>
      <c r="B278" s="108"/>
      <c r="C278" s="108"/>
      <c r="D278" s="107"/>
      <c r="E278" s="108"/>
      <c r="F278" s="108"/>
      <c r="G278" s="108"/>
      <c r="H278" s="108"/>
      <c r="I278" s="108"/>
      <c r="J278" s="109"/>
      <c r="K278" s="109"/>
      <c r="L278" s="108"/>
      <c r="M278" s="108"/>
      <c r="N278" s="108"/>
      <c r="O278" s="112"/>
      <c r="P278" s="112"/>
      <c r="Q278" s="108"/>
      <c r="R278" s="108"/>
      <c r="S278" s="112"/>
    </row>
    <row r="279" spans="1:19" ht="15.75" customHeight="1" x14ac:dyDescent="0.2">
      <c r="A279" s="108"/>
      <c r="B279" s="108"/>
      <c r="C279" s="108"/>
      <c r="D279" s="107"/>
      <c r="E279" s="108"/>
      <c r="F279" s="108"/>
      <c r="G279" s="108"/>
      <c r="H279" s="108"/>
      <c r="I279" s="108"/>
      <c r="J279" s="109"/>
      <c r="K279" s="109"/>
      <c r="L279" s="108"/>
      <c r="M279" s="108"/>
      <c r="N279" s="108"/>
      <c r="O279" s="112"/>
      <c r="P279" s="112"/>
      <c r="Q279" s="108"/>
      <c r="R279" s="108"/>
      <c r="S279" s="112"/>
    </row>
    <row r="280" spans="1:19" ht="15.75" customHeight="1" x14ac:dyDescent="0.2">
      <c r="A280" s="108"/>
      <c r="B280" s="108"/>
      <c r="C280" s="108"/>
      <c r="D280" s="107"/>
      <c r="E280" s="108"/>
      <c r="F280" s="108"/>
      <c r="G280" s="108"/>
      <c r="H280" s="108"/>
      <c r="I280" s="108"/>
      <c r="J280" s="109"/>
      <c r="K280" s="109"/>
      <c r="L280" s="108"/>
      <c r="M280" s="108"/>
      <c r="N280" s="108"/>
      <c r="O280" s="112"/>
      <c r="P280" s="112"/>
      <c r="Q280" s="108"/>
      <c r="R280" s="108"/>
      <c r="S280" s="112"/>
    </row>
    <row r="281" spans="1:19" ht="15.75" customHeight="1" x14ac:dyDescent="0.2">
      <c r="A281" s="108"/>
      <c r="B281" s="108"/>
      <c r="C281" s="108"/>
      <c r="D281" s="107"/>
      <c r="E281" s="108"/>
      <c r="F281" s="108"/>
      <c r="G281" s="108"/>
      <c r="H281" s="108"/>
      <c r="I281" s="108"/>
      <c r="J281" s="109"/>
      <c r="K281" s="109"/>
      <c r="L281" s="108"/>
      <c r="M281" s="108"/>
      <c r="N281" s="108"/>
      <c r="O281" s="112"/>
      <c r="P281" s="112"/>
      <c r="Q281" s="108"/>
      <c r="R281" s="108"/>
      <c r="S281" s="112"/>
    </row>
    <row r="282" spans="1:19" ht="15.75" customHeight="1" x14ac:dyDescent="0.2">
      <c r="A282" s="108"/>
      <c r="B282" s="108"/>
      <c r="C282" s="108"/>
      <c r="D282" s="107"/>
      <c r="E282" s="108"/>
      <c r="F282" s="108"/>
      <c r="G282" s="108"/>
      <c r="H282" s="108"/>
      <c r="I282" s="108"/>
      <c r="J282" s="109"/>
      <c r="K282" s="109"/>
      <c r="L282" s="108"/>
      <c r="M282" s="108"/>
      <c r="N282" s="108"/>
      <c r="O282" s="112"/>
      <c r="P282" s="112"/>
      <c r="Q282" s="108"/>
      <c r="R282" s="108"/>
      <c r="S282" s="112"/>
    </row>
    <row r="283" spans="1:19" ht="15.75" customHeight="1" x14ac:dyDescent="0.2">
      <c r="A283" s="108"/>
      <c r="B283" s="108"/>
      <c r="C283" s="108"/>
      <c r="D283" s="107"/>
      <c r="E283" s="108"/>
      <c r="F283" s="108"/>
      <c r="G283" s="108"/>
      <c r="H283" s="108"/>
      <c r="I283" s="108"/>
      <c r="J283" s="109"/>
      <c r="K283" s="109"/>
      <c r="L283" s="108"/>
      <c r="M283" s="108"/>
      <c r="N283" s="108"/>
      <c r="O283" s="112"/>
      <c r="P283" s="112"/>
      <c r="Q283" s="108"/>
      <c r="R283" s="108"/>
      <c r="S283" s="112"/>
    </row>
    <row r="284" spans="1:19" ht="15.75" customHeight="1" x14ac:dyDescent="0.2">
      <c r="A284" s="108"/>
      <c r="B284" s="108"/>
      <c r="C284" s="108"/>
      <c r="D284" s="107"/>
      <c r="E284" s="108"/>
      <c r="F284" s="108"/>
      <c r="G284" s="108"/>
      <c r="H284" s="108"/>
      <c r="I284" s="108"/>
      <c r="J284" s="109"/>
      <c r="K284" s="109"/>
      <c r="L284" s="108"/>
      <c r="M284" s="108"/>
      <c r="N284" s="108"/>
      <c r="O284" s="112"/>
      <c r="P284" s="112"/>
      <c r="Q284" s="108"/>
      <c r="R284" s="108"/>
      <c r="S284" s="112"/>
    </row>
    <row r="285" spans="1:19" ht="15.75" customHeight="1" x14ac:dyDescent="0.2">
      <c r="A285" s="108"/>
      <c r="B285" s="108"/>
      <c r="C285" s="108"/>
      <c r="D285" s="107"/>
      <c r="E285" s="108"/>
      <c r="F285" s="108"/>
      <c r="G285" s="108"/>
      <c r="H285" s="108"/>
      <c r="I285" s="108"/>
      <c r="J285" s="109"/>
      <c r="K285" s="109"/>
      <c r="L285" s="108"/>
      <c r="M285" s="108"/>
      <c r="N285" s="108"/>
      <c r="O285" s="112"/>
      <c r="P285" s="112"/>
      <c r="Q285" s="108"/>
      <c r="R285" s="108"/>
      <c r="S285" s="112"/>
    </row>
    <row r="286" spans="1:19" ht="15.75" customHeight="1" x14ac:dyDescent="0.2">
      <c r="A286" s="108"/>
      <c r="B286" s="108"/>
      <c r="C286" s="108"/>
      <c r="D286" s="107"/>
      <c r="E286" s="108"/>
      <c r="F286" s="108"/>
      <c r="G286" s="108"/>
      <c r="H286" s="108"/>
      <c r="I286" s="108"/>
      <c r="J286" s="109"/>
      <c r="K286" s="109"/>
      <c r="L286" s="108"/>
      <c r="M286" s="108"/>
      <c r="N286" s="108"/>
      <c r="O286" s="112"/>
      <c r="P286" s="112"/>
      <c r="Q286" s="108"/>
      <c r="R286" s="108"/>
      <c r="S286" s="112"/>
    </row>
    <row r="287" spans="1:19" ht="15.75" customHeight="1" x14ac:dyDescent="0.2">
      <c r="A287" s="108"/>
      <c r="B287" s="108"/>
      <c r="C287" s="108"/>
      <c r="D287" s="107"/>
      <c r="E287" s="108"/>
      <c r="F287" s="108"/>
      <c r="G287" s="108"/>
      <c r="H287" s="108"/>
      <c r="I287" s="108"/>
      <c r="J287" s="109"/>
      <c r="K287" s="109"/>
      <c r="L287" s="108"/>
      <c r="M287" s="108"/>
      <c r="N287" s="108"/>
      <c r="O287" s="112"/>
      <c r="P287" s="112"/>
      <c r="Q287" s="108"/>
      <c r="R287" s="108"/>
      <c r="S287" s="112"/>
    </row>
    <row r="288" spans="1:19" ht="15.75" customHeight="1" x14ac:dyDescent="0.2">
      <c r="A288" s="108"/>
      <c r="B288" s="108"/>
      <c r="C288" s="108"/>
      <c r="D288" s="107"/>
      <c r="E288" s="108"/>
      <c r="F288" s="108"/>
      <c r="G288" s="108"/>
      <c r="H288" s="108"/>
      <c r="I288" s="108"/>
      <c r="J288" s="109"/>
      <c r="K288" s="109"/>
      <c r="L288" s="108"/>
      <c r="M288" s="108"/>
      <c r="N288" s="108"/>
      <c r="O288" s="112"/>
      <c r="P288" s="112"/>
      <c r="Q288" s="108"/>
      <c r="R288" s="108"/>
      <c r="S288" s="112"/>
    </row>
    <row r="289" spans="1:19" ht="15.75" customHeight="1" x14ac:dyDescent="0.2">
      <c r="A289" s="108"/>
      <c r="B289" s="108"/>
      <c r="C289" s="108"/>
      <c r="D289" s="107"/>
      <c r="E289" s="108"/>
      <c r="F289" s="108"/>
      <c r="G289" s="108"/>
      <c r="H289" s="108"/>
      <c r="I289" s="108"/>
      <c r="J289" s="109"/>
      <c r="K289" s="109"/>
      <c r="L289" s="108"/>
      <c r="M289" s="108"/>
      <c r="N289" s="108"/>
      <c r="O289" s="112"/>
      <c r="P289" s="112"/>
      <c r="Q289" s="108"/>
      <c r="R289" s="108"/>
      <c r="S289" s="112"/>
    </row>
    <row r="290" spans="1:19" ht="15.75" customHeight="1" x14ac:dyDescent="0.2">
      <c r="A290" s="108"/>
      <c r="B290" s="108"/>
      <c r="C290" s="108"/>
      <c r="D290" s="107"/>
      <c r="E290" s="108"/>
      <c r="F290" s="108"/>
      <c r="G290" s="108"/>
      <c r="H290" s="108"/>
      <c r="I290" s="108"/>
      <c r="J290" s="109"/>
      <c r="K290" s="109"/>
      <c r="L290" s="108"/>
      <c r="M290" s="108"/>
      <c r="N290" s="108"/>
      <c r="O290" s="112"/>
      <c r="P290" s="112"/>
      <c r="Q290" s="108"/>
      <c r="R290" s="108"/>
      <c r="S290" s="112"/>
    </row>
    <row r="291" spans="1:19" ht="15.75" customHeight="1" x14ac:dyDescent="0.2">
      <c r="A291" s="108"/>
      <c r="B291" s="108"/>
      <c r="C291" s="108"/>
      <c r="D291" s="107"/>
      <c r="E291" s="108"/>
      <c r="F291" s="108"/>
      <c r="G291" s="108"/>
      <c r="H291" s="108"/>
      <c r="I291" s="108"/>
      <c r="J291" s="109"/>
      <c r="K291" s="109"/>
      <c r="L291" s="108"/>
      <c r="M291" s="108"/>
      <c r="N291" s="108"/>
      <c r="O291" s="112"/>
      <c r="P291" s="112"/>
      <c r="Q291" s="108"/>
      <c r="R291" s="108"/>
      <c r="S291" s="112"/>
    </row>
    <row r="292" spans="1:19" ht="15.75" customHeight="1" x14ac:dyDescent="0.2">
      <c r="A292" s="108"/>
      <c r="B292" s="108"/>
      <c r="C292" s="108"/>
      <c r="D292" s="107"/>
      <c r="E292" s="108"/>
      <c r="F292" s="108"/>
      <c r="G292" s="108"/>
      <c r="H292" s="108"/>
      <c r="I292" s="108"/>
      <c r="J292" s="109"/>
      <c r="K292" s="109"/>
      <c r="L292" s="108"/>
      <c r="M292" s="108"/>
      <c r="N292" s="108"/>
      <c r="O292" s="112"/>
      <c r="P292" s="112"/>
      <c r="Q292" s="108"/>
      <c r="R292" s="108"/>
      <c r="S292" s="112"/>
    </row>
    <row r="293" spans="1:19" ht="15.75" customHeight="1" x14ac:dyDescent="0.2">
      <c r="A293" s="108"/>
      <c r="B293" s="108"/>
      <c r="C293" s="108"/>
      <c r="D293" s="107"/>
      <c r="E293" s="108"/>
      <c r="F293" s="108"/>
      <c r="G293" s="108"/>
      <c r="H293" s="108"/>
      <c r="I293" s="108"/>
      <c r="J293" s="109"/>
      <c r="K293" s="109"/>
      <c r="L293" s="108"/>
      <c r="M293" s="108"/>
      <c r="N293" s="108"/>
      <c r="O293" s="112"/>
      <c r="P293" s="112"/>
      <c r="Q293" s="108"/>
      <c r="R293" s="108"/>
      <c r="S293" s="112"/>
    </row>
    <row r="294" spans="1:19" ht="15.75" customHeight="1" x14ac:dyDescent="0.2">
      <c r="A294" s="108"/>
      <c r="B294" s="108"/>
      <c r="C294" s="108"/>
      <c r="D294" s="107"/>
      <c r="E294" s="108"/>
      <c r="F294" s="108"/>
      <c r="G294" s="108"/>
      <c r="H294" s="108"/>
      <c r="I294" s="108"/>
      <c r="J294" s="109"/>
      <c r="K294" s="109"/>
      <c r="L294" s="108"/>
      <c r="M294" s="108"/>
      <c r="N294" s="108"/>
      <c r="O294" s="112"/>
      <c r="P294" s="112"/>
      <c r="Q294" s="108"/>
      <c r="R294" s="108"/>
      <c r="S294" s="112"/>
    </row>
    <row r="295" spans="1:19" ht="15.75" customHeight="1" x14ac:dyDescent="0.2">
      <c r="A295" s="108"/>
      <c r="B295" s="108"/>
      <c r="C295" s="108"/>
      <c r="D295" s="107"/>
      <c r="E295" s="108"/>
      <c r="F295" s="108"/>
      <c r="G295" s="108"/>
      <c r="H295" s="108"/>
      <c r="I295" s="108"/>
      <c r="J295" s="109"/>
      <c r="K295" s="109"/>
      <c r="L295" s="108"/>
      <c r="M295" s="108"/>
      <c r="N295" s="108"/>
      <c r="O295" s="112"/>
      <c r="P295" s="112"/>
      <c r="Q295" s="108"/>
      <c r="R295" s="108"/>
      <c r="S295" s="112"/>
    </row>
    <row r="296" spans="1:19" ht="15.75" customHeight="1" x14ac:dyDescent="0.2">
      <c r="A296" s="108"/>
      <c r="B296" s="108"/>
      <c r="C296" s="108"/>
      <c r="D296" s="107"/>
      <c r="E296" s="108"/>
      <c r="F296" s="108"/>
      <c r="G296" s="108"/>
      <c r="H296" s="108"/>
      <c r="I296" s="108"/>
      <c r="J296" s="109"/>
      <c r="K296" s="109"/>
      <c r="L296" s="108"/>
      <c r="M296" s="108"/>
      <c r="N296" s="108"/>
      <c r="O296" s="112"/>
      <c r="P296" s="112"/>
      <c r="Q296" s="108"/>
      <c r="R296" s="108"/>
      <c r="S296" s="112"/>
    </row>
    <row r="297" spans="1:19" ht="15.75" customHeight="1" x14ac:dyDescent="0.2">
      <c r="A297" s="108"/>
      <c r="B297" s="108"/>
      <c r="C297" s="108"/>
      <c r="D297" s="107"/>
      <c r="E297" s="108"/>
      <c r="F297" s="108"/>
      <c r="G297" s="108"/>
      <c r="H297" s="108"/>
      <c r="I297" s="108"/>
      <c r="J297" s="109"/>
      <c r="K297" s="109"/>
      <c r="L297" s="108"/>
      <c r="M297" s="108"/>
      <c r="N297" s="108"/>
      <c r="O297" s="112"/>
      <c r="P297" s="112"/>
      <c r="Q297" s="108"/>
      <c r="R297" s="108"/>
      <c r="S297" s="112"/>
    </row>
    <row r="298" spans="1:19" ht="15.75" customHeight="1" x14ac:dyDescent="0.2">
      <c r="A298" s="108"/>
      <c r="B298" s="108"/>
      <c r="C298" s="108"/>
      <c r="D298" s="107"/>
      <c r="E298" s="108"/>
      <c r="F298" s="108"/>
      <c r="G298" s="108"/>
      <c r="H298" s="108"/>
      <c r="I298" s="108"/>
      <c r="J298" s="109"/>
      <c r="K298" s="109"/>
      <c r="L298" s="108"/>
      <c r="M298" s="108"/>
      <c r="N298" s="108"/>
      <c r="O298" s="112"/>
      <c r="P298" s="112"/>
      <c r="Q298" s="108"/>
      <c r="R298" s="108"/>
      <c r="S298" s="112"/>
    </row>
    <row r="299" spans="1:19" ht="15.75" customHeight="1" x14ac:dyDescent="0.2">
      <c r="A299" s="108"/>
      <c r="B299" s="108"/>
      <c r="C299" s="108"/>
      <c r="D299" s="107"/>
      <c r="E299" s="108"/>
      <c r="F299" s="108"/>
      <c r="G299" s="108"/>
      <c r="H299" s="108"/>
      <c r="I299" s="108"/>
      <c r="J299" s="109"/>
      <c r="K299" s="109"/>
      <c r="L299" s="108"/>
      <c r="M299" s="108"/>
      <c r="N299" s="108"/>
      <c r="O299" s="112"/>
      <c r="P299" s="112"/>
      <c r="Q299" s="108"/>
      <c r="R299" s="108"/>
      <c r="S299" s="112"/>
    </row>
    <row r="300" spans="1:19" ht="15.75" customHeight="1" x14ac:dyDescent="0.2">
      <c r="A300" s="108"/>
      <c r="B300" s="108"/>
      <c r="C300" s="108"/>
      <c r="D300" s="107"/>
      <c r="E300" s="108"/>
      <c r="F300" s="108"/>
      <c r="G300" s="108"/>
      <c r="H300" s="108"/>
      <c r="I300" s="108"/>
      <c r="J300" s="109"/>
      <c r="K300" s="109"/>
      <c r="L300" s="108"/>
      <c r="M300" s="108"/>
      <c r="N300" s="108"/>
      <c r="O300" s="112"/>
      <c r="P300" s="112"/>
      <c r="Q300" s="108"/>
      <c r="R300" s="108"/>
      <c r="S300" s="112"/>
    </row>
    <row r="301" spans="1:19" ht="15.75" customHeight="1" x14ac:dyDescent="0.2">
      <c r="A301" s="108"/>
      <c r="B301" s="108"/>
      <c r="C301" s="108"/>
      <c r="D301" s="107"/>
      <c r="E301" s="108"/>
      <c r="F301" s="108"/>
      <c r="G301" s="108"/>
      <c r="H301" s="108"/>
      <c r="I301" s="108"/>
      <c r="J301" s="109"/>
      <c r="K301" s="109"/>
      <c r="L301" s="108"/>
      <c r="M301" s="108"/>
      <c r="N301" s="108"/>
      <c r="O301" s="112"/>
      <c r="P301" s="112"/>
      <c r="Q301" s="108"/>
      <c r="R301" s="108"/>
      <c r="S301" s="112"/>
    </row>
    <row r="302" spans="1:19" ht="15.75" customHeight="1" x14ac:dyDescent="0.2">
      <c r="A302" s="108"/>
      <c r="B302" s="108"/>
      <c r="C302" s="108"/>
      <c r="D302" s="107"/>
      <c r="E302" s="108"/>
      <c r="F302" s="108"/>
      <c r="G302" s="108"/>
      <c r="H302" s="108"/>
      <c r="I302" s="108"/>
      <c r="J302" s="109"/>
      <c r="K302" s="109"/>
      <c r="L302" s="108"/>
      <c r="M302" s="108"/>
      <c r="N302" s="108"/>
      <c r="O302" s="112"/>
      <c r="P302" s="112"/>
      <c r="Q302" s="108"/>
      <c r="R302" s="108"/>
      <c r="S302" s="112"/>
    </row>
    <row r="303" spans="1:19" ht="15.75" customHeight="1" x14ac:dyDescent="0.2">
      <c r="A303" s="108"/>
      <c r="B303" s="108"/>
      <c r="C303" s="108"/>
      <c r="D303" s="107"/>
      <c r="E303" s="108"/>
      <c r="F303" s="108"/>
      <c r="G303" s="108"/>
      <c r="H303" s="108"/>
      <c r="I303" s="108"/>
      <c r="J303" s="109"/>
      <c r="K303" s="109"/>
      <c r="L303" s="108"/>
      <c r="M303" s="108"/>
      <c r="N303" s="108"/>
      <c r="O303" s="112"/>
      <c r="P303" s="112"/>
      <c r="Q303" s="108"/>
      <c r="R303" s="108"/>
      <c r="S303" s="112"/>
    </row>
    <row r="304" spans="1:19" ht="15.75" customHeight="1" x14ac:dyDescent="0.2">
      <c r="A304" s="108"/>
      <c r="B304" s="108"/>
      <c r="C304" s="108"/>
      <c r="D304" s="107"/>
      <c r="E304" s="108"/>
      <c r="F304" s="108"/>
      <c r="G304" s="108"/>
      <c r="H304" s="108"/>
      <c r="I304" s="108"/>
      <c r="J304" s="109"/>
      <c r="K304" s="109"/>
      <c r="L304" s="108"/>
      <c r="M304" s="108"/>
      <c r="N304" s="108"/>
      <c r="O304" s="112"/>
      <c r="P304" s="112"/>
      <c r="Q304" s="108"/>
      <c r="R304" s="108"/>
      <c r="S304" s="112"/>
    </row>
    <row r="305" spans="1:19" ht="15.75" customHeight="1" x14ac:dyDescent="0.2">
      <c r="A305" s="108"/>
      <c r="B305" s="108"/>
      <c r="C305" s="108"/>
      <c r="D305" s="107"/>
      <c r="E305" s="108"/>
      <c r="F305" s="108"/>
      <c r="G305" s="108"/>
      <c r="H305" s="108"/>
      <c r="I305" s="108"/>
      <c r="J305" s="109"/>
      <c r="K305" s="109"/>
      <c r="L305" s="108"/>
      <c r="M305" s="108"/>
      <c r="N305" s="108"/>
      <c r="O305" s="112"/>
      <c r="P305" s="112"/>
      <c r="Q305" s="108"/>
      <c r="R305" s="108"/>
      <c r="S305" s="112"/>
    </row>
    <row r="306" spans="1:19" ht="15.75" customHeight="1" x14ac:dyDescent="0.2">
      <c r="A306" s="108"/>
      <c r="B306" s="108"/>
      <c r="C306" s="108"/>
      <c r="D306" s="107"/>
      <c r="E306" s="108"/>
      <c r="F306" s="108"/>
      <c r="G306" s="108"/>
      <c r="H306" s="108"/>
      <c r="I306" s="108"/>
      <c r="J306" s="109"/>
      <c r="K306" s="109"/>
      <c r="L306" s="108"/>
      <c r="M306" s="108"/>
      <c r="N306" s="108"/>
      <c r="O306" s="112"/>
      <c r="P306" s="112"/>
      <c r="Q306" s="108"/>
      <c r="R306" s="108"/>
      <c r="S306" s="112"/>
    </row>
    <row r="307" spans="1:19" ht="15.75" customHeight="1" x14ac:dyDescent="0.2">
      <c r="A307" s="108"/>
      <c r="B307" s="108"/>
      <c r="C307" s="108"/>
      <c r="D307" s="107"/>
      <c r="E307" s="108"/>
      <c r="F307" s="108"/>
      <c r="G307" s="108"/>
      <c r="H307" s="108"/>
      <c r="I307" s="108"/>
      <c r="J307" s="109"/>
      <c r="K307" s="109"/>
      <c r="L307" s="108"/>
      <c r="M307" s="108"/>
      <c r="N307" s="108"/>
      <c r="O307" s="112"/>
      <c r="P307" s="112"/>
      <c r="Q307" s="108"/>
      <c r="R307" s="108"/>
      <c r="S307" s="112"/>
    </row>
    <row r="308" spans="1:19" ht="15.75" customHeight="1" x14ac:dyDescent="0.2">
      <c r="A308" s="108"/>
      <c r="B308" s="108"/>
      <c r="C308" s="108"/>
      <c r="D308" s="107"/>
      <c r="E308" s="108"/>
      <c r="F308" s="108"/>
      <c r="G308" s="108"/>
      <c r="H308" s="108"/>
      <c r="I308" s="108"/>
      <c r="J308" s="109"/>
      <c r="K308" s="109"/>
      <c r="L308" s="108"/>
      <c r="M308" s="108"/>
      <c r="N308" s="108"/>
      <c r="O308" s="112"/>
      <c r="P308" s="112"/>
      <c r="Q308" s="108"/>
      <c r="R308" s="108"/>
      <c r="S308" s="112"/>
    </row>
    <row r="309" spans="1:19" ht="15.75" customHeight="1" x14ac:dyDescent="0.2">
      <c r="A309" s="108"/>
      <c r="B309" s="108"/>
      <c r="C309" s="108"/>
      <c r="D309" s="107"/>
      <c r="E309" s="108"/>
      <c r="F309" s="108"/>
      <c r="G309" s="108"/>
      <c r="H309" s="108"/>
      <c r="I309" s="108"/>
      <c r="J309" s="109"/>
      <c r="K309" s="109"/>
      <c r="L309" s="108"/>
      <c r="M309" s="108"/>
      <c r="N309" s="108"/>
      <c r="O309" s="112"/>
      <c r="P309" s="112"/>
      <c r="Q309" s="108"/>
      <c r="R309" s="108"/>
      <c r="S309" s="112"/>
    </row>
    <row r="310" spans="1:19" ht="15.75" customHeight="1" x14ac:dyDescent="0.2">
      <c r="A310" s="108"/>
      <c r="B310" s="108"/>
      <c r="C310" s="108"/>
      <c r="D310" s="107"/>
      <c r="E310" s="108"/>
      <c r="F310" s="108"/>
      <c r="G310" s="108"/>
      <c r="H310" s="108"/>
      <c r="I310" s="108"/>
      <c r="J310" s="109"/>
      <c r="K310" s="109"/>
      <c r="L310" s="108"/>
      <c r="M310" s="108"/>
      <c r="N310" s="108"/>
      <c r="O310" s="112"/>
      <c r="P310" s="112"/>
      <c r="Q310" s="108"/>
      <c r="R310" s="108"/>
      <c r="S310" s="112"/>
    </row>
    <row r="311" spans="1:19" ht="15.75" customHeight="1" x14ac:dyDescent="0.2">
      <c r="A311" s="108"/>
      <c r="B311" s="108"/>
      <c r="C311" s="108"/>
      <c r="D311" s="107"/>
      <c r="E311" s="108"/>
      <c r="F311" s="108"/>
      <c r="G311" s="108"/>
      <c r="H311" s="108"/>
      <c r="I311" s="108"/>
      <c r="J311" s="109"/>
      <c r="K311" s="109"/>
      <c r="L311" s="108"/>
      <c r="M311" s="108"/>
      <c r="N311" s="108"/>
      <c r="O311" s="112"/>
      <c r="P311" s="112"/>
      <c r="Q311" s="108"/>
      <c r="R311" s="108"/>
      <c r="S311" s="112"/>
    </row>
    <row r="312" spans="1:19" ht="15.75" customHeight="1" x14ac:dyDescent="0.2">
      <c r="A312" s="108"/>
      <c r="B312" s="108"/>
      <c r="C312" s="108"/>
      <c r="D312" s="107"/>
      <c r="E312" s="108"/>
      <c r="F312" s="108"/>
      <c r="G312" s="108"/>
      <c r="H312" s="108"/>
      <c r="I312" s="108"/>
      <c r="J312" s="109"/>
      <c r="K312" s="109"/>
      <c r="L312" s="108"/>
      <c r="M312" s="108"/>
      <c r="N312" s="108"/>
      <c r="O312" s="112"/>
      <c r="P312" s="112"/>
      <c r="Q312" s="108"/>
      <c r="R312" s="108"/>
      <c r="S312" s="112"/>
    </row>
    <row r="313" spans="1:19" ht="15.75" customHeight="1" x14ac:dyDescent="0.2">
      <c r="A313" s="108"/>
      <c r="B313" s="108"/>
      <c r="C313" s="108"/>
      <c r="D313" s="107"/>
      <c r="E313" s="108"/>
      <c r="F313" s="108"/>
      <c r="G313" s="108"/>
      <c r="H313" s="108"/>
      <c r="I313" s="108"/>
      <c r="J313" s="109"/>
      <c r="K313" s="109"/>
      <c r="L313" s="108"/>
      <c r="M313" s="108"/>
      <c r="N313" s="108"/>
      <c r="O313" s="112"/>
      <c r="P313" s="112"/>
      <c r="Q313" s="108"/>
      <c r="R313" s="108"/>
      <c r="S313" s="112"/>
    </row>
    <row r="314" spans="1:19" ht="15.75" customHeight="1" x14ac:dyDescent="0.2">
      <c r="A314" s="108"/>
      <c r="B314" s="108"/>
      <c r="C314" s="108"/>
      <c r="D314" s="107"/>
      <c r="E314" s="108"/>
      <c r="F314" s="108"/>
      <c r="G314" s="108"/>
      <c r="H314" s="108"/>
      <c r="I314" s="108"/>
      <c r="J314" s="109"/>
      <c r="K314" s="109"/>
      <c r="L314" s="108"/>
      <c r="M314" s="108"/>
      <c r="N314" s="108"/>
      <c r="O314" s="112"/>
      <c r="P314" s="112"/>
      <c r="Q314" s="108"/>
      <c r="R314" s="108"/>
      <c r="S314" s="112"/>
    </row>
    <row r="315" spans="1:19" ht="15.75" customHeight="1" x14ac:dyDescent="0.2">
      <c r="A315" s="108"/>
      <c r="B315" s="108"/>
      <c r="C315" s="108"/>
      <c r="D315" s="107"/>
      <c r="E315" s="108"/>
      <c r="F315" s="108"/>
      <c r="G315" s="108"/>
      <c r="H315" s="108"/>
      <c r="I315" s="108"/>
      <c r="J315" s="109"/>
      <c r="K315" s="109"/>
      <c r="L315" s="108"/>
      <c r="M315" s="108"/>
      <c r="N315" s="108"/>
      <c r="O315" s="112"/>
      <c r="P315" s="112"/>
      <c r="Q315" s="108"/>
      <c r="R315" s="108"/>
      <c r="S315" s="112"/>
    </row>
    <row r="316" spans="1:19" ht="15.75" customHeight="1" x14ac:dyDescent="0.2">
      <c r="A316" s="108"/>
      <c r="B316" s="108"/>
      <c r="C316" s="108"/>
      <c r="D316" s="107"/>
      <c r="E316" s="108"/>
      <c r="F316" s="108"/>
      <c r="G316" s="108"/>
      <c r="H316" s="108"/>
      <c r="I316" s="108"/>
      <c r="J316" s="109"/>
      <c r="K316" s="109"/>
      <c r="L316" s="108"/>
      <c r="M316" s="108"/>
      <c r="N316" s="108"/>
      <c r="O316" s="112"/>
      <c r="P316" s="112"/>
      <c r="Q316" s="108"/>
      <c r="R316" s="108"/>
      <c r="S316" s="112"/>
    </row>
    <row r="317" spans="1:19" ht="15.75" customHeight="1" x14ac:dyDescent="0.2">
      <c r="A317" s="108"/>
      <c r="B317" s="108"/>
      <c r="C317" s="108"/>
      <c r="D317" s="107"/>
      <c r="E317" s="108"/>
      <c r="F317" s="108"/>
      <c r="G317" s="108"/>
      <c r="H317" s="108"/>
      <c r="I317" s="108"/>
      <c r="J317" s="109"/>
      <c r="K317" s="109"/>
      <c r="L317" s="108"/>
      <c r="M317" s="108"/>
      <c r="N317" s="108"/>
      <c r="O317" s="112"/>
      <c r="P317" s="112"/>
      <c r="Q317" s="108"/>
      <c r="R317" s="108"/>
      <c r="S317" s="112"/>
    </row>
    <row r="318" spans="1:19" ht="15.75" customHeight="1" x14ac:dyDescent="0.2">
      <c r="A318" s="108"/>
      <c r="B318" s="108"/>
      <c r="C318" s="108"/>
      <c r="D318" s="107"/>
      <c r="E318" s="108"/>
      <c r="F318" s="108"/>
      <c r="G318" s="108"/>
      <c r="H318" s="108"/>
      <c r="I318" s="108"/>
      <c r="J318" s="109"/>
      <c r="K318" s="109"/>
      <c r="L318" s="108"/>
      <c r="M318" s="108"/>
      <c r="N318" s="108"/>
      <c r="O318" s="112"/>
      <c r="P318" s="112"/>
      <c r="Q318" s="108"/>
      <c r="R318" s="108"/>
      <c r="S318" s="112"/>
    </row>
    <row r="319" spans="1:19" ht="15.75" customHeight="1" x14ac:dyDescent="0.2">
      <c r="A319" s="108"/>
      <c r="B319" s="108"/>
      <c r="C319" s="108"/>
      <c r="D319" s="107"/>
      <c r="E319" s="108"/>
      <c r="F319" s="108"/>
      <c r="G319" s="108"/>
      <c r="H319" s="108"/>
      <c r="I319" s="108"/>
      <c r="J319" s="109"/>
      <c r="K319" s="109"/>
      <c r="L319" s="108"/>
      <c r="M319" s="108"/>
      <c r="N319" s="108"/>
      <c r="O319" s="112"/>
      <c r="P319" s="112"/>
      <c r="Q319" s="108"/>
      <c r="R319" s="108"/>
      <c r="S319" s="112"/>
    </row>
    <row r="320" spans="1:19" ht="15.75" customHeight="1" x14ac:dyDescent="0.2">
      <c r="A320" s="108"/>
      <c r="B320" s="108"/>
      <c r="C320" s="108"/>
      <c r="D320" s="107"/>
      <c r="E320" s="108"/>
      <c r="F320" s="108"/>
      <c r="G320" s="108"/>
      <c r="H320" s="108"/>
      <c r="I320" s="108"/>
      <c r="J320" s="109"/>
      <c r="K320" s="109"/>
      <c r="L320" s="108"/>
      <c r="M320" s="108"/>
      <c r="N320" s="108"/>
      <c r="O320" s="112"/>
      <c r="P320" s="112"/>
      <c r="Q320" s="108"/>
      <c r="R320" s="108"/>
      <c r="S320" s="112"/>
    </row>
    <row r="321" spans="1:19" ht="15.75" customHeight="1" x14ac:dyDescent="0.2">
      <c r="A321" s="108"/>
      <c r="B321" s="108"/>
      <c r="C321" s="108"/>
      <c r="D321" s="107"/>
      <c r="E321" s="108"/>
      <c r="F321" s="108"/>
      <c r="G321" s="108"/>
      <c r="H321" s="108"/>
      <c r="I321" s="108"/>
      <c r="J321" s="109"/>
      <c r="K321" s="109"/>
      <c r="L321" s="108"/>
      <c r="M321" s="108"/>
      <c r="N321" s="108"/>
      <c r="O321" s="112"/>
      <c r="P321" s="112"/>
      <c r="Q321" s="108"/>
      <c r="R321" s="108"/>
      <c r="S321" s="112"/>
    </row>
    <row r="322" spans="1:19" ht="15.75" customHeight="1" x14ac:dyDescent="0.2">
      <c r="A322" s="108"/>
      <c r="B322" s="108"/>
      <c r="C322" s="108"/>
      <c r="D322" s="107"/>
      <c r="E322" s="108"/>
      <c r="F322" s="108"/>
      <c r="G322" s="108"/>
      <c r="H322" s="108"/>
      <c r="I322" s="108"/>
      <c r="J322" s="109"/>
      <c r="K322" s="109"/>
      <c r="L322" s="108"/>
      <c r="M322" s="108"/>
      <c r="N322" s="108"/>
      <c r="O322" s="112"/>
      <c r="P322" s="112"/>
      <c r="Q322" s="108"/>
      <c r="R322" s="108"/>
      <c r="S322" s="112"/>
    </row>
    <row r="323" spans="1:19" ht="15.75" customHeight="1" x14ac:dyDescent="0.2">
      <c r="A323" s="108"/>
      <c r="B323" s="108"/>
      <c r="C323" s="108"/>
      <c r="D323" s="107"/>
      <c r="E323" s="108"/>
      <c r="F323" s="108"/>
      <c r="G323" s="108"/>
      <c r="H323" s="108"/>
      <c r="I323" s="108"/>
      <c r="J323" s="109"/>
      <c r="K323" s="109"/>
      <c r="L323" s="108"/>
      <c r="M323" s="108"/>
      <c r="N323" s="108"/>
      <c r="O323" s="112"/>
      <c r="P323" s="112"/>
      <c r="Q323" s="108"/>
      <c r="R323" s="108"/>
      <c r="S323" s="112"/>
    </row>
    <row r="324" spans="1:19" ht="15.75" customHeight="1" x14ac:dyDescent="0.2">
      <c r="A324" s="108"/>
      <c r="B324" s="108"/>
      <c r="C324" s="108"/>
      <c r="D324" s="107"/>
      <c r="E324" s="108"/>
      <c r="F324" s="108"/>
      <c r="G324" s="108"/>
      <c r="H324" s="108"/>
      <c r="I324" s="108"/>
      <c r="J324" s="109"/>
      <c r="K324" s="109"/>
      <c r="L324" s="108"/>
      <c r="M324" s="108"/>
      <c r="N324" s="108"/>
      <c r="O324" s="112"/>
      <c r="P324" s="112"/>
      <c r="Q324" s="108"/>
      <c r="R324" s="108"/>
      <c r="S324" s="112"/>
    </row>
    <row r="325" spans="1:19" ht="15.75" customHeight="1" x14ac:dyDescent="0.2">
      <c r="A325" s="108"/>
      <c r="B325" s="108"/>
      <c r="C325" s="108"/>
      <c r="D325" s="107"/>
      <c r="E325" s="108"/>
      <c r="F325" s="108"/>
      <c r="G325" s="108"/>
      <c r="H325" s="108"/>
      <c r="I325" s="108"/>
      <c r="J325" s="109"/>
      <c r="K325" s="109"/>
      <c r="L325" s="108"/>
      <c r="M325" s="108"/>
      <c r="N325" s="108"/>
      <c r="O325" s="112"/>
      <c r="P325" s="112"/>
      <c r="Q325" s="108"/>
      <c r="R325" s="108"/>
      <c r="S325" s="112"/>
    </row>
    <row r="326" spans="1:19" ht="15.75" customHeight="1" x14ac:dyDescent="0.2">
      <c r="A326" s="108"/>
      <c r="B326" s="108"/>
      <c r="C326" s="108"/>
      <c r="D326" s="107"/>
      <c r="E326" s="108"/>
      <c r="F326" s="108"/>
      <c r="G326" s="108"/>
      <c r="H326" s="108"/>
      <c r="I326" s="108"/>
      <c r="J326" s="109"/>
      <c r="K326" s="109"/>
      <c r="L326" s="108"/>
      <c r="M326" s="108"/>
      <c r="N326" s="108"/>
      <c r="O326" s="112"/>
      <c r="P326" s="112"/>
      <c r="Q326" s="108"/>
      <c r="R326" s="108"/>
      <c r="S326" s="112"/>
    </row>
    <row r="327" spans="1:19" ht="15.75" customHeight="1" x14ac:dyDescent="0.2">
      <c r="A327" s="108"/>
      <c r="B327" s="108"/>
      <c r="C327" s="108"/>
      <c r="D327" s="107"/>
      <c r="E327" s="108"/>
      <c r="F327" s="108"/>
      <c r="G327" s="108"/>
      <c r="H327" s="108"/>
      <c r="I327" s="108"/>
      <c r="J327" s="109"/>
      <c r="K327" s="109"/>
      <c r="L327" s="108"/>
      <c r="M327" s="108"/>
      <c r="N327" s="108"/>
      <c r="O327" s="112"/>
      <c r="P327" s="112"/>
      <c r="Q327" s="108"/>
      <c r="R327" s="108"/>
      <c r="S327" s="112"/>
    </row>
    <row r="328" spans="1:19" ht="15.75" customHeight="1" x14ac:dyDescent="0.2">
      <c r="A328" s="108"/>
      <c r="B328" s="108"/>
      <c r="C328" s="108"/>
      <c r="D328" s="107"/>
      <c r="E328" s="108"/>
      <c r="F328" s="108"/>
      <c r="G328" s="108"/>
      <c r="H328" s="108"/>
      <c r="I328" s="108"/>
      <c r="J328" s="109"/>
      <c r="K328" s="109"/>
      <c r="L328" s="108"/>
      <c r="M328" s="108"/>
      <c r="N328" s="108"/>
      <c r="O328" s="112"/>
      <c r="P328" s="112"/>
      <c r="Q328" s="108"/>
      <c r="R328" s="108"/>
      <c r="S328" s="112"/>
    </row>
    <row r="329" spans="1:19" ht="15.75" customHeight="1" x14ac:dyDescent="0.2">
      <c r="A329" s="108"/>
      <c r="B329" s="108"/>
      <c r="C329" s="108"/>
      <c r="D329" s="107"/>
      <c r="E329" s="108"/>
      <c r="F329" s="108"/>
      <c r="G329" s="108"/>
      <c r="H329" s="108"/>
      <c r="I329" s="108"/>
      <c r="J329" s="109"/>
      <c r="K329" s="109"/>
      <c r="L329" s="108"/>
      <c r="M329" s="108"/>
      <c r="N329" s="108"/>
      <c r="O329" s="112"/>
      <c r="P329" s="112"/>
      <c r="Q329" s="108"/>
      <c r="R329" s="108"/>
      <c r="S329" s="112"/>
    </row>
    <row r="330" spans="1:19" ht="15.75" customHeight="1" x14ac:dyDescent="0.2">
      <c r="A330" s="108"/>
      <c r="B330" s="108"/>
      <c r="C330" s="108"/>
      <c r="D330" s="107"/>
      <c r="E330" s="108"/>
      <c r="F330" s="108"/>
      <c r="G330" s="108"/>
      <c r="H330" s="108"/>
      <c r="I330" s="108"/>
      <c r="J330" s="109"/>
      <c r="K330" s="109"/>
      <c r="L330" s="108"/>
      <c r="M330" s="108"/>
      <c r="N330" s="108"/>
      <c r="O330" s="112"/>
      <c r="P330" s="112"/>
      <c r="Q330" s="108"/>
      <c r="R330" s="108"/>
      <c r="S330" s="112"/>
    </row>
    <row r="331" spans="1:19" ht="15.75" customHeight="1" x14ac:dyDescent="0.2">
      <c r="A331" s="108"/>
      <c r="B331" s="108"/>
      <c r="C331" s="108"/>
      <c r="D331" s="107"/>
      <c r="E331" s="108"/>
      <c r="F331" s="108"/>
      <c r="G331" s="108"/>
      <c r="H331" s="108"/>
      <c r="I331" s="108"/>
      <c r="J331" s="109"/>
      <c r="K331" s="109"/>
      <c r="L331" s="108"/>
      <c r="M331" s="108"/>
      <c r="N331" s="108"/>
      <c r="O331" s="112"/>
      <c r="P331" s="112"/>
      <c r="Q331" s="108"/>
      <c r="R331" s="108"/>
      <c r="S331" s="112"/>
    </row>
    <row r="332" spans="1:19" ht="15.75" customHeight="1" x14ac:dyDescent="0.2">
      <c r="A332" s="108"/>
      <c r="B332" s="108"/>
      <c r="C332" s="108"/>
      <c r="D332" s="107"/>
      <c r="E332" s="108"/>
      <c r="F332" s="108"/>
      <c r="G332" s="108"/>
      <c r="H332" s="108"/>
      <c r="I332" s="108"/>
      <c r="J332" s="109"/>
      <c r="K332" s="109"/>
      <c r="L332" s="108"/>
      <c r="M332" s="108"/>
      <c r="N332" s="108"/>
      <c r="O332" s="112"/>
      <c r="P332" s="112"/>
      <c r="Q332" s="108"/>
      <c r="R332" s="108"/>
      <c r="S332" s="112"/>
    </row>
    <row r="333" spans="1:19" ht="15.75" customHeight="1" x14ac:dyDescent="0.2">
      <c r="A333" s="108"/>
      <c r="B333" s="108"/>
      <c r="C333" s="108"/>
      <c r="D333" s="107"/>
      <c r="E333" s="108"/>
      <c r="F333" s="108"/>
      <c r="G333" s="108"/>
      <c r="H333" s="108"/>
      <c r="I333" s="108"/>
      <c r="J333" s="109"/>
      <c r="K333" s="109"/>
      <c r="L333" s="108"/>
      <c r="M333" s="108"/>
      <c r="N333" s="108"/>
      <c r="O333" s="112"/>
      <c r="P333" s="112"/>
      <c r="Q333" s="108"/>
      <c r="R333" s="108"/>
      <c r="S333" s="112"/>
    </row>
    <row r="334" spans="1:19" ht="15.75" customHeight="1" x14ac:dyDescent="0.2">
      <c r="A334" s="108"/>
      <c r="B334" s="108"/>
      <c r="C334" s="108"/>
      <c r="D334" s="107"/>
      <c r="E334" s="108"/>
      <c r="F334" s="108"/>
      <c r="G334" s="108"/>
      <c r="H334" s="108"/>
      <c r="I334" s="108"/>
      <c r="J334" s="109"/>
      <c r="K334" s="109"/>
      <c r="L334" s="108"/>
      <c r="M334" s="108"/>
      <c r="N334" s="108"/>
      <c r="O334" s="112"/>
      <c r="P334" s="112"/>
      <c r="Q334" s="108"/>
      <c r="R334" s="108"/>
      <c r="S334" s="112"/>
    </row>
    <row r="335" spans="1:19" ht="15.75" customHeight="1" x14ac:dyDescent="0.2">
      <c r="A335" s="108"/>
      <c r="B335" s="108"/>
      <c r="C335" s="108"/>
      <c r="D335" s="107"/>
      <c r="E335" s="108"/>
      <c r="F335" s="108"/>
      <c r="G335" s="108"/>
      <c r="H335" s="108"/>
      <c r="I335" s="108"/>
      <c r="J335" s="109"/>
      <c r="K335" s="109"/>
      <c r="L335" s="108"/>
      <c r="M335" s="108"/>
      <c r="N335" s="108"/>
      <c r="O335" s="112"/>
      <c r="P335" s="112"/>
      <c r="Q335" s="108"/>
      <c r="R335" s="108"/>
      <c r="S335" s="112"/>
    </row>
    <row r="336" spans="1:19" ht="15.75" customHeight="1" x14ac:dyDescent="0.2">
      <c r="A336" s="108"/>
      <c r="B336" s="108"/>
      <c r="C336" s="108"/>
      <c r="D336" s="107"/>
      <c r="E336" s="108"/>
      <c r="F336" s="108"/>
      <c r="G336" s="108"/>
      <c r="H336" s="108"/>
      <c r="I336" s="108"/>
      <c r="J336" s="109"/>
      <c r="K336" s="109"/>
      <c r="L336" s="108"/>
      <c r="M336" s="108"/>
      <c r="N336" s="108"/>
      <c r="O336" s="112"/>
      <c r="P336" s="112"/>
      <c r="Q336" s="108"/>
      <c r="R336" s="108"/>
      <c r="S336" s="112"/>
    </row>
    <row r="337" spans="1:19" ht="15.75" customHeight="1" x14ac:dyDescent="0.2">
      <c r="A337" s="108"/>
      <c r="B337" s="108"/>
      <c r="C337" s="108"/>
      <c r="D337" s="107"/>
      <c r="E337" s="108"/>
      <c r="F337" s="108"/>
      <c r="G337" s="108"/>
      <c r="H337" s="108"/>
      <c r="I337" s="108"/>
      <c r="J337" s="109"/>
      <c r="K337" s="109"/>
      <c r="L337" s="108"/>
      <c r="M337" s="108"/>
      <c r="N337" s="108"/>
      <c r="O337" s="112"/>
      <c r="P337" s="112"/>
      <c r="Q337" s="108"/>
      <c r="R337" s="108"/>
      <c r="S337" s="112"/>
    </row>
    <row r="338" spans="1:19" ht="15.75" customHeight="1" x14ac:dyDescent="0.2">
      <c r="A338" s="108"/>
      <c r="B338" s="108"/>
      <c r="C338" s="108"/>
      <c r="D338" s="107"/>
      <c r="E338" s="108"/>
      <c r="F338" s="108"/>
      <c r="G338" s="108"/>
      <c r="H338" s="108"/>
      <c r="I338" s="108"/>
      <c r="J338" s="109"/>
      <c r="K338" s="109"/>
      <c r="L338" s="108"/>
      <c r="M338" s="108"/>
      <c r="N338" s="108"/>
      <c r="O338" s="112"/>
      <c r="P338" s="112"/>
      <c r="Q338" s="108"/>
      <c r="R338" s="108"/>
      <c r="S338" s="112"/>
    </row>
    <row r="339" spans="1:19" ht="15.75" customHeight="1" x14ac:dyDescent="0.2">
      <c r="A339" s="108"/>
      <c r="B339" s="108"/>
      <c r="C339" s="108"/>
      <c r="D339" s="107"/>
      <c r="E339" s="108"/>
      <c r="F339" s="108"/>
      <c r="G339" s="108"/>
      <c r="H339" s="108"/>
      <c r="I339" s="108"/>
      <c r="J339" s="109"/>
      <c r="K339" s="109"/>
      <c r="L339" s="108"/>
      <c r="M339" s="108"/>
      <c r="N339" s="108"/>
      <c r="O339" s="112"/>
      <c r="P339" s="112"/>
      <c r="Q339" s="108"/>
      <c r="R339" s="108"/>
      <c r="S339" s="112"/>
    </row>
    <row r="340" spans="1:19" ht="15.75" customHeight="1" x14ac:dyDescent="0.2">
      <c r="A340" s="108"/>
      <c r="B340" s="108"/>
      <c r="C340" s="108"/>
      <c r="D340" s="107"/>
      <c r="E340" s="108"/>
      <c r="F340" s="108"/>
      <c r="G340" s="108"/>
      <c r="H340" s="108"/>
      <c r="I340" s="108"/>
      <c r="J340" s="109"/>
      <c r="K340" s="109"/>
      <c r="L340" s="108"/>
      <c r="M340" s="108"/>
      <c r="N340" s="108"/>
      <c r="O340" s="112"/>
      <c r="P340" s="112"/>
      <c r="Q340" s="108"/>
      <c r="R340" s="108"/>
      <c r="S340" s="112"/>
    </row>
    <row r="341" spans="1:19" ht="15.75" customHeight="1" x14ac:dyDescent="0.2">
      <c r="A341" s="108"/>
      <c r="B341" s="108"/>
      <c r="C341" s="108"/>
      <c r="D341" s="107"/>
      <c r="E341" s="108"/>
      <c r="F341" s="108"/>
      <c r="G341" s="108"/>
      <c r="H341" s="108"/>
      <c r="I341" s="108"/>
      <c r="J341" s="109"/>
      <c r="K341" s="109"/>
      <c r="L341" s="108"/>
      <c r="M341" s="108"/>
      <c r="N341" s="108"/>
      <c r="O341" s="112"/>
      <c r="P341" s="112"/>
      <c r="Q341" s="108"/>
      <c r="R341" s="108"/>
      <c r="S341" s="112"/>
    </row>
    <row r="342" spans="1:19" ht="15.75" customHeight="1" x14ac:dyDescent="0.2">
      <c r="A342" s="108"/>
      <c r="B342" s="108"/>
      <c r="C342" s="108"/>
      <c r="D342" s="107"/>
      <c r="E342" s="108"/>
      <c r="F342" s="108"/>
      <c r="G342" s="108"/>
      <c r="H342" s="108"/>
      <c r="I342" s="108"/>
      <c r="J342" s="109"/>
      <c r="K342" s="109"/>
      <c r="L342" s="108"/>
      <c r="M342" s="108"/>
      <c r="N342" s="108"/>
      <c r="O342" s="112"/>
      <c r="P342" s="112"/>
      <c r="Q342" s="108"/>
      <c r="R342" s="108"/>
      <c r="S342" s="112"/>
    </row>
    <row r="343" spans="1:19" ht="15.75" customHeight="1" x14ac:dyDescent="0.2">
      <c r="A343" s="108"/>
      <c r="B343" s="108"/>
      <c r="C343" s="108"/>
      <c r="D343" s="107"/>
      <c r="E343" s="108"/>
      <c r="F343" s="108"/>
      <c r="G343" s="108"/>
      <c r="H343" s="108"/>
      <c r="I343" s="108"/>
      <c r="J343" s="109"/>
      <c r="K343" s="109"/>
      <c r="L343" s="108"/>
      <c r="M343" s="108"/>
      <c r="N343" s="108"/>
      <c r="O343" s="112"/>
      <c r="P343" s="112"/>
      <c r="Q343" s="108"/>
      <c r="R343" s="108"/>
      <c r="S343" s="112"/>
    </row>
    <row r="344" spans="1:19" ht="15.75" customHeight="1" x14ac:dyDescent="0.2">
      <c r="A344" s="108"/>
      <c r="B344" s="108"/>
      <c r="C344" s="108"/>
      <c r="D344" s="107"/>
      <c r="E344" s="108"/>
      <c r="F344" s="108"/>
      <c r="G344" s="108"/>
      <c r="H344" s="108"/>
      <c r="I344" s="108"/>
      <c r="J344" s="109"/>
      <c r="K344" s="109"/>
      <c r="L344" s="108"/>
      <c r="M344" s="108"/>
      <c r="N344" s="108"/>
      <c r="O344" s="112"/>
      <c r="P344" s="112"/>
      <c r="Q344" s="108"/>
      <c r="R344" s="108"/>
      <c r="S344" s="112"/>
    </row>
    <row r="345" spans="1:19" ht="15.75" customHeight="1" x14ac:dyDescent="0.2">
      <c r="A345" s="108"/>
      <c r="B345" s="108"/>
      <c r="C345" s="108"/>
      <c r="D345" s="107"/>
      <c r="E345" s="108"/>
      <c r="F345" s="108"/>
      <c r="G345" s="108"/>
      <c r="H345" s="108"/>
      <c r="I345" s="108"/>
      <c r="J345" s="109"/>
      <c r="K345" s="109"/>
      <c r="L345" s="108"/>
      <c r="M345" s="108"/>
      <c r="N345" s="108"/>
      <c r="O345" s="112"/>
      <c r="P345" s="112"/>
      <c r="Q345" s="108"/>
      <c r="R345" s="108"/>
      <c r="S345" s="112"/>
    </row>
    <row r="346" spans="1:19" ht="15.75" customHeight="1" x14ac:dyDescent="0.2">
      <c r="A346" s="108"/>
      <c r="B346" s="108"/>
      <c r="C346" s="108"/>
      <c r="D346" s="107"/>
      <c r="E346" s="108"/>
      <c r="F346" s="108"/>
      <c r="G346" s="108"/>
      <c r="H346" s="108"/>
      <c r="I346" s="108"/>
      <c r="J346" s="109"/>
      <c r="K346" s="109"/>
      <c r="L346" s="108"/>
      <c r="M346" s="108"/>
      <c r="N346" s="108"/>
      <c r="O346" s="112"/>
      <c r="P346" s="112"/>
      <c r="Q346" s="108"/>
      <c r="R346" s="108"/>
      <c r="S346" s="112"/>
    </row>
    <row r="347" spans="1:19" ht="15.75" customHeight="1" x14ac:dyDescent="0.2">
      <c r="A347" s="108"/>
      <c r="B347" s="108"/>
      <c r="C347" s="108"/>
      <c r="D347" s="107"/>
      <c r="E347" s="108"/>
      <c r="F347" s="108"/>
      <c r="G347" s="108"/>
      <c r="H347" s="108"/>
      <c r="I347" s="108"/>
      <c r="J347" s="109"/>
      <c r="K347" s="109"/>
      <c r="L347" s="108"/>
      <c r="M347" s="108"/>
      <c r="N347" s="108"/>
      <c r="O347" s="112"/>
      <c r="P347" s="112"/>
      <c r="Q347" s="108"/>
      <c r="R347" s="108"/>
      <c r="S347" s="112"/>
    </row>
    <row r="348" spans="1:19" ht="15.75" customHeight="1" x14ac:dyDescent="0.2">
      <c r="A348" s="108"/>
      <c r="B348" s="108"/>
      <c r="C348" s="108"/>
      <c r="D348" s="107"/>
      <c r="E348" s="108"/>
      <c r="F348" s="108"/>
      <c r="G348" s="108"/>
      <c r="H348" s="108"/>
      <c r="I348" s="108"/>
      <c r="J348" s="109"/>
      <c r="K348" s="109"/>
      <c r="L348" s="108"/>
      <c r="M348" s="108"/>
      <c r="N348" s="108"/>
      <c r="O348" s="112"/>
      <c r="P348" s="112"/>
      <c r="Q348" s="108"/>
      <c r="R348" s="108"/>
      <c r="S348" s="112"/>
    </row>
    <row r="349" spans="1:19" ht="15.75" customHeight="1" x14ac:dyDescent="0.2">
      <c r="A349" s="108"/>
      <c r="B349" s="108"/>
      <c r="C349" s="108"/>
      <c r="D349" s="107"/>
      <c r="E349" s="108"/>
      <c r="F349" s="108"/>
      <c r="G349" s="108"/>
      <c r="H349" s="108"/>
      <c r="I349" s="108"/>
      <c r="J349" s="109"/>
      <c r="K349" s="109"/>
      <c r="L349" s="108"/>
      <c r="M349" s="108"/>
      <c r="N349" s="108"/>
      <c r="O349" s="112"/>
      <c r="P349" s="112"/>
      <c r="Q349" s="108"/>
      <c r="R349" s="108"/>
      <c r="S349" s="112"/>
    </row>
    <row r="350" spans="1:19" ht="15.75" customHeight="1" x14ac:dyDescent="0.2">
      <c r="A350" s="108"/>
      <c r="B350" s="108"/>
      <c r="C350" s="108"/>
      <c r="D350" s="107"/>
      <c r="E350" s="108"/>
      <c r="F350" s="108"/>
      <c r="G350" s="108"/>
      <c r="H350" s="108"/>
      <c r="I350" s="108"/>
      <c r="J350" s="109"/>
      <c r="K350" s="109"/>
      <c r="L350" s="108"/>
      <c r="M350" s="108"/>
      <c r="N350" s="108"/>
      <c r="O350" s="112"/>
      <c r="P350" s="112"/>
      <c r="Q350" s="108"/>
      <c r="R350" s="108"/>
      <c r="S350" s="112"/>
    </row>
    <row r="351" spans="1:19" ht="15.75" customHeight="1" x14ac:dyDescent="0.2">
      <c r="A351" s="108"/>
      <c r="B351" s="108"/>
      <c r="C351" s="108"/>
      <c r="D351" s="107"/>
      <c r="E351" s="108"/>
      <c r="F351" s="108"/>
      <c r="G351" s="108"/>
      <c r="H351" s="108"/>
      <c r="I351" s="108"/>
      <c r="J351" s="109"/>
      <c r="K351" s="109"/>
      <c r="L351" s="108"/>
      <c r="M351" s="108"/>
      <c r="N351" s="108"/>
      <c r="O351" s="112"/>
      <c r="P351" s="112"/>
      <c r="Q351" s="108"/>
      <c r="R351" s="108"/>
      <c r="S351" s="112"/>
    </row>
    <row r="352" spans="1:19" ht="15.75" customHeight="1" x14ac:dyDescent="0.2">
      <c r="A352" s="108"/>
      <c r="B352" s="108"/>
      <c r="C352" s="108"/>
      <c r="D352" s="107"/>
      <c r="E352" s="108"/>
      <c r="F352" s="108"/>
      <c r="G352" s="108"/>
      <c r="H352" s="108"/>
      <c r="I352" s="108"/>
      <c r="J352" s="109"/>
      <c r="K352" s="109"/>
      <c r="L352" s="108"/>
      <c r="M352" s="108"/>
      <c r="N352" s="108"/>
      <c r="O352" s="112"/>
      <c r="P352" s="112"/>
      <c r="Q352" s="108"/>
      <c r="R352" s="108"/>
      <c r="S352" s="112"/>
    </row>
    <row r="353" spans="1:19" ht="15.75" customHeight="1" x14ac:dyDescent="0.2">
      <c r="A353" s="108"/>
      <c r="B353" s="108"/>
      <c r="C353" s="108"/>
      <c r="D353" s="107"/>
      <c r="E353" s="108"/>
      <c r="F353" s="108"/>
      <c r="G353" s="108"/>
      <c r="H353" s="108"/>
      <c r="I353" s="108"/>
      <c r="J353" s="109"/>
      <c r="K353" s="109"/>
      <c r="L353" s="108"/>
      <c r="M353" s="108"/>
      <c r="N353" s="108"/>
      <c r="O353" s="112"/>
      <c r="P353" s="112"/>
      <c r="Q353" s="108"/>
      <c r="R353" s="108"/>
      <c r="S353" s="112"/>
    </row>
    <row r="354" spans="1:19" ht="15.75" customHeight="1" x14ac:dyDescent="0.2">
      <c r="A354" s="108"/>
      <c r="B354" s="108"/>
      <c r="C354" s="108"/>
      <c r="D354" s="107"/>
      <c r="E354" s="108"/>
      <c r="F354" s="108"/>
      <c r="G354" s="108"/>
      <c r="H354" s="108"/>
      <c r="I354" s="108"/>
      <c r="J354" s="109"/>
      <c r="K354" s="109"/>
      <c r="L354" s="108"/>
      <c r="M354" s="108"/>
      <c r="N354" s="108"/>
      <c r="O354" s="112"/>
      <c r="P354" s="112"/>
      <c r="Q354" s="108"/>
      <c r="R354" s="108"/>
      <c r="S354" s="112"/>
    </row>
    <row r="355" spans="1:19" ht="15.75" customHeight="1" x14ac:dyDescent="0.2">
      <c r="A355" s="108"/>
      <c r="B355" s="108"/>
      <c r="C355" s="108"/>
      <c r="D355" s="107"/>
      <c r="E355" s="108"/>
      <c r="F355" s="108"/>
      <c r="G355" s="108"/>
      <c r="H355" s="108"/>
      <c r="I355" s="108"/>
      <c r="J355" s="109"/>
      <c r="K355" s="109"/>
      <c r="L355" s="108"/>
      <c r="M355" s="108"/>
      <c r="N355" s="108"/>
      <c r="O355" s="112"/>
      <c r="P355" s="112"/>
      <c r="Q355" s="108"/>
      <c r="R355" s="108"/>
      <c r="S355" s="112"/>
    </row>
    <row r="356" spans="1:19" ht="15.75" customHeight="1" x14ac:dyDescent="0.2">
      <c r="A356" s="108"/>
      <c r="B356" s="108"/>
      <c r="C356" s="108"/>
      <c r="D356" s="107"/>
      <c r="E356" s="108"/>
      <c r="F356" s="108"/>
      <c r="G356" s="108"/>
      <c r="H356" s="108"/>
      <c r="I356" s="108"/>
      <c r="J356" s="109"/>
      <c r="K356" s="109"/>
      <c r="L356" s="108"/>
      <c r="M356" s="108"/>
      <c r="N356" s="108"/>
      <c r="O356" s="112"/>
      <c r="P356" s="112"/>
      <c r="Q356" s="108"/>
      <c r="R356" s="108"/>
      <c r="S356" s="112"/>
    </row>
    <row r="357" spans="1:19" ht="15.75" customHeight="1" x14ac:dyDescent="0.2">
      <c r="A357" s="108"/>
      <c r="B357" s="108"/>
      <c r="C357" s="108"/>
      <c r="D357" s="107"/>
      <c r="E357" s="108"/>
      <c r="F357" s="108"/>
      <c r="G357" s="108"/>
      <c r="H357" s="108"/>
      <c r="I357" s="108"/>
      <c r="J357" s="109"/>
      <c r="K357" s="109"/>
      <c r="L357" s="108"/>
      <c r="M357" s="108"/>
      <c r="N357" s="108"/>
      <c r="O357" s="112"/>
      <c r="P357" s="112"/>
      <c r="Q357" s="108"/>
      <c r="R357" s="108"/>
      <c r="S357" s="112"/>
    </row>
    <row r="358" spans="1:19" ht="15.75" customHeight="1" x14ac:dyDescent="0.2">
      <c r="A358" s="108"/>
      <c r="B358" s="108"/>
      <c r="C358" s="108"/>
      <c r="D358" s="107"/>
      <c r="E358" s="108"/>
      <c r="F358" s="108"/>
      <c r="G358" s="108"/>
      <c r="H358" s="108"/>
      <c r="I358" s="108"/>
      <c r="J358" s="109"/>
      <c r="K358" s="109"/>
      <c r="L358" s="108"/>
      <c r="M358" s="108"/>
      <c r="N358" s="108"/>
      <c r="O358" s="112"/>
      <c r="P358" s="112"/>
      <c r="Q358" s="108"/>
      <c r="R358" s="108"/>
      <c r="S358" s="112"/>
    </row>
    <row r="359" spans="1:19" ht="15.75" customHeight="1" x14ac:dyDescent="0.2">
      <c r="A359" s="108"/>
      <c r="B359" s="108"/>
      <c r="C359" s="108"/>
      <c r="D359" s="107"/>
      <c r="E359" s="108"/>
      <c r="F359" s="108"/>
      <c r="G359" s="108"/>
      <c r="H359" s="108"/>
      <c r="I359" s="108"/>
      <c r="J359" s="109"/>
      <c r="K359" s="109"/>
      <c r="L359" s="108"/>
      <c r="M359" s="108"/>
      <c r="N359" s="108"/>
      <c r="O359" s="112"/>
      <c r="P359" s="112"/>
      <c r="Q359" s="108"/>
      <c r="R359" s="108"/>
      <c r="S359" s="112"/>
    </row>
    <row r="360" spans="1:19" ht="15.75" customHeight="1" x14ac:dyDescent="0.2">
      <c r="A360" s="108"/>
      <c r="B360" s="108"/>
      <c r="C360" s="108"/>
      <c r="D360" s="107"/>
      <c r="E360" s="108"/>
      <c r="F360" s="108"/>
      <c r="G360" s="108"/>
      <c r="H360" s="108"/>
      <c r="I360" s="108"/>
      <c r="J360" s="109"/>
      <c r="K360" s="109"/>
      <c r="L360" s="108"/>
      <c r="M360" s="108"/>
      <c r="N360" s="108"/>
      <c r="O360" s="112"/>
      <c r="P360" s="112"/>
      <c r="Q360" s="108"/>
      <c r="R360" s="108"/>
      <c r="S360" s="112"/>
    </row>
    <row r="361" spans="1:19" ht="15.75" customHeight="1" x14ac:dyDescent="0.2">
      <c r="A361" s="108"/>
      <c r="B361" s="108"/>
      <c r="C361" s="108"/>
      <c r="D361" s="107"/>
      <c r="E361" s="108"/>
      <c r="F361" s="108"/>
      <c r="G361" s="108"/>
      <c r="H361" s="108"/>
      <c r="I361" s="108"/>
      <c r="J361" s="109"/>
      <c r="K361" s="109"/>
      <c r="L361" s="108"/>
      <c r="M361" s="108"/>
      <c r="N361" s="108"/>
      <c r="O361" s="112"/>
      <c r="P361" s="112"/>
      <c r="Q361" s="108"/>
      <c r="R361" s="108"/>
      <c r="S361" s="112"/>
    </row>
    <row r="362" spans="1:19" ht="15.75" customHeight="1" x14ac:dyDescent="0.2">
      <c r="A362" s="108"/>
      <c r="B362" s="108"/>
      <c r="C362" s="108"/>
      <c r="D362" s="107"/>
      <c r="E362" s="108"/>
      <c r="F362" s="108"/>
      <c r="G362" s="108"/>
      <c r="H362" s="108"/>
      <c r="I362" s="108"/>
      <c r="J362" s="109"/>
      <c r="K362" s="109"/>
      <c r="L362" s="108"/>
      <c r="M362" s="108"/>
      <c r="N362" s="108"/>
      <c r="O362" s="112"/>
      <c r="P362" s="112"/>
      <c r="Q362" s="108"/>
      <c r="R362" s="108"/>
      <c r="S362" s="112"/>
    </row>
    <row r="363" spans="1:19" ht="15.75" customHeight="1" x14ac:dyDescent="0.2">
      <c r="A363" s="108"/>
      <c r="B363" s="108"/>
      <c r="C363" s="108"/>
      <c r="D363" s="107"/>
      <c r="E363" s="108"/>
      <c r="F363" s="108"/>
      <c r="G363" s="108"/>
      <c r="H363" s="108"/>
      <c r="I363" s="108"/>
      <c r="J363" s="109"/>
      <c r="K363" s="109"/>
      <c r="L363" s="108"/>
      <c r="M363" s="108"/>
      <c r="N363" s="108"/>
      <c r="O363" s="112"/>
      <c r="P363" s="112"/>
      <c r="Q363" s="108"/>
      <c r="R363" s="108"/>
      <c r="S363" s="112"/>
    </row>
    <row r="364" spans="1:19" ht="15.75" customHeight="1" x14ac:dyDescent="0.2">
      <c r="A364" s="108"/>
      <c r="B364" s="108"/>
      <c r="C364" s="108"/>
      <c r="D364" s="107"/>
      <c r="E364" s="108"/>
      <c r="F364" s="108"/>
      <c r="G364" s="108"/>
      <c r="H364" s="108"/>
      <c r="I364" s="108"/>
      <c r="J364" s="109"/>
      <c r="K364" s="109"/>
      <c r="L364" s="108"/>
      <c r="M364" s="108"/>
      <c r="N364" s="108"/>
      <c r="O364" s="112"/>
      <c r="P364" s="112"/>
      <c r="Q364" s="108"/>
      <c r="R364" s="108"/>
      <c r="S364" s="112"/>
    </row>
    <row r="365" spans="1:19" ht="15.75" customHeight="1" x14ac:dyDescent="0.2">
      <c r="A365" s="108"/>
      <c r="B365" s="108"/>
      <c r="C365" s="108"/>
      <c r="D365" s="107"/>
      <c r="E365" s="108"/>
      <c r="F365" s="108"/>
      <c r="G365" s="108"/>
      <c r="H365" s="108"/>
      <c r="I365" s="108"/>
      <c r="J365" s="109"/>
      <c r="K365" s="109"/>
      <c r="L365" s="108"/>
      <c r="M365" s="108"/>
      <c r="N365" s="108"/>
      <c r="O365" s="112"/>
      <c r="P365" s="112"/>
      <c r="Q365" s="108"/>
      <c r="R365" s="108"/>
      <c r="S365" s="112"/>
    </row>
    <row r="366" spans="1:19" ht="15.75" customHeight="1" x14ac:dyDescent="0.2">
      <c r="A366" s="108"/>
      <c r="B366" s="108"/>
      <c r="C366" s="108"/>
      <c r="D366" s="107"/>
      <c r="E366" s="108"/>
      <c r="F366" s="108"/>
      <c r="G366" s="108"/>
      <c r="H366" s="108"/>
      <c r="I366" s="108"/>
      <c r="J366" s="109"/>
      <c r="K366" s="109"/>
      <c r="L366" s="108"/>
      <c r="M366" s="108"/>
      <c r="N366" s="108"/>
      <c r="O366" s="112"/>
      <c r="P366" s="112"/>
      <c r="Q366" s="108"/>
      <c r="R366" s="108"/>
      <c r="S366" s="112"/>
    </row>
    <row r="367" spans="1:19" ht="15.75" customHeight="1" x14ac:dyDescent="0.2">
      <c r="A367" s="108"/>
      <c r="B367" s="108"/>
      <c r="C367" s="108"/>
      <c r="D367" s="107"/>
      <c r="E367" s="108"/>
      <c r="F367" s="108"/>
      <c r="G367" s="108"/>
      <c r="H367" s="108"/>
      <c r="I367" s="108"/>
      <c r="J367" s="109"/>
      <c r="K367" s="109"/>
      <c r="L367" s="108"/>
      <c r="M367" s="108"/>
      <c r="N367" s="108"/>
      <c r="O367" s="112"/>
      <c r="P367" s="112"/>
      <c r="Q367" s="108"/>
      <c r="R367" s="108"/>
      <c r="S367" s="112"/>
    </row>
    <row r="368" spans="1:19" ht="15.75" customHeight="1" x14ac:dyDescent="0.2">
      <c r="A368" s="108"/>
      <c r="B368" s="108"/>
      <c r="C368" s="108"/>
      <c r="D368" s="107"/>
      <c r="E368" s="108"/>
      <c r="F368" s="108"/>
      <c r="G368" s="108"/>
      <c r="H368" s="108"/>
      <c r="I368" s="108"/>
      <c r="J368" s="109"/>
      <c r="K368" s="109"/>
      <c r="L368" s="108"/>
      <c r="M368" s="108"/>
      <c r="N368" s="108"/>
      <c r="O368" s="112"/>
      <c r="P368" s="112"/>
      <c r="Q368" s="108"/>
      <c r="R368" s="108"/>
      <c r="S368" s="112"/>
    </row>
    <row r="369" spans="1:19" ht="15.75" customHeight="1" x14ac:dyDescent="0.2">
      <c r="A369" s="108"/>
      <c r="B369" s="108"/>
      <c r="C369" s="108"/>
      <c r="D369" s="107"/>
      <c r="E369" s="108"/>
      <c r="F369" s="108"/>
      <c r="G369" s="108"/>
      <c r="H369" s="108"/>
      <c r="I369" s="108"/>
      <c r="J369" s="109"/>
      <c r="K369" s="109"/>
      <c r="L369" s="108"/>
      <c r="M369" s="108"/>
      <c r="N369" s="108"/>
      <c r="O369" s="112"/>
      <c r="P369" s="112"/>
      <c r="Q369" s="108"/>
      <c r="R369" s="108"/>
      <c r="S369" s="112"/>
    </row>
    <row r="370" spans="1:19" ht="15.75" customHeight="1" x14ac:dyDescent="0.2">
      <c r="A370" s="108"/>
      <c r="B370" s="108"/>
      <c r="C370" s="108"/>
      <c r="D370" s="107"/>
      <c r="E370" s="108"/>
      <c r="F370" s="108"/>
      <c r="G370" s="108"/>
      <c r="H370" s="108"/>
      <c r="I370" s="108"/>
      <c r="J370" s="109"/>
      <c r="K370" s="109"/>
      <c r="L370" s="108"/>
      <c r="M370" s="108"/>
      <c r="N370" s="108"/>
      <c r="O370" s="112"/>
      <c r="P370" s="112"/>
      <c r="Q370" s="108"/>
      <c r="R370" s="108"/>
      <c r="S370" s="112"/>
    </row>
    <row r="371" spans="1:19" ht="15.75" customHeight="1" x14ac:dyDescent="0.2">
      <c r="A371" s="108"/>
      <c r="B371" s="108"/>
      <c r="C371" s="108"/>
      <c r="D371" s="107"/>
      <c r="E371" s="108"/>
      <c r="F371" s="108"/>
      <c r="G371" s="108"/>
      <c r="H371" s="108"/>
      <c r="I371" s="108"/>
      <c r="J371" s="109"/>
      <c r="K371" s="109"/>
      <c r="L371" s="108"/>
      <c r="M371" s="108"/>
      <c r="N371" s="108"/>
      <c r="O371" s="112"/>
      <c r="P371" s="112"/>
      <c r="Q371" s="108"/>
      <c r="R371" s="108"/>
      <c r="S371" s="112"/>
    </row>
    <row r="372" spans="1:19" ht="15.75" customHeight="1" x14ac:dyDescent="0.2">
      <c r="A372" s="108"/>
      <c r="B372" s="108"/>
      <c r="C372" s="108"/>
      <c r="D372" s="107"/>
      <c r="E372" s="108"/>
      <c r="F372" s="108"/>
      <c r="G372" s="108"/>
      <c r="H372" s="108"/>
      <c r="I372" s="108"/>
      <c r="J372" s="109"/>
      <c r="K372" s="109"/>
      <c r="L372" s="108"/>
      <c r="M372" s="108"/>
      <c r="N372" s="108"/>
      <c r="O372" s="112"/>
      <c r="P372" s="112"/>
      <c r="Q372" s="108"/>
      <c r="R372" s="108"/>
      <c r="S372" s="112"/>
    </row>
    <row r="373" spans="1:19" ht="15.75" customHeight="1" x14ac:dyDescent="0.2">
      <c r="A373" s="108"/>
      <c r="B373" s="108"/>
      <c r="C373" s="108"/>
      <c r="D373" s="107"/>
      <c r="E373" s="108"/>
      <c r="F373" s="108"/>
      <c r="G373" s="108"/>
      <c r="H373" s="108"/>
      <c r="I373" s="108"/>
      <c r="J373" s="109"/>
      <c r="K373" s="109"/>
      <c r="L373" s="108"/>
      <c r="M373" s="108"/>
      <c r="N373" s="108"/>
      <c r="O373" s="112"/>
      <c r="P373" s="112"/>
      <c r="Q373" s="108"/>
      <c r="R373" s="108"/>
      <c r="S373" s="112"/>
    </row>
    <row r="374" spans="1:19" ht="15.75" customHeight="1" x14ac:dyDescent="0.2">
      <c r="A374" s="108"/>
      <c r="B374" s="108"/>
      <c r="C374" s="108"/>
      <c r="D374" s="107"/>
      <c r="E374" s="108"/>
      <c r="F374" s="108"/>
      <c r="G374" s="108"/>
      <c r="H374" s="108"/>
      <c r="I374" s="108"/>
      <c r="J374" s="109"/>
      <c r="K374" s="109"/>
      <c r="L374" s="108"/>
      <c r="M374" s="108"/>
      <c r="N374" s="108"/>
      <c r="O374" s="112"/>
      <c r="P374" s="112"/>
      <c r="Q374" s="108"/>
      <c r="R374" s="108"/>
      <c r="S374" s="112"/>
    </row>
    <row r="375" spans="1:19" ht="15.75" customHeight="1" x14ac:dyDescent="0.2">
      <c r="A375" s="108"/>
      <c r="B375" s="108"/>
      <c r="C375" s="108"/>
      <c r="D375" s="107"/>
      <c r="E375" s="108"/>
      <c r="F375" s="108"/>
      <c r="G375" s="108"/>
      <c r="H375" s="108"/>
      <c r="I375" s="108"/>
      <c r="J375" s="109"/>
      <c r="K375" s="109"/>
      <c r="L375" s="108"/>
      <c r="M375" s="108"/>
      <c r="N375" s="108"/>
      <c r="O375" s="112"/>
      <c r="P375" s="112"/>
      <c r="Q375" s="108"/>
      <c r="R375" s="108"/>
      <c r="S375" s="112"/>
    </row>
    <row r="376" spans="1:19" ht="15.75" customHeight="1" x14ac:dyDescent="0.2">
      <c r="A376" s="108"/>
      <c r="B376" s="108"/>
      <c r="C376" s="108"/>
      <c r="D376" s="107"/>
      <c r="E376" s="108"/>
      <c r="F376" s="108"/>
      <c r="G376" s="108"/>
      <c r="H376" s="108"/>
      <c r="I376" s="108"/>
      <c r="J376" s="109"/>
      <c r="K376" s="109"/>
      <c r="L376" s="108"/>
      <c r="M376" s="108"/>
      <c r="N376" s="108"/>
      <c r="O376" s="112"/>
      <c r="P376" s="112"/>
      <c r="Q376" s="108"/>
      <c r="R376" s="108"/>
      <c r="S376" s="112"/>
    </row>
    <row r="377" spans="1:19" ht="15.75" customHeight="1" x14ac:dyDescent="0.2">
      <c r="A377" s="108"/>
      <c r="B377" s="108"/>
      <c r="C377" s="108"/>
      <c r="D377" s="107"/>
      <c r="E377" s="108"/>
      <c r="F377" s="108"/>
      <c r="G377" s="108"/>
      <c r="H377" s="108"/>
      <c r="I377" s="108"/>
      <c r="J377" s="109"/>
      <c r="K377" s="109"/>
      <c r="L377" s="108"/>
      <c r="M377" s="108"/>
      <c r="N377" s="108"/>
      <c r="O377" s="112"/>
      <c r="P377" s="112"/>
      <c r="Q377" s="108"/>
      <c r="R377" s="108"/>
      <c r="S377" s="112"/>
    </row>
    <row r="378" spans="1:19" ht="15.75" customHeight="1" x14ac:dyDescent="0.2">
      <c r="A378" s="108"/>
      <c r="B378" s="108"/>
      <c r="C378" s="108"/>
      <c r="D378" s="107"/>
      <c r="E378" s="108"/>
      <c r="F378" s="108"/>
      <c r="G378" s="108"/>
      <c r="H378" s="108"/>
      <c r="I378" s="108"/>
      <c r="J378" s="109"/>
      <c r="K378" s="109"/>
      <c r="L378" s="108"/>
      <c r="M378" s="108"/>
      <c r="N378" s="108"/>
      <c r="O378" s="112"/>
      <c r="P378" s="112"/>
      <c r="Q378" s="108"/>
      <c r="R378" s="108"/>
      <c r="S378" s="112"/>
    </row>
    <row r="379" spans="1:19" ht="15.75" customHeight="1" x14ac:dyDescent="0.2">
      <c r="A379" s="108"/>
      <c r="B379" s="108"/>
      <c r="C379" s="108"/>
      <c r="D379" s="107"/>
      <c r="E379" s="108"/>
      <c r="F379" s="108"/>
      <c r="G379" s="108"/>
      <c r="H379" s="108"/>
      <c r="I379" s="108"/>
      <c r="J379" s="109"/>
      <c r="K379" s="109"/>
      <c r="L379" s="108"/>
      <c r="M379" s="108"/>
      <c r="N379" s="108"/>
      <c r="O379" s="112"/>
      <c r="P379" s="112"/>
      <c r="Q379" s="108"/>
      <c r="R379" s="108"/>
      <c r="S379" s="112"/>
    </row>
    <row r="380" spans="1:19" ht="15.75" customHeight="1" x14ac:dyDescent="0.2">
      <c r="A380" s="108"/>
      <c r="B380" s="108"/>
      <c r="C380" s="108"/>
      <c r="D380" s="107"/>
      <c r="E380" s="108"/>
      <c r="F380" s="108"/>
      <c r="G380" s="108"/>
      <c r="H380" s="108"/>
      <c r="I380" s="108"/>
      <c r="J380" s="109"/>
      <c r="K380" s="109"/>
      <c r="L380" s="108"/>
      <c r="M380" s="108"/>
      <c r="N380" s="108"/>
      <c r="O380" s="112"/>
      <c r="P380" s="112"/>
      <c r="Q380" s="108"/>
      <c r="R380" s="108"/>
      <c r="S380" s="112"/>
    </row>
    <row r="381" spans="1:19" ht="15.75" customHeight="1" x14ac:dyDescent="0.2">
      <c r="A381" s="108"/>
      <c r="B381" s="108"/>
      <c r="C381" s="108"/>
      <c r="D381" s="107"/>
      <c r="E381" s="108"/>
      <c r="F381" s="108"/>
      <c r="G381" s="108"/>
      <c r="H381" s="108"/>
      <c r="I381" s="108"/>
      <c r="J381" s="109"/>
      <c r="K381" s="109"/>
      <c r="L381" s="108"/>
      <c r="M381" s="108"/>
      <c r="N381" s="108"/>
      <c r="O381" s="112"/>
      <c r="P381" s="112"/>
      <c r="Q381" s="108"/>
      <c r="R381" s="108"/>
      <c r="S381" s="112"/>
    </row>
    <row r="382" spans="1:19" ht="15.75" customHeight="1" x14ac:dyDescent="0.2">
      <c r="A382" s="108"/>
      <c r="B382" s="108"/>
      <c r="C382" s="108"/>
      <c r="D382" s="107"/>
      <c r="E382" s="108"/>
      <c r="F382" s="108"/>
      <c r="G382" s="108"/>
      <c r="H382" s="108"/>
      <c r="I382" s="108"/>
      <c r="J382" s="109"/>
      <c r="K382" s="109"/>
      <c r="L382" s="108"/>
      <c r="M382" s="108"/>
      <c r="N382" s="108"/>
      <c r="O382" s="112"/>
      <c r="P382" s="112"/>
      <c r="Q382" s="108"/>
      <c r="R382" s="108"/>
      <c r="S382" s="112"/>
    </row>
    <row r="383" spans="1:19" ht="15.75" customHeight="1" x14ac:dyDescent="0.2">
      <c r="A383" s="108"/>
      <c r="B383" s="108"/>
      <c r="C383" s="108"/>
      <c r="D383" s="107"/>
      <c r="E383" s="108"/>
      <c r="F383" s="108"/>
      <c r="G383" s="108"/>
      <c r="H383" s="108"/>
      <c r="I383" s="108"/>
      <c r="J383" s="109"/>
      <c r="K383" s="109"/>
      <c r="L383" s="108"/>
      <c r="M383" s="108"/>
      <c r="N383" s="108"/>
      <c r="O383" s="112"/>
      <c r="P383" s="112"/>
      <c r="Q383" s="108"/>
      <c r="R383" s="108"/>
      <c r="S383" s="112"/>
    </row>
    <row r="384" spans="1:19" ht="15.75" customHeight="1" x14ac:dyDescent="0.2">
      <c r="A384" s="108"/>
      <c r="B384" s="108"/>
      <c r="C384" s="108"/>
      <c r="D384" s="107"/>
      <c r="E384" s="108"/>
      <c r="F384" s="108"/>
      <c r="G384" s="108"/>
      <c r="H384" s="108"/>
      <c r="I384" s="108"/>
      <c r="J384" s="109"/>
      <c r="K384" s="109"/>
      <c r="L384" s="108"/>
      <c r="M384" s="108"/>
      <c r="N384" s="108"/>
      <c r="O384" s="112"/>
      <c r="P384" s="112"/>
      <c r="Q384" s="108"/>
      <c r="R384" s="108"/>
      <c r="S384" s="112"/>
    </row>
    <row r="385" spans="1:19" ht="15.75" customHeight="1" x14ac:dyDescent="0.2">
      <c r="A385" s="108"/>
      <c r="B385" s="108"/>
      <c r="C385" s="108"/>
      <c r="D385" s="107"/>
      <c r="E385" s="108"/>
      <c r="F385" s="108"/>
      <c r="G385" s="108"/>
      <c r="H385" s="108"/>
      <c r="I385" s="108"/>
      <c r="J385" s="109"/>
      <c r="K385" s="109"/>
      <c r="L385" s="108"/>
      <c r="M385" s="108"/>
      <c r="N385" s="108"/>
      <c r="O385" s="112"/>
      <c r="P385" s="112"/>
      <c r="Q385" s="108"/>
      <c r="R385" s="108"/>
      <c r="S385" s="112"/>
    </row>
    <row r="386" spans="1:19" ht="15.75" customHeight="1" x14ac:dyDescent="0.2">
      <c r="A386" s="108"/>
      <c r="B386" s="108"/>
      <c r="C386" s="108"/>
      <c r="D386" s="107"/>
      <c r="E386" s="108"/>
      <c r="F386" s="108"/>
      <c r="G386" s="108"/>
      <c r="H386" s="108"/>
      <c r="I386" s="108"/>
      <c r="J386" s="109"/>
      <c r="K386" s="109"/>
      <c r="L386" s="108"/>
      <c r="M386" s="108"/>
      <c r="N386" s="108"/>
      <c r="O386" s="112"/>
      <c r="P386" s="112"/>
      <c r="Q386" s="108"/>
      <c r="R386" s="108"/>
      <c r="S386" s="112"/>
    </row>
    <row r="387" spans="1:19" ht="15.75" customHeight="1" x14ac:dyDescent="0.2">
      <c r="A387" s="108"/>
      <c r="B387" s="108"/>
      <c r="C387" s="108"/>
      <c r="D387" s="107"/>
      <c r="E387" s="108"/>
      <c r="F387" s="108"/>
      <c r="G387" s="108"/>
      <c r="H387" s="108"/>
      <c r="I387" s="108"/>
      <c r="J387" s="109"/>
      <c r="K387" s="109"/>
      <c r="L387" s="108"/>
      <c r="M387" s="108"/>
      <c r="N387" s="108"/>
      <c r="O387" s="112"/>
      <c r="P387" s="112"/>
      <c r="Q387" s="108"/>
      <c r="R387" s="108"/>
      <c r="S387" s="112"/>
    </row>
    <row r="388" spans="1:19" ht="15.75" customHeight="1" x14ac:dyDescent="0.2">
      <c r="A388" s="108"/>
      <c r="B388" s="108"/>
      <c r="C388" s="108"/>
      <c r="D388" s="107"/>
      <c r="E388" s="108"/>
      <c r="F388" s="108"/>
      <c r="G388" s="108"/>
      <c r="H388" s="108"/>
      <c r="I388" s="108"/>
      <c r="J388" s="109"/>
      <c r="K388" s="109"/>
      <c r="L388" s="108"/>
      <c r="M388" s="108"/>
      <c r="N388" s="108"/>
      <c r="O388" s="112"/>
      <c r="P388" s="112"/>
      <c r="Q388" s="108"/>
      <c r="R388" s="108"/>
      <c r="S388" s="112"/>
    </row>
    <row r="389" spans="1:19" ht="15.75" customHeight="1" x14ac:dyDescent="0.2">
      <c r="A389" s="108"/>
      <c r="B389" s="108"/>
      <c r="C389" s="108"/>
      <c r="D389" s="107"/>
      <c r="E389" s="108"/>
      <c r="F389" s="108"/>
      <c r="G389" s="108"/>
      <c r="H389" s="108"/>
      <c r="I389" s="108"/>
      <c r="J389" s="109"/>
      <c r="K389" s="109"/>
      <c r="L389" s="108"/>
      <c r="M389" s="108"/>
      <c r="N389" s="108"/>
      <c r="O389" s="112"/>
      <c r="P389" s="112"/>
      <c r="Q389" s="108"/>
      <c r="R389" s="108"/>
      <c r="S389" s="112"/>
    </row>
    <row r="390" spans="1:19" ht="15.75" customHeight="1" x14ac:dyDescent="0.2">
      <c r="A390" s="108"/>
      <c r="B390" s="108"/>
      <c r="C390" s="108"/>
      <c r="D390" s="107"/>
      <c r="E390" s="108"/>
      <c r="F390" s="108"/>
      <c r="G390" s="108"/>
      <c r="H390" s="108"/>
      <c r="I390" s="108"/>
      <c r="J390" s="109"/>
      <c r="K390" s="109"/>
      <c r="L390" s="108"/>
      <c r="M390" s="108"/>
      <c r="N390" s="108"/>
      <c r="O390" s="112"/>
      <c r="P390" s="112"/>
      <c r="Q390" s="108"/>
      <c r="R390" s="108"/>
      <c r="S390" s="112"/>
    </row>
    <row r="391" spans="1:19" ht="15.75" customHeight="1" x14ac:dyDescent="0.2">
      <c r="A391" s="108"/>
      <c r="B391" s="108"/>
      <c r="C391" s="108"/>
      <c r="D391" s="107"/>
      <c r="E391" s="108"/>
      <c r="F391" s="108"/>
      <c r="G391" s="108"/>
      <c r="H391" s="108"/>
      <c r="I391" s="108"/>
      <c r="J391" s="109"/>
      <c r="K391" s="109"/>
      <c r="L391" s="108"/>
      <c r="M391" s="108"/>
      <c r="N391" s="108"/>
      <c r="O391" s="112"/>
      <c r="P391" s="112"/>
      <c r="Q391" s="108"/>
      <c r="R391" s="108"/>
      <c r="S391" s="112"/>
    </row>
    <row r="392" spans="1:19" ht="15.75" customHeight="1" x14ac:dyDescent="0.2">
      <c r="A392" s="108"/>
      <c r="B392" s="108"/>
      <c r="C392" s="108"/>
      <c r="D392" s="107"/>
      <c r="E392" s="108"/>
      <c r="F392" s="108"/>
      <c r="G392" s="108"/>
      <c r="H392" s="108"/>
      <c r="I392" s="108"/>
      <c r="J392" s="109"/>
      <c r="K392" s="109"/>
      <c r="L392" s="108"/>
      <c r="M392" s="108"/>
      <c r="N392" s="108"/>
      <c r="O392" s="112"/>
      <c r="P392" s="112"/>
      <c r="Q392" s="108"/>
      <c r="R392" s="108"/>
      <c r="S392" s="112"/>
    </row>
    <row r="393" spans="1:19" ht="15.75" customHeight="1" x14ac:dyDescent="0.2">
      <c r="A393" s="108"/>
      <c r="B393" s="108"/>
      <c r="C393" s="108"/>
      <c r="D393" s="107"/>
      <c r="E393" s="108"/>
      <c r="F393" s="108"/>
      <c r="G393" s="108"/>
      <c r="H393" s="108"/>
      <c r="I393" s="108"/>
      <c r="J393" s="109"/>
      <c r="K393" s="109"/>
      <c r="L393" s="108"/>
      <c r="M393" s="108"/>
      <c r="N393" s="108"/>
      <c r="O393" s="112"/>
      <c r="P393" s="112"/>
      <c r="Q393" s="108"/>
      <c r="R393" s="108"/>
      <c r="S393" s="112"/>
    </row>
    <row r="394" spans="1:19" ht="15.75" customHeight="1" x14ac:dyDescent="0.2">
      <c r="A394" s="108"/>
      <c r="B394" s="108"/>
      <c r="C394" s="108"/>
      <c r="D394" s="107"/>
      <c r="E394" s="108"/>
      <c r="F394" s="108"/>
      <c r="G394" s="108"/>
      <c r="H394" s="108"/>
      <c r="I394" s="108"/>
      <c r="J394" s="109"/>
      <c r="K394" s="109"/>
      <c r="L394" s="108"/>
      <c r="M394" s="108"/>
      <c r="N394" s="108"/>
      <c r="O394" s="112"/>
      <c r="P394" s="112"/>
      <c r="Q394" s="108"/>
      <c r="R394" s="108"/>
      <c r="S394" s="112"/>
    </row>
    <row r="395" spans="1:19" ht="15.75" customHeight="1" x14ac:dyDescent="0.2">
      <c r="A395" s="108"/>
      <c r="B395" s="108"/>
      <c r="C395" s="108"/>
      <c r="D395" s="107"/>
      <c r="E395" s="108"/>
      <c r="F395" s="108"/>
      <c r="G395" s="108"/>
      <c r="H395" s="108"/>
      <c r="I395" s="108"/>
      <c r="J395" s="109"/>
      <c r="K395" s="109"/>
      <c r="L395" s="108"/>
      <c r="M395" s="108"/>
      <c r="N395" s="108"/>
      <c r="O395" s="112"/>
      <c r="P395" s="112"/>
      <c r="Q395" s="108"/>
      <c r="R395" s="108"/>
      <c r="S395" s="112"/>
    </row>
    <row r="396" spans="1:19" ht="15.75" customHeight="1" x14ac:dyDescent="0.2">
      <c r="A396" s="108"/>
      <c r="B396" s="108"/>
      <c r="C396" s="108"/>
      <c r="D396" s="107"/>
      <c r="E396" s="108"/>
      <c r="F396" s="108"/>
      <c r="G396" s="108"/>
      <c r="H396" s="108"/>
      <c r="I396" s="108"/>
      <c r="J396" s="109"/>
      <c r="K396" s="109"/>
      <c r="L396" s="108"/>
      <c r="M396" s="108"/>
      <c r="N396" s="108"/>
      <c r="O396" s="112"/>
      <c r="P396" s="112"/>
      <c r="Q396" s="108"/>
      <c r="R396" s="108"/>
      <c r="S396" s="112"/>
    </row>
    <row r="397" spans="1:19" ht="15.75" customHeight="1" x14ac:dyDescent="0.2">
      <c r="A397" s="108"/>
      <c r="B397" s="108"/>
      <c r="C397" s="108"/>
      <c r="D397" s="107"/>
      <c r="E397" s="108"/>
      <c r="F397" s="108"/>
      <c r="G397" s="108"/>
      <c r="H397" s="108"/>
      <c r="I397" s="108"/>
      <c r="J397" s="109"/>
      <c r="K397" s="109"/>
      <c r="L397" s="108"/>
      <c r="M397" s="108"/>
      <c r="N397" s="108"/>
      <c r="O397" s="112"/>
      <c r="P397" s="112"/>
      <c r="Q397" s="108"/>
      <c r="R397" s="108"/>
      <c r="S397" s="112"/>
    </row>
    <row r="398" spans="1:19" ht="15.75" customHeight="1" x14ac:dyDescent="0.2">
      <c r="A398" s="108"/>
      <c r="B398" s="108"/>
      <c r="C398" s="108"/>
      <c r="D398" s="107"/>
      <c r="E398" s="108"/>
      <c r="F398" s="108"/>
      <c r="G398" s="108"/>
      <c r="H398" s="108"/>
      <c r="I398" s="108"/>
      <c r="J398" s="109"/>
      <c r="K398" s="109"/>
      <c r="L398" s="108"/>
      <c r="M398" s="108"/>
      <c r="N398" s="108"/>
      <c r="O398" s="112"/>
      <c r="P398" s="112"/>
      <c r="Q398" s="108"/>
      <c r="R398" s="108"/>
      <c r="S398" s="112"/>
    </row>
    <row r="399" spans="1:19" ht="15.75" customHeight="1" x14ac:dyDescent="0.2">
      <c r="A399" s="108"/>
      <c r="B399" s="108"/>
      <c r="C399" s="108"/>
      <c r="D399" s="107"/>
      <c r="E399" s="108"/>
      <c r="F399" s="108"/>
      <c r="G399" s="108"/>
      <c r="H399" s="108"/>
      <c r="I399" s="108"/>
      <c r="J399" s="109"/>
      <c r="K399" s="109"/>
      <c r="L399" s="108"/>
      <c r="M399" s="108"/>
      <c r="N399" s="108"/>
      <c r="O399" s="112"/>
      <c r="P399" s="112"/>
      <c r="Q399" s="108"/>
      <c r="R399" s="108"/>
      <c r="S399" s="112"/>
    </row>
    <row r="400" spans="1:19" ht="15.75" customHeight="1" x14ac:dyDescent="0.2">
      <c r="A400" s="108"/>
      <c r="B400" s="108"/>
      <c r="C400" s="108"/>
      <c r="D400" s="107"/>
      <c r="E400" s="108"/>
      <c r="F400" s="108"/>
      <c r="G400" s="108"/>
      <c r="H400" s="108"/>
      <c r="I400" s="108"/>
      <c r="J400" s="109"/>
      <c r="K400" s="109"/>
      <c r="L400" s="108"/>
      <c r="M400" s="108"/>
      <c r="N400" s="108"/>
      <c r="O400" s="112"/>
      <c r="P400" s="112"/>
      <c r="Q400" s="108"/>
      <c r="R400" s="108"/>
      <c r="S400" s="112"/>
    </row>
    <row r="401" spans="1:19" ht="15.75" customHeight="1" x14ac:dyDescent="0.2">
      <c r="A401" s="108"/>
      <c r="B401" s="108"/>
      <c r="C401" s="108"/>
      <c r="D401" s="107"/>
      <c r="E401" s="108"/>
      <c r="F401" s="108"/>
      <c r="G401" s="108"/>
      <c r="H401" s="108"/>
      <c r="I401" s="108"/>
      <c r="J401" s="109"/>
      <c r="K401" s="109"/>
      <c r="L401" s="108"/>
      <c r="M401" s="108"/>
      <c r="N401" s="108"/>
      <c r="O401" s="112"/>
      <c r="P401" s="112"/>
      <c r="Q401" s="108"/>
      <c r="R401" s="108"/>
      <c r="S401" s="112"/>
    </row>
    <row r="402" spans="1:19" ht="15.75" customHeight="1" x14ac:dyDescent="0.2">
      <c r="A402" s="108"/>
      <c r="B402" s="108"/>
      <c r="C402" s="108"/>
      <c r="D402" s="107"/>
      <c r="E402" s="108"/>
      <c r="F402" s="108"/>
      <c r="G402" s="108"/>
      <c r="H402" s="108"/>
      <c r="I402" s="108"/>
      <c r="J402" s="109"/>
      <c r="K402" s="109"/>
      <c r="L402" s="108"/>
      <c r="M402" s="108"/>
      <c r="N402" s="108"/>
      <c r="O402" s="112"/>
      <c r="P402" s="112"/>
      <c r="Q402" s="108"/>
      <c r="R402" s="108"/>
      <c r="S402" s="112"/>
    </row>
    <row r="403" spans="1:19" ht="15.75" customHeight="1" x14ac:dyDescent="0.2">
      <c r="A403" s="108"/>
      <c r="B403" s="108"/>
      <c r="C403" s="108"/>
      <c r="D403" s="107"/>
      <c r="E403" s="108"/>
      <c r="F403" s="108"/>
      <c r="G403" s="108"/>
      <c r="H403" s="108"/>
      <c r="I403" s="108"/>
      <c r="J403" s="109"/>
      <c r="K403" s="109"/>
      <c r="L403" s="108"/>
      <c r="M403" s="108"/>
      <c r="N403" s="108"/>
      <c r="O403" s="112"/>
      <c r="P403" s="112"/>
      <c r="Q403" s="108"/>
      <c r="R403" s="108"/>
      <c r="S403" s="112"/>
    </row>
    <row r="404" spans="1:19" ht="15.75" customHeight="1" x14ac:dyDescent="0.2">
      <c r="A404" s="108"/>
      <c r="B404" s="108"/>
      <c r="C404" s="108"/>
      <c r="D404" s="107"/>
      <c r="E404" s="108"/>
      <c r="F404" s="108"/>
      <c r="G404" s="108"/>
      <c r="H404" s="108"/>
      <c r="I404" s="108"/>
      <c r="J404" s="109"/>
      <c r="K404" s="109"/>
      <c r="L404" s="108"/>
      <c r="M404" s="108"/>
      <c r="N404" s="108"/>
      <c r="O404" s="112"/>
      <c r="P404" s="112"/>
      <c r="Q404" s="108"/>
      <c r="R404" s="108"/>
      <c r="S404" s="112"/>
    </row>
    <row r="405" spans="1:19" ht="15.75" customHeight="1" x14ac:dyDescent="0.2">
      <c r="A405" s="108"/>
      <c r="B405" s="108"/>
      <c r="C405" s="108"/>
      <c r="D405" s="107"/>
      <c r="E405" s="108"/>
      <c r="F405" s="108"/>
      <c r="G405" s="108"/>
      <c r="H405" s="108"/>
      <c r="I405" s="108"/>
      <c r="J405" s="109"/>
      <c r="K405" s="109"/>
      <c r="L405" s="108"/>
      <c r="M405" s="108"/>
      <c r="N405" s="108"/>
      <c r="O405" s="112"/>
      <c r="P405" s="112"/>
      <c r="Q405" s="108"/>
      <c r="R405" s="108"/>
      <c r="S405" s="112"/>
    </row>
    <row r="406" spans="1:19" ht="15.75" customHeight="1" x14ac:dyDescent="0.2">
      <c r="A406" s="108"/>
      <c r="B406" s="108"/>
      <c r="C406" s="108"/>
      <c r="D406" s="107"/>
      <c r="E406" s="108"/>
      <c r="F406" s="108"/>
      <c r="G406" s="108"/>
      <c r="H406" s="108"/>
      <c r="I406" s="108"/>
      <c r="J406" s="109"/>
      <c r="K406" s="109"/>
      <c r="L406" s="108"/>
      <c r="M406" s="108"/>
      <c r="N406" s="108"/>
      <c r="O406" s="112"/>
      <c r="P406" s="112"/>
      <c r="Q406" s="108"/>
      <c r="R406" s="108"/>
      <c r="S406" s="112"/>
    </row>
    <row r="407" spans="1:19" ht="15.75" customHeight="1" x14ac:dyDescent="0.2">
      <c r="A407" s="108"/>
      <c r="B407" s="108"/>
      <c r="C407" s="108"/>
      <c r="D407" s="107"/>
      <c r="E407" s="108"/>
      <c r="F407" s="108"/>
      <c r="G407" s="108"/>
      <c r="H407" s="108"/>
      <c r="I407" s="108"/>
      <c r="J407" s="109"/>
      <c r="K407" s="109"/>
      <c r="L407" s="108"/>
      <c r="M407" s="108"/>
      <c r="N407" s="108"/>
      <c r="O407" s="112"/>
      <c r="P407" s="112"/>
      <c r="Q407" s="108"/>
      <c r="R407" s="108"/>
      <c r="S407" s="112"/>
    </row>
    <row r="408" spans="1:19" ht="15.75" customHeight="1" x14ac:dyDescent="0.2">
      <c r="A408" s="108"/>
      <c r="B408" s="108"/>
      <c r="C408" s="108"/>
      <c r="D408" s="107"/>
      <c r="E408" s="108"/>
      <c r="F408" s="108"/>
      <c r="G408" s="108"/>
      <c r="H408" s="108"/>
      <c r="I408" s="108"/>
      <c r="J408" s="109"/>
      <c r="K408" s="109"/>
      <c r="L408" s="108"/>
      <c r="M408" s="108"/>
      <c r="N408" s="108"/>
      <c r="O408" s="112"/>
      <c r="P408" s="112"/>
      <c r="Q408" s="108"/>
      <c r="R408" s="108"/>
      <c r="S408" s="112"/>
    </row>
    <row r="409" spans="1:19" ht="15.75" customHeight="1" x14ac:dyDescent="0.2">
      <c r="A409" s="108"/>
      <c r="B409" s="108"/>
      <c r="C409" s="108"/>
      <c r="D409" s="107"/>
      <c r="E409" s="108"/>
      <c r="F409" s="108"/>
      <c r="G409" s="108"/>
      <c r="H409" s="108"/>
      <c r="I409" s="108"/>
      <c r="J409" s="109"/>
      <c r="K409" s="109"/>
      <c r="L409" s="108"/>
      <c r="M409" s="108"/>
      <c r="N409" s="108"/>
      <c r="O409" s="112"/>
      <c r="P409" s="112"/>
      <c r="Q409" s="108"/>
      <c r="R409" s="108"/>
      <c r="S409" s="112"/>
    </row>
    <row r="410" spans="1:19" ht="15.75" customHeight="1" x14ac:dyDescent="0.2">
      <c r="A410" s="108"/>
      <c r="B410" s="108"/>
      <c r="C410" s="108"/>
      <c r="D410" s="107"/>
      <c r="E410" s="108"/>
      <c r="F410" s="108"/>
      <c r="G410" s="108"/>
      <c r="H410" s="108"/>
      <c r="I410" s="108"/>
      <c r="J410" s="109"/>
      <c r="K410" s="109"/>
      <c r="L410" s="108"/>
      <c r="M410" s="108"/>
      <c r="N410" s="108"/>
      <c r="O410" s="112"/>
      <c r="P410" s="112"/>
      <c r="Q410" s="108"/>
      <c r="R410" s="108"/>
      <c r="S410" s="112"/>
    </row>
    <row r="411" spans="1:19" ht="15.75" customHeight="1" x14ac:dyDescent="0.2">
      <c r="A411" s="108"/>
      <c r="B411" s="108"/>
      <c r="C411" s="108"/>
      <c r="D411" s="107"/>
      <c r="E411" s="108"/>
      <c r="F411" s="108"/>
      <c r="G411" s="108"/>
      <c r="H411" s="108"/>
      <c r="I411" s="108"/>
      <c r="J411" s="109"/>
      <c r="K411" s="109"/>
      <c r="L411" s="108"/>
      <c r="M411" s="108"/>
      <c r="N411" s="108"/>
      <c r="O411" s="112"/>
      <c r="P411" s="112"/>
      <c r="Q411" s="108"/>
      <c r="R411" s="108"/>
      <c r="S411" s="112"/>
    </row>
    <row r="412" spans="1:19" ht="15.75" customHeight="1" x14ac:dyDescent="0.2">
      <c r="A412" s="108"/>
      <c r="B412" s="108"/>
      <c r="C412" s="108"/>
      <c r="D412" s="107"/>
      <c r="E412" s="108"/>
      <c r="F412" s="108"/>
      <c r="G412" s="108"/>
      <c r="H412" s="108"/>
      <c r="I412" s="108"/>
      <c r="J412" s="109"/>
      <c r="K412" s="109"/>
      <c r="L412" s="108"/>
      <c r="M412" s="108"/>
      <c r="N412" s="108"/>
      <c r="O412" s="112"/>
      <c r="P412" s="112"/>
      <c r="Q412" s="108"/>
      <c r="R412" s="108"/>
      <c r="S412" s="112"/>
    </row>
    <row r="413" spans="1:19" ht="15.75" customHeight="1" x14ac:dyDescent="0.2">
      <c r="A413" s="108"/>
      <c r="B413" s="108"/>
      <c r="C413" s="108"/>
      <c r="D413" s="107"/>
      <c r="E413" s="108"/>
      <c r="F413" s="108"/>
      <c r="G413" s="108"/>
      <c r="H413" s="108"/>
      <c r="I413" s="108"/>
      <c r="J413" s="109"/>
      <c r="K413" s="109"/>
      <c r="L413" s="108"/>
      <c r="M413" s="108"/>
      <c r="N413" s="108"/>
      <c r="O413" s="112"/>
      <c r="P413" s="112"/>
      <c r="Q413" s="108"/>
      <c r="R413" s="108"/>
      <c r="S413" s="112"/>
    </row>
    <row r="414" spans="1:19" ht="15.75" customHeight="1" x14ac:dyDescent="0.2">
      <c r="A414" s="108"/>
      <c r="B414" s="108"/>
      <c r="C414" s="108"/>
      <c r="D414" s="107"/>
      <c r="E414" s="108"/>
      <c r="F414" s="108"/>
      <c r="G414" s="108"/>
      <c r="H414" s="108"/>
      <c r="I414" s="108"/>
      <c r="J414" s="109"/>
      <c r="K414" s="109"/>
      <c r="L414" s="108"/>
      <c r="M414" s="108"/>
      <c r="N414" s="108"/>
      <c r="O414" s="112"/>
      <c r="P414" s="112"/>
      <c r="Q414" s="108"/>
      <c r="R414" s="108"/>
      <c r="S414" s="112"/>
    </row>
    <row r="415" spans="1:19" ht="15.75" customHeight="1" x14ac:dyDescent="0.2">
      <c r="A415" s="108"/>
      <c r="B415" s="108"/>
      <c r="C415" s="108"/>
      <c r="D415" s="107"/>
      <c r="E415" s="108"/>
      <c r="F415" s="108"/>
      <c r="G415" s="108"/>
      <c r="H415" s="108"/>
      <c r="I415" s="108"/>
      <c r="J415" s="109"/>
      <c r="K415" s="109"/>
      <c r="L415" s="108"/>
      <c r="M415" s="108"/>
      <c r="N415" s="108"/>
      <c r="O415" s="112"/>
      <c r="P415" s="112"/>
      <c r="Q415" s="108"/>
      <c r="R415" s="108"/>
      <c r="S415" s="112"/>
    </row>
    <row r="416" spans="1:19" ht="15.75" customHeight="1" x14ac:dyDescent="0.2">
      <c r="A416" s="108"/>
      <c r="B416" s="108"/>
      <c r="C416" s="108"/>
      <c r="D416" s="107"/>
      <c r="E416" s="108"/>
      <c r="F416" s="108"/>
      <c r="G416" s="108"/>
      <c r="H416" s="108"/>
      <c r="I416" s="108"/>
      <c r="J416" s="109"/>
      <c r="K416" s="109"/>
      <c r="L416" s="108"/>
      <c r="M416" s="108"/>
      <c r="N416" s="108"/>
      <c r="O416" s="112"/>
      <c r="P416" s="112"/>
      <c r="Q416" s="108"/>
      <c r="R416" s="108"/>
      <c r="S416" s="112"/>
    </row>
    <row r="417" spans="1:19" ht="15.75" customHeight="1" x14ac:dyDescent="0.2">
      <c r="A417" s="108"/>
      <c r="B417" s="108"/>
      <c r="C417" s="108"/>
      <c r="D417" s="107"/>
      <c r="E417" s="108"/>
      <c r="F417" s="108"/>
      <c r="G417" s="108"/>
      <c r="H417" s="108"/>
      <c r="I417" s="108"/>
      <c r="J417" s="109"/>
      <c r="K417" s="109"/>
      <c r="L417" s="108"/>
      <c r="M417" s="108"/>
      <c r="N417" s="108"/>
      <c r="O417" s="112"/>
      <c r="P417" s="112"/>
      <c r="Q417" s="108"/>
      <c r="R417" s="108"/>
      <c r="S417" s="112"/>
    </row>
    <row r="418" spans="1:19" ht="15.75" customHeight="1" x14ac:dyDescent="0.2">
      <c r="A418" s="108"/>
      <c r="B418" s="108"/>
      <c r="C418" s="108"/>
      <c r="D418" s="107"/>
      <c r="E418" s="108"/>
      <c r="F418" s="108"/>
      <c r="G418" s="108"/>
      <c r="H418" s="108"/>
      <c r="I418" s="108"/>
      <c r="J418" s="109"/>
      <c r="K418" s="109"/>
      <c r="L418" s="108"/>
      <c r="M418" s="108"/>
      <c r="N418" s="108"/>
      <c r="O418" s="112"/>
      <c r="P418" s="112"/>
      <c r="Q418" s="108"/>
      <c r="R418" s="108"/>
      <c r="S418" s="112"/>
    </row>
    <row r="419" spans="1:19" ht="15.75" customHeight="1" x14ac:dyDescent="0.2">
      <c r="A419" s="108"/>
      <c r="B419" s="108"/>
      <c r="C419" s="108"/>
      <c r="D419" s="107"/>
      <c r="E419" s="108"/>
      <c r="F419" s="108"/>
      <c r="G419" s="108"/>
      <c r="H419" s="108"/>
      <c r="I419" s="108"/>
      <c r="J419" s="109"/>
      <c r="K419" s="109"/>
      <c r="L419" s="108"/>
      <c r="M419" s="108"/>
      <c r="N419" s="108"/>
      <c r="O419" s="112"/>
      <c r="P419" s="112"/>
      <c r="Q419" s="108"/>
      <c r="R419" s="108"/>
      <c r="S419" s="112"/>
    </row>
    <row r="420" spans="1:19" ht="15.75" customHeight="1" x14ac:dyDescent="0.2">
      <c r="A420" s="108"/>
      <c r="B420" s="108"/>
      <c r="C420" s="108"/>
      <c r="D420" s="107"/>
      <c r="E420" s="108"/>
      <c r="F420" s="108"/>
      <c r="G420" s="108"/>
      <c r="H420" s="108"/>
      <c r="I420" s="108"/>
      <c r="J420" s="109"/>
      <c r="K420" s="109"/>
      <c r="L420" s="108"/>
      <c r="M420" s="108"/>
      <c r="N420" s="108"/>
      <c r="O420" s="112"/>
      <c r="P420" s="112"/>
      <c r="Q420" s="108"/>
      <c r="R420" s="108"/>
      <c r="S420" s="112"/>
    </row>
    <row r="421" spans="1:19" ht="15.75" customHeight="1" x14ac:dyDescent="0.2">
      <c r="A421" s="108"/>
      <c r="B421" s="108"/>
      <c r="C421" s="108"/>
      <c r="D421" s="107"/>
      <c r="E421" s="108"/>
      <c r="F421" s="108"/>
      <c r="G421" s="108"/>
      <c r="H421" s="108"/>
      <c r="I421" s="108"/>
      <c r="J421" s="109"/>
      <c r="K421" s="109"/>
      <c r="L421" s="108"/>
      <c r="M421" s="108"/>
      <c r="N421" s="108"/>
      <c r="O421" s="112"/>
      <c r="P421" s="112"/>
      <c r="Q421" s="108"/>
      <c r="R421" s="108"/>
      <c r="S421" s="112"/>
    </row>
    <row r="422" spans="1:19" ht="15.75" customHeight="1" x14ac:dyDescent="0.2">
      <c r="A422" s="108"/>
      <c r="B422" s="108"/>
      <c r="C422" s="108"/>
      <c r="D422" s="107"/>
      <c r="E422" s="108"/>
      <c r="F422" s="108"/>
      <c r="G422" s="108"/>
      <c r="H422" s="108"/>
      <c r="I422" s="108"/>
      <c r="J422" s="109"/>
      <c r="K422" s="109"/>
      <c r="L422" s="108"/>
      <c r="M422" s="108"/>
      <c r="N422" s="108"/>
      <c r="O422" s="112"/>
      <c r="P422" s="112"/>
      <c r="Q422" s="108"/>
      <c r="R422" s="108"/>
      <c r="S422" s="112"/>
    </row>
    <row r="423" spans="1:19" ht="15.75" customHeight="1" x14ac:dyDescent="0.2">
      <c r="A423" s="108"/>
      <c r="B423" s="108"/>
      <c r="C423" s="108"/>
      <c r="D423" s="107"/>
      <c r="E423" s="108"/>
      <c r="F423" s="108"/>
      <c r="G423" s="108"/>
      <c r="H423" s="108"/>
      <c r="I423" s="108"/>
      <c r="J423" s="109"/>
      <c r="K423" s="109"/>
      <c r="L423" s="108"/>
      <c r="M423" s="108"/>
      <c r="N423" s="108"/>
      <c r="O423" s="112"/>
      <c r="P423" s="112"/>
      <c r="Q423" s="108"/>
      <c r="R423" s="108"/>
      <c r="S423" s="112"/>
    </row>
    <row r="424" spans="1:19" ht="15.75" customHeight="1" x14ac:dyDescent="0.2">
      <c r="A424" s="108"/>
      <c r="B424" s="108"/>
      <c r="C424" s="108"/>
      <c r="D424" s="107"/>
      <c r="E424" s="108"/>
      <c r="F424" s="108"/>
      <c r="G424" s="108"/>
      <c r="H424" s="108"/>
      <c r="I424" s="108"/>
      <c r="J424" s="109"/>
      <c r="K424" s="109"/>
      <c r="L424" s="108"/>
      <c r="M424" s="108"/>
      <c r="N424" s="108"/>
      <c r="O424" s="112"/>
      <c r="P424" s="112"/>
      <c r="Q424" s="108"/>
      <c r="R424" s="108"/>
      <c r="S424" s="112"/>
    </row>
    <row r="425" spans="1:19" ht="15.75" customHeight="1" x14ac:dyDescent="0.2">
      <c r="A425" s="108"/>
      <c r="B425" s="108"/>
      <c r="C425" s="108"/>
      <c r="D425" s="107"/>
      <c r="E425" s="108"/>
      <c r="F425" s="108"/>
      <c r="G425" s="108"/>
      <c r="H425" s="108"/>
      <c r="I425" s="108"/>
      <c r="J425" s="109"/>
      <c r="K425" s="109"/>
      <c r="L425" s="108"/>
      <c r="M425" s="108"/>
      <c r="N425" s="108"/>
      <c r="O425" s="112"/>
      <c r="P425" s="112"/>
      <c r="Q425" s="108"/>
      <c r="R425" s="108"/>
      <c r="S425" s="112"/>
    </row>
    <row r="426" spans="1:19" ht="15.75" customHeight="1" x14ac:dyDescent="0.2">
      <c r="A426" s="108"/>
      <c r="B426" s="108"/>
      <c r="C426" s="108"/>
      <c r="D426" s="107"/>
      <c r="E426" s="108"/>
      <c r="F426" s="108"/>
      <c r="G426" s="108"/>
      <c r="H426" s="108"/>
      <c r="I426" s="108"/>
      <c r="J426" s="109"/>
      <c r="K426" s="109"/>
      <c r="L426" s="108"/>
      <c r="M426" s="108"/>
      <c r="N426" s="108"/>
      <c r="O426" s="112"/>
      <c r="P426" s="112"/>
      <c r="Q426" s="108"/>
      <c r="R426" s="108"/>
      <c r="S426" s="112"/>
    </row>
    <row r="427" spans="1:19" ht="15.75" customHeight="1" x14ac:dyDescent="0.2">
      <c r="A427" s="108"/>
      <c r="B427" s="108"/>
      <c r="C427" s="108"/>
      <c r="D427" s="107"/>
      <c r="E427" s="108"/>
      <c r="F427" s="108"/>
      <c r="G427" s="108"/>
      <c r="H427" s="108"/>
      <c r="I427" s="108"/>
      <c r="J427" s="109"/>
      <c r="K427" s="109"/>
      <c r="L427" s="108"/>
      <c r="M427" s="108"/>
      <c r="N427" s="108"/>
      <c r="O427" s="112"/>
      <c r="P427" s="112"/>
      <c r="Q427" s="108"/>
      <c r="R427" s="108"/>
      <c r="S427" s="112"/>
    </row>
    <row r="428" spans="1:19" ht="15.75" customHeight="1" x14ac:dyDescent="0.2">
      <c r="A428" s="108"/>
      <c r="B428" s="108"/>
      <c r="C428" s="108"/>
      <c r="D428" s="107"/>
      <c r="E428" s="108"/>
      <c r="F428" s="108"/>
      <c r="G428" s="108"/>
      <c r="H428" s="108"/>
      <c r="I428" s="108"/>
      <c r="J428" s="109"/>
      <c r="K428" s="109"/>
      <c r="L428" s="108"/>
      <c r="M428" s="108"/>
      <c r="N428" s="108"/>
      <c r="O428" s="112"/>
      <c r="P428" s="112"/>
      <c r="Q428" s="108"/>
      <c r="R428" s="108"/>
      <c r="S428" s="112"/>
    </row>
    <row r="429" spans="1:19" ht="15.75" customHeight="1" x14ac:dyDescent="0.2">
      <c r="A429" s="108"/>
      <c r="B429" s="108"/>
      <c r="C429" s="108"/>
      <c r="D429" s="107"/>
      <c r="E429" s="108"/>
      <c r="F429" s="108"/>
      <c r="G429" s="108"/>
      <c r="H429" s="108"/>
      <c r="I429" s="108"/>
      <c r="J429" s="109"/>
      <c r="K429" s="109"/>
      <c r="L429" s="108"/>
      <c r="M429" s="108"/>
      <c r="N429" s="108"/>
      <c r="O429" s="112"/>
      <c r="P429" s="112"/>
      <c r="Q429" s="108"/>
      <c r="R429" s="108"/>
      <c r="S429" s="112"/>
    </row>
    <row r="430" spans="1:19" ht="15.75" customHeight="1" x14ac:dyDescent="0.2">
      <c r="A430" s="108"/>
      <c r="B430" s="108"/>
      <c r="C430" s="108"/>
      <c r="D430" s="107"/>
      <c r="E430" s="108"/>
      <c r="F430" s="108"/>
      <c r="G430" s="108"/>
      <c r="H430" s="108"/>
      <c r="I430" s="108"/>
      <c r="J430" s="109"/>
      <c r="K430" s="109"/>
      <c r="L430" s="108"/>
      <c r="M430" s="108"/>
      <c r="N430" s="108"/>
      <c r="O430" s="112"/>
      <c r="P430" s="112"/>
      <c r="Q430" s="108"/>
      <c r="R430" s="108"/>
      <c r="S430" s="112"/>
    </row>
    <row r="431" spans="1:19" ht="15.75" customHeight="1" x14ac:dyDescent="0.2">
      <c r="A431" s="108"/>
      <c r="B431" s="108"/>
      <c r="C431" s="108"/>
      <c r="D431" s="107"/>
      <c r="E431" s="108"/>
      <c r="F431" s="108"/>
      <c r="G431" s="108"/>
      <c r="H431" s="108"/>
      <c r="I431" s="108"/>
      <c r="J431" s="109"/>
      <c r="K431" s="109"/>
      <c r="L431" s="108"/>
      <c r="M431" s="108"/>
      <c r="N431" s="108"/>
      <c r="O431" s="112"/>
      <c r="P431" s="112"/>
      <c r="Q431" s="108"/>
      <c r="R431" s="108"/>
      <c r="S431" s="112"/>
    </row>
    <row r="432" spans="1:19" ht="15.75" customHeight="1" x14ac:dyDescent="0.2">
      <c r="A432" s="108"/>
      <c r="B432" s="108"/>
      <c r="C432" s="108"/>
      <c r="D432" s="107"/>
      <c r="E432" s="108"/>
      <c r="F432" s="108"/>
      <c r="G432" s="108"/>
      <c r="H432" s="108"/>
      <c r="I432" s="108"/>
      <c r="J432" s="109"/>
      <c r="K432" s="109"/>
      <c r="L432" s="108"/>
      <c r="M432" s="108"/>
      <c r="N432" s="108"/>
      <c r="O432" s="112"/>
      <c r="P432" s="112"/>
      <c r="Q432" s="108"/>
      <c r="R432" s="108"/>
      <c r="S432" s="112"/>
    </row>
    <row r="433" spans="1:19" ht="15.75" customHeight="1" x14ac:dyDescent="0.2">
      <c r="A433" s="108"/>
      <c r="B433" s="108"/>
      <c r="C433" s="108"/>
      <c r="D433" s="107"/>
      <c r="E433" s="108"/>
      <c r="F433" s="108"/>
      <c r="G433" s="108"/>
      <c r="H433" s="108"/>
      <c r="I433" s="108"/>
      <c r="J433" s="109"/>
      <c r="K433" s="109"/>
      <c r="L433" s="108"/>
      <c r="M433" s="108"/>
      <c r="N433" s="108"/>
      <c r="O433" s="112"/>
      <c r="P433" s="112"/>
      <c r="Q433" s="108"/>
      <c r="R433" s="108"/>
      <c r="S433" s="112"/>
    </row>
    <row r="434" spans="1:19" ht="15.75" customHeight="1" x14ac:dyDescent="0.2">
      <c r="A434" s="108"/>
      <c r="B434" s="108"/>
      <c r="C434" s="108"/>
      <c r="D434" s="107"/>
      <c r="E434" s="108"/>
      <c r="F434" s="108"/>
      <c r="G434" s="108"/>
      <c r="H434" s="108"/>
      <c r="I434" s="108"/>
      <c r="J434" s="109"/>
      <c r="K434" s="109"/>
      <c r="L434" s="108"/>
      <c r="M434" s="108"/>
      <c r="N434" s="108"/>
      <c r="O434" s="112"/>
      <c r="P434" s="112"/>
      <c r="Q434" s="108"/>
      <c r="R434" s="108"/>
      <c r="S434" s="112"/>
    </row>
    <row r="435" spans="1:19" ht="15.75" customHeight="1" x14ac:dyDescent="0.2">
      <c r="A435" s="108"/>
      <c r="B435" s="108"/>
      <c r="C435" s="108"/>
      <c r="D435" s="107"/>
      <c r="E435" s="108"/>
      <c r="F435" s="108"/>
      <c r="G435" s="108"/>
      <c r="H435" s="108"/>
      <c r="I435" s="108"/>
      <c r="J435" s="109"/>
      <c r="K435" s="109"/>
      <c r="L435" s="108"/>
      <c r="M435" s="108"/>
      <c r="N435" s="108"/>
      <c r="O435" s="112"/>
      <c r="P435" s="112"/>
      <c r="Q435" s="108"/>
      <c r="R435" s="108"/>
      <c r="S435" s="112"/>
    </row>
    <row r="436" spans="1:19" ht="15.75" customHeight="1" x14ac:dyDescent="0.2">
      <c r="A436" s="108"/>
      <c r="B436" s="108"/>
      <c r="C436" s="108"/>
      <c r="D436" s="107"/>
      <c r="E436" s="108"/>
      <c r="F436" s="108"/>
      <c r="G436" s="108"/>
      <c r="H436" s="108"/>
      <c r="I436" s="108"/>
      <c r="J436" s="109"/>
      <c r="K436" s="109"/>
      <c r="L436" s="108"/>
      <c r="M436" s="108"/>
      <c r="N436" s="108"/>
      <c r="O436" s="112"/>
      <c r="P436" s="112"/>
      <c r="Q436" s="108"/>
      <c r="R436" s="108"/>
      <c r="S436" s="112"/>
    </row>
    <row r="437" spans="1:19" ht="15.75" customHeight="1" x14ac:dyDescent="0.2">
      <c r="A437" s="108"/>
      <c r="B437" s="108"/>
      <c r="C437" s="108"/>
      <c r="D437" s="107"/>
      <c r="E437" s="108"/>
      <c r="F437" s="108"/>
      <c r="G437" s="108"/>
      <c r="H437" s="108"/>
      <c r="I437" s="108"/>
      <c r="J437" s="109"/>
      <c r="K437" s="109"/>
      <c r="L437" s="108"/>
      <c r="M437" s="108"/>
      <c r="N437" s="108"/>
      <c r="O437" s="112"/>
      <c r="P437" s="112"/>
      <c r="Q437" s="108"/>
      <c r="R437" s="108"/>
      <c r="S437" s="112"/>
    </row>
    <row r="438" spans="1:19" ht="15.75" customHeight="1" x14ac:dyDescent="0.2">
      <c r="A438" s="108"/>
      <c r="B438" s="108"/>
      <c r="C438" s="108"/>
      <c r="D438" s="107"/>
      <c r="E438" s="108"/>
      <c r="F438" s="108"/>
      <c r="G438" s="108"/>
      <c r="H438" s="108"/>
      <c r="I438" s="108"/>
      <c r="J438" s="109"/>
      <c r="K438" s="109"/>
      <c r="L438" s="108"/>
      <c r="M438" s="108"/>
      <c r="N438" s="108"/>
      <c r="O438" s="112"/>
      <c r="P438" s="112"/>
      <c r="Q438" s="108"/>
      <c r="R438" s="108"/>
      <c r="S438" s="112"/>
    </row>
    <row r="439" spans="1:19" ht="15.75" customHeight="1" x14ac:dyDescent="0.2">
      <c r="A439" s="108"/>
      <c r="B439" s="108"/>
      <c r="C439" s="108"/>
      <c r="D439" s="107"/>
      <c r="E439" s="108"/>
      <c r="F439" s="108"/>
      <c r="G439" s="108"/>
      <c r="H439" s="108"/>
      <c r="I439" s="108"/>
      <c r="J439" s="109"/>
      <c r="K439" s="109"/>
      <c r="L439" s="108"/>
      <c r="M439" s="108"/>
      <c r="N439" s="108"/>
      <c r="O439" s="112"/>
      <c r="P439" s="112"/>
      <c r="Q439" s="108"/>
      <c r="R439" s="108"/>
      <c r="S439" s="112"/>
    </row>
    <row r="440" spans="1:19" ht="15.75" customHeight="1" x14ac:dyDescent="0.2">
      <c r="A440" s="108"/>
      <c r="B440" s="108"/>
      <c r="C440" s="108"/>
      <c r="D440" s="107"/>
      <c r="E440" s="108"/>
      <c r="F440" s="108"/>
      <c r="G440" s="108"/>
      <c r="H440" s="108"/>
      <c r="I440" s="108"/>
      <c r="J440" s="109"/>
      <c r="K440" s="109"/>
      <c r="L440" s="108"/>
      <c r="M440" s="108"/>
      <c r="N440" s="108"/>
      <c r="O440" s="112"/>
      <c r="P440" s="112"/>
      <c r="Q440" s="108"/>
      <c r="R440" s="108"/>
      <c r="S440" s="112"/>
    </row>
    <row r="441" spans="1:19" ht="15.75" customHeight="1" x14ac:dyDescent="0.2">
      <c r="A441" s="108"/>
      <c r="B441" s="108"/>
      <c r="C441" s="108"/>
      <c r="D441" s="107"/>
      <c r="E441" s="108"/>
      <c r="F441" s="108"/>
      <c r="G441" s="108"/>
      <c r="H441" s="108"/>
      <c r="I441" s="108"/>
      <c r="J441" s="109"/>
      <c r="K441" s="109"/>
      <c r="L441" s="108"/>
      <c r="M441" s="108"/>
      <c r="N441" s="108"/>
      <c r="O441" s="112"/>
      <c r="P441" s="112"/>
      <c r="Q441" s="108"/>
      <c r="R441" s="108"/>
      <c r="S441" s="112"/>
    </row>
    <row r="442" spans="1:19" ht="15.75" customHeight="1" x14ac:dyDescent="0.2">
      <c r="A442" s="108"/>
      <c r="B442" s="108"/>
      <c r="C442" s="108"/>
      <c r="D442" s="107"/>
      <c r="E442" s="108"/>
      <c r="F442" s="108"/>
      <c r="G442" s="108"/>
      <c r="H442" s="108"/>
      <c r="I442" s="108"/>
      <c r="J442" s="109"/>
      <c r="K442" s="109"/>
      <c r="L442" s="108"/>
      <c r="M442" s="108"/>
      <c r="N442" s="108"/>
      <c r="O442" s="112"/>
      <c r="P442" s="112"/>
      <c r="Q442" s="108"/>
      <c r="R442" s="108"/>
      <c r="S442" s="112"/>
    </row>
    <row r="443" spans="1:19" ht="15.75" customHeight="1" x14ac:dyDescent="0.2">
      <c r="A443" s="108"/>
      <c r="B443" s="108"/>
      <c r="C443" s="108"/>
      <c r="D443" s="107"/>
      <c r="E443" s="108"/>
      <c r="F443" s="108"/>
      <c r="G443" s="108"/>
      <c r="H443" s="108"/>
      <c r="I443" s="108"/>
      <c r="J443" s="109"/>
      <c r="K443" s="109"/>
      <c r="L443" s="108"/>
      <c r="M443" s="108"/>
      <c r="N443" s="108"/>
      <c r="O443" s="112"/>
      <c r="P443" s="112"/>
      <c r="Q443" s="108"/>
      <c r="R443" s="108"/>
      <c r="S443" s="112"/>
    </row>
    <row r="444" spans="1:19" ht="15.75" customHeight="1" x14ac:dyDescent="0.2">
      <c r="A444" s="108"/>
      <c r="B444" s="108"/>
      <c r="C444" s="108"/>
      <c r="D444" s="107"/>
      <c r="E444" s="108"/>
      <c r="F444" s="108"/>
      <c r="G444" s="108"/>
      <c r="H444" s="108"/>
      <c r="I444" s="108"/>
      <c r="J444" s="109"/>
      <c r="K444" s="109"/>
      <c r="L444" s="108"/>
      <c r="M444" s="108"/>
      <c r="N444" s="108"/>
      <c r="O444" s="112"/>
      <c r="P444" s="112"/>
      <c r="Q444" s="108"/>
      <c r="R444" s="108"/>
      <c r="S444" s="112"/>
    </row>
    <row r="445" spans="1:19" ht="15.75" customHeight="1" x14ac:dyDescent="0.2">
      <c r="A445" s="108"/>
      <c r="B445" s="108"/>
      <c r="C445" s="108"/>
      <c r="D445" s="107"/>
      <c r="E445" s="108"/>
      <c r="F445" s="108"/>
      <c r="G445" s="108"/>
      <c r="H445" s="108"/>
      <c r="I445" s="108"/>
      <c r="J445" s="109"/>
      <c r="K445" s="109"/>
      <c r="L445" s="108"/>
      <c r="M445" s="108"/>
      <c r="N445" s="108"/>
      <c r="O445" s="112"/>
      <c r="P445" s="112"/>
      <c r="Q445" s="108"/>
      <c r="R445" s="108"/>
      <c r="S445" s="112"/>
    </row>
    <row r="446" spans="1:19" ht="15.75" customHeight="1" x14ac:dyDescent="0.2">
      <c r="A446" s="108"/>
      <c r="B446" s="108"/>
      <c r="C446" s="108"/>
      <c r="D446" s="107"/>
      <c r="E446" s="108"/>
      <c r="F446" s="108"/>
      <c r="G446" s="108"/>
      <c r="H446" s="108"/>
      <c r="I446" s="108"/>
      <c r="J446" s="109"/>
      <c r="K446" s="109"/>
      <c r="L446" s="108"/>
      <c r="M446" s="108"/>
      <c r="N446" s="108"/>
      <c r="O446" s="112"/>
      <c r="P446" s="112"/>
      <c r="Q446" s="108"/>
      <c r="R446" s="108"/>
      <c r="S446" s="112"/>
    </row>
    <row r="447" spans="1:19" ht="15.75" customHeight="1" x14ac:dyDescent="0.2">
      <c r="A447" s="108"/>
      <c r="B447" s="108"/>
      <c r="C447" s="108"/>
      <c r="D447" s="107"/>
      <c r="E447" s="108"/>
      <c r="F447" s="108"/>
      <c r="G447" s="108"/>
      <c r="H447" s="108"/>
      <c r="I447" s="108"/>
      <c r="J447" s="109"/>
      <c r="K447" s="109"/>
      <c r="L447" s="108"/>
      <c r="M447" s="108"/>
      <c r="N447" s="108"/>
      <c r="O447" s="112"/>
      <c r="P447" s="112"/>
      <c r="Q447" s="108"/>
      <c r="R447" s="108"/>
      <c r="S447" s="112"/>
    </row>
    <row r="448" spans="1:19" ht="15.75" customHeight="1" x14ac:dyDescent="0.2">
      <c r="A448" s="108"/>
      <c r="B448" s="108"/>
      <c r="C448" s="108"/>
      <c r="D448" s="107"/>
      <c r="E448" s="108"/>
      <c r="F448" s="108"/>
      <c r="G448" s="108"/>
      <c r="H448" s="108"/>
      <c r="I448" s="108"/>
      <c r="J448" s="109"/>
      <c r="K448" s="109"/>
      <c r="L448" s="108"/>
      <c r="M448" s="108"/>
      <c r="N448" s="108"/>
      <c r="O448" s="112"/>
      <c r="P448" s="112"/>
      <c r="Q448" s="108"/>
      <c r="R448" s="108"/>
      <c r="S448" s="112"/>
    </row>
    <row r="449" spans="1:19" ht="15.75" customHeight="1" x14ac:dyDescent="0.2">
      <c r="A449" s="108"/>
      <c r="B449" s="108"/>
      <c r="C449" s="108"/>
      <c r="D449" s="107"/>
      <c r="E449" s="108"/>
      <c r="F449" s="108"/>
      <c r="G449" s="108"/>
      <c r="H449" s="108"/>
      <c r="I449" s="108"/>
      <c r="J449" s="109"/>
      <c r="K449" s="109"/>
      <c r="L449" s="108"/>
      <c r="M449" s="108"/>
      <c r="N449" s="108"/>
      <c r="O449" s="112"/>
      <c r="P449" s="112"/>
      <c r="Q449" s="108"/>
      <c r="R449" s="108"/>
      <c r="S449" s="112"/>
    </row>
    <row r="450" spans="1:19" ht="15.75" customHeight="1" x14ac:dyDescent="0.2">
      <c r="A450" s="108"/>
      <c r="B450" s="108"/>
      <c r="C450" s="108"/>
      <c r="D450" s="107"/>
      <c r="E450" s="108"/>
      <c r="F450" s="108"/>
      <c r="G450" s="108"/>
      <c r="H450" s="108"/>
      <c r="I450" s="108"/>
      <c r="J450" s="109"/>
      <c r="K450" s="109"/>
      <c r="L450" s="108"/>
      <c r="M450" s="108"/>
      <c r="N450" s="108"/>
      <c r="O450" s="112"/>
      <c r="P450" s="112"/>
      <c r="Q450" s="108"/>
      <c r="R450" s="108"/>
      <c r="S450" s="112"/>
    </row>
    <row r="451" spans="1:19" ht="15.75" customHeight="1" x14ac:dyDescent="0.2">
      <c r="A451" s="108"/>
      <c r="B451" s="108"/>
      <c r="C451" s="108"/>
      <c r="D451" s="107"/>
      <c r="E451" s="108"/>
      <c r="F451" s="108"/>
      <c r="G451" s="108"/>
      <c r="H451" s="108"/>
      <c r="I451" s="108"/>
      <c r="J451" s="109"/>
      <c r="K451" s="109"/>
      <c r="L451" s="108"/>
      <c r="M451" s="108"/>
      <c r="N451" s="108"/>
      <c r="O451" s="112"/>
      <c r="P451" s="112"/>
      <c r="Q451" s="108"/>
      <c r="R451" s="108"/>
      <c r="S451" s="112"/>
    </row>
    <row r="452" spans="1:19" ht="15.75" customHeight="1" x14ac:dyDescent="0.2">
      <c r="A452" s="108"/>
      <c r="B452" s="108"/>
      <c r="C452" s="108"/>
      <c r="D452" s="107"/>
      <c r="E452" s="108"/>
      <c r="F452" s="108"/>
      <c r="G452" s="108"/>
      <c r="H452" s="108"/>
      <c r="I452" s="108"/>
      <c r="J452" s="109"/>
      <c r="K452" s="109"/>
      <c r="L452" s="108"/>
      <c r="M452" s="108"/>
      <c r="N452" s="108"/>
      <c r="O452" s="112"/>
      <c r="P452" s="112"/>
      <c r="Q452" s="108"/>
      <c r="R452" s="108"/>
      <c r="S452" s="112"/>
    </row>
    <row r="453" spans="1:19" ht="15.75" customHeight="1" x14ac:dyDescent="0.2">
      <c r="A453" s="108"/>
      <c r="B453" s="108"/>
      <c r="C453" s="108"/>
      <c r="D453" s="107"/>
      <c r="E453" s="108"/>
      <c r="F453" s="108"/>
      <c r="G453" s="108"/>
      <c r="H453" s="108"/>
      <c r="I453" s="108"/>
      <c r="J453" s="109"/>
      <c r="K453" s="109"/>
      <c r="L453" s="108"/>
      <c r="M453" s="108"/>
      <c r="N453" s="108"/>
      <c r="O453" s="112"/>
      <c r="P453" s="112"/>
      <c r="Q453" s="108"/>
      <c r="R453" s="108"/>
      <c r="S453" s="112"/>
    </row>
    <row r="454" spans="1:19" ht="15.75" customHeight="1" x14ac:dyDescent="0.2">
      <c r="A454" s="108"/>
      <c r="B454" s="108"/>
      <c r="C454" s="108"/>
      <c r="D454" s="107"/>
      <c r="E454" s="108"/>
      <c r="F454" s="108"/>
      <c r="G454" s="108"/>
      <c r="H454" s="108"/>
      <c r="I454" s="108"/>
      <c r="J454" s="109"/>
      <c r="K454" s="109"/>
      <c r="L454" s="108"/>
      <c r="M454" s="108"/>
      <c r="N454" s="108"/>
      <c r="O454" s="112"/>
      <c r="P454" s="112"/>
      <c r="Q454" s="108"/>
      <c r="R454" s="108"/>
      <c r="S454" s="112"/>
    </row>
    <row r="455" spans="1:19" ht="15.75" customHeight="1" x14ac:dyDescent="0.2">
      <c r="A455" s="108"/>
      <c r="B455" s="108"/>
      <c r="C455" s="108"/>
      <c r="D455" s="107"/>
      <c r="E455" s="108"/>
      <c r="F455" s="108"/>
      <c r="G455" s="108"/>
      <c r="H455" s="108"/>
      <c r="I455" s="108"/>
      <c r="J455" s="109"/>
      <c r="K455" s="109"/>
      <c r="L455" s="108"/>
      <c r="M455" s="108"/>
      <c r="N455" s="108"/>
      <c r="O455" s="112"/>
      <c r="P455" s="112"/>
      <c r="Q455" s="108"/>
      <c r="R455" s="108"/>
      <c r="S455" s="112"/>
    </row>
    <row r="456" spans="1:19" ht="15.75" customHeight="1" x14ac:dyDescent="0.2">
      <c r="A456" s="108"/>
      <c r="B456" s="108"/>
      <c r="C456" s="108"/>
      <c r="D456" s="107"/>
      <c r="E456" s="108"/>
      <c r="F456" s="108"/>
      <c r="G456" s="108"/>
      <c r="H456" s="108"/>
      <c r="I456" s="108"/>
      <c r="J456" s="109"/>
      <c r="K456" s="109"/>
      <c r="L456" s="108"/>
      <c r="M456" s="108"/>
      <c r="N456" s="108"/>
      <c r="O456" s="112"/>
      <c r="P456" s="112"/>
      <c r="Q456" s="108"/>
      <c r="R456" s="108"/>
      <c r="S456" s="112"/>
    </row>
    <row r="457" spans="1:19" ht="15.75" customHeight="1" x14ac:dyDescent="0.2">
      <c r="A457" s="108"/>
      <c r="B457" s="108"/>
      <c r="C457" s="108"/>
      <c r="D457" s="107"/>
      <c r="E457" s="108"/>
      <c r="F457" s="108"/>
      <c r="G457" s="108"/>
      <c r="H457" s="108"/>
      <c r="I457" s="108"/>
      <c r="J457" s="109"/>
      <c r="K457" s="109"/>
      <c r="L457" s="108"/>
      <c r="M457" s="108"/>
      <c r="N457" s="108"/>
      <c r="O457" s="112"/>
      <c r="P457" s="112"/>
      <c r="Q457" s="108"/>
      <c r="R457" s="108"/>
      <c r="S457" s="112"/>
    </row>
    <row r="458" spans="1:19" ht="15.75" customHeight="1" x14ac:dyDescent="0.2">
      <c r="A458" s="108"/>
      <c r="B458" s="108"/>
      <c r="C458" s="108"/>
      <c r="D458" s="107"/>
      <c r="E458" s="108"/>
      <c r="F458" s="108"/>
      <c r="G458" s="108"/>
      <c r="H458" s="108"/>
      <c r="I458" s="108"/>
      <c r="J458" s="109"/>
      <c r="K458" s="109"/>
      <c r="L458" s="108"/>
      <c r="M458" s="108"/>
      <c r="N458" s="108"/>
      <c r="O458" s="112"/>
      <c r="P458" s="112"/>
      <c r="Q458" s="108"/>
      <c r="R458" s="108"/>
      <c r="S458" s="112"/>
    </row>
    <row r="459" spans="1:19" ht="15.75" customHeight="1" x14ac:dyDescent="0.2">
      <c r="A459" s="108"/>
      <c r="B459" s="108"/>
      <c r="C459" s="108"/>
      <c r="D459" s="107"/>
      <c r="E459" s="108"/>
      <c r="F459" s="108"/>
      <c r="G459" s="108"/>
      <c r="H459" s="108"/>
      <c r="I459" s="108"/>
      <c r="J459" s="109"/>
      <c r="K459" s="109"/>
      <c r="L459" s="108"/>
      <c r="M459" s="108"/>
      <c r="N459" s="108"/>
      <c r="O459" s="112"/>
      <c r="P459" s="112"/>
      <c r="Q459" s="108"/>
      <c r="R459" s="108"/>
      <c r="S459" s="112"/>
    </row>
    <row r="460" spans="1:19" ht="15.75" customHeight="1" x14ac:dyDescent="0.2">
      <c r="A460" s="108"/>
      <c r="B460" s="108"/>
      <c r="C460" s="108"/>
      <c r="D460" s="107"/>
      <c r="E460" s="108"/>
      <c r="F460" s="108"/>
      <c r="G460" s="108"/>
      <c r="H460" s="108"/>
      <c r="I460" s="108"/>
      <c r="J460" s="109"/>
      <c r="K460" s="109"/>
      <c r="L460" s="108"/>
      <c r="M460" s="108"/>
      <c r="N460" s="108"/>
      <c r="O460" s="112"/>
      <c r="P460" s="112"/>
      <c r="Q460" s="108"/>
      <c r="R460" s="108"/>
      <c r="S460" s="112"/>
    </row>
    <row r="461" spans="1:19" ht="15.75" customHeight="1" x14ac:dyDescent="0.2">
      <c r="A461" s="108"/>
      <c r="B461" s="108"/>
      <c r="C461" s="108"/>
      <c r="D461" s="107"/>
      <c r="E461" s="108"/>
      <c r="F461" s="108"/>
      <c r="G461" s="108"/>
      <c r="H461" s="108"/>
      <c r="I461" s="108"/>
      <c r="J461" s="109"/>
      <c r="K461" s="109"/>
      <c r="L461" s="108"/>
      <c r="M461" s="108"/>
      <c r="N461" s="108"/>
      <c r="O461" s="112"/>
      <c r="P461" s="112"/>
      <c r="Q461" s="108"/>
      <c r="R461" s="108"/>
      <c r="S461" s="112"/>
    </row>
    <row r="462" spans="1:19" ht="15.75" customHeight="1" x14ac:dyDescent="0.2">
      <c r="A462" s="108"/>
      <c r="B462" s="108"/>
      <c r="C462" s="108"/>
      <c r="D462" s="107"/>
      <c r="E462" s="108"/>
      <c r="F462" s="108"/>
      <c r="G462" s="108"/>
      <c r="H462" s="108"/>
      <c r="I462" s="108"/>
      <c r="J462" s="109"/>
      <c r="K462" s="109"/>
      <c r="L462" s="108"/>
      <c r="M462" s="108"/>
      <c r="N462" s="108"/>
      <c r="O462" s="112"/>
      <c r="P462" s="112"/>
      <c r="Q462" s="108"/>
      <c r="R462" s="108"/>
      <c r="S462" s="112"/>
    </row>
    <row r="463" spans="1:19" ht="15.75" customHeight="1" x14ac:dyDescent="0.2">
      <c r="A463" s="108"/>
      <c r="B463" s="108"/>
      <c r="C463" s="108"/>
      <c r="D463" s="107"/>
      <c r="E463" s="108"/>
      <c r="F463" s="108"/>
      <c r="G463" s="108"/>
      <c r="H463" s="108"/>
      <c r="I463" s="108"/>
      <c r="J463" s="109"/>
      <c r="K463" s="109"/>
      <c r="L463" s="108"/>
      <c r="M463" s="108"/>
      <c r="N463" s="108"/>
      <c r="O463" s="112"/>
      <c r="P463" s="112"/>
      <c r="Q463" s="108"/>
      <c r="R463" s="108"/>
      <c r="S463" s="112"/>
    </row>
    <row r="464" spans="1:19" ht="15.75" customHeight="1" x14ac:dyDescent="0.2">
      <c r="A464" s="108"/>
      <c r="B464" s="108"/>
      <c r="C464" s="108"/>
      <c r="D464" s="107"/>
      <c r="E464" s="108"/>
      <c r="F464" s="108"/>
      <c r="G464" s="108"/>
      <c r="H464" s="108"/>
      <c r="I464" s="108"/>
      <c r="J464" s="109"/>
      <c r="K464" s="109"/>
      <c r="L464" s="108"/>
      <c r="M464" s="108"/>
      <c r="N464" s="108"/>
      <c r="O464" s="112"/>
      <c r="P464" s="112"/>
      <c r="Q464" s="108"/>
      <c r="R464" s="108"/>
      <c r="S464" s="112"/>
    </row>
    <row r="465" spans="1:19" ht="15.75" customHeight="1" x14ac:dyDescent="0.2">
      <c r="A465" s="108"/>
      <c r="B465" s="108"/>
      <c r="C465" s="108"/>
      <c r="D465" s="107"/>
      <c r="E465" s="108"/>
      <c r="F465" s="108"/>
      <c r="G465" s="108"/>
      <c r="H465" s="108"/>
      <c r="I465" s="108"/>
      <c r="J465" s="109"/>
      <c r="K465" s="109"/>
      <c r="L465" s="108"/>
      <c r="M465" s="108"/>
      <c r="N465" s="108"/>
      <c r="O465" s="112"/>
      <c r="P465" s="112"/>
      <c r="Q465" s="108"/>
      <c r="R465" s="108"/>
      <c r="S465" s="112"/>
    </row>
    <row r="466" spans="1:19" ht="15.75" customHeight="1" x14ac:dyDescent="0.2">
      <c r="A466" s="108"/>
      <c r="B466" s="108"/>
      <c r="C466" s="108"/>
      <c r="D466" s="107"/>
      <c r="E466" s="108"/>
      <c r="F466" s="108"/>
      <c r="G466" s="108"/>
      <c r="H466" s="108"/>
      <c r="I466" s="108"/>
      <c r="J466" s="109"/>
      <c r="K466" s="109"/>
      <c r="L466" s="108"/>
      <c r="M466" s="108"/>
      <c r="N466" s="108"/>
      <c r="O466" s="112"/>
      <c r="P466" s="112"/>
      <c r="Q466" s="108"/>
      <c r="R466" s="108"/>
      <c r="S466" s="112"/>
    </row>
    <row r="467" spans="1:19" ht="15.75" customHeight="1" x14ac:dyDescent="0.2">
      <c r="A467" s="108"/>
      <c r="B467" s="108"/>
      <c r="C467" s="108"/>
      <c r="D467" s="107"/>
      <c r="E467" s="108"/>
      <c r="F467" s="108"/>
      <c r="G467" s="108"/>
      <c r="H467" s="108"/>
      <c r="I467" s="108"/>
      <c r="J467" s="109"/>
      <c r="K467" s="109"/>
      <c r="L467" s="108"/>
      <c r="M467" s="108"/>
      <c r="N467" s="108"/>
      <c r="O467" s="112"/>
      <c r="P467" s="112"/>
      <c r="Q467" s="108"/>
      <c r="R467" s="108"/>
      <c r="S467" s="112"/>
    </row>
    <row r="468" spans="1:19" ht="15.75" customHeight="1" x14ac:dyDescent="0.2">
      <c r="A468" s="108"/>
      <c r="B468" s="108"/>
      <c r="C468" s="108"/>
      <c r="D468" s="107"/>
      <c r="E468" s="108"/>
      <c r="F468" s="108"/>
      <c r="G468" s="108"/>
      <c r="H468" s="108"/>
      <c r="I468" s="108"/>
      <c r="J468" s="109"/>
      <c r="K468" s="109"/>
      <c r="L468" s="108"/>
      <c r="M468" s="108"/>
      <c r="N468" s="108"/>
      <c r="O468" s="112"/>
      <c r="P468" s="112"/>
      <c r="Q468" s="108"/>
      <c r="R468" s="108"/>
      <c r="S468" s="112"/>
    </row>
    <row r="469" spans="1:19" ht="15.75" customHeight="1" x14ac:dyDescent="0.2">
      <c r="A469" s="108"/>
      <c r="B469" s="108"/>
      <c r="C469" s="108"/>
      <c r="D469" s="107"/>
      <c r="E469" s="108"/>
      <c r="F469" s="108"/>
      <c r="G469" s="108"/>
      <c r="H469" s="108"/>
      <c r="I469" s="108"/>
      <c r="J469" s="109"/>
      <c r="K469" s="109"/>
      <c r="L469" s="108"/>
      <c r="M469" s="108"/>
      <c r="N469" s="108"/>
      <c r="O469" s="112"/>
      <c r="P469" s="112"/>
      <c r="Q469" s="108"/>
      <c r="R469" s="108"/>
      <c r="S469" s="112"/>
    </row>
    <row r="470" spans="1:19" ht="15.75" customHeight="1" x14ac:dyDescent="0.2">
      <c r="A470" s="108"/>
      <c r="B470" s="108"/>
      <c r="C470" s="108"/>
      <c r="D470" s="107"/>
      <c r="E470" s="108"/>
      <c r="F470" s="108"/>
      <c r="G470" s="108"/>
      <c r="H470" s="108"/>
      <c r="I470" s="108"/>
      <c r="J470" s="109"/>
      <c r="K470" s="109"/>
      <c r="L470" s="108"/>
      <c r="M470" s="108"/>
      <c r="N470" s="108"/>
      <c r="O470" s="112"/>
      <c r="P470" s="112"/>
      <c r="Q470" s="108"/>
      <c r="R470" s="108"/>
      <c r="S470" s="112"/>
    </row>
    <row r="471" spans="1:19" ht="15.75" customHeight="1" x14ac:dyDescent="0.2">
      <c r="A471" s="108"/>
      <c r="B471" s="108"/>
      <c r="C471" s="108"/>
      <c r="D471" s="107"/>
      <c r="E471" s="108"/>
      <c r="F471" s="108"/>
      <c r="G471" s="108"/>
      <c r="H471" s="108"/>
      <c r="I471" s="108"/>
      <c r="J471" s="109"/>
      <c r="K471" s="109"/>
      <c r="L471" s="108"/>
      <c r="M471" s="108"/>
      <c r="N471" s="108"/>
      <c r="O471" s="112"/>
      <c r="P471" s="112"/>
      <c r="Q471" s="108"/>
      <c r="R471" s="108"/>
      <c r="S471" s="112"/>
    </row>
    <row r="472" spans="1:19" ht="15.75" customHeight="1" x14ac:dyDescent="0.2">
      <c r="A472" s="108"/>
      <c r="B472" s="108"/>
      <c r="C472" s="108"/>
      <c r="D472" s="107"/>
      <c r="E472" s="108"/>
      <c r="F472" s="108"/>
      <c r="G472" s="108"/>
      <c r="H472" s="108"/>
      <c r="I472" s="108"/>
      <c r="J472" s="109"/>
      <c r="K472" s="109"/>
      <c r="L472" s="108"/>
      <c r="M472" s="108"/>
      <c r="N472" s="108"/>
      <c r="O472" s="112"/>
      <c r="P472" s="112"/>
      <c r="Q472" s="108"/>
      <c r="R472" s="108"/>
      <c r="S472" s="112"/>
    </row>
    <row r="473" spans="1:19" ht="15.75" customHeight="1" x14ac:dyDescent="0.2">
      <c r="A473" s="108"/>
      <c r="B473" s="108"/>
      <c r="C473" s="108"/>
      <c r="D473" s="107"/>
      <c r="E473" s="108"/>
      <c r="F473" s="108"/>
      <c r="G473" s="108"/>
      <c r="H473" s="108"/>
      <c r="I473" s="108"/>
      <c r="J473" s="109"/>
      <c r="K473" s="109"/>
      <c r="L473" s="108"/>
      <c r="M473" s="108"/>
      <c r="N473" s="108"/>
      <c r="O473" s="112"/>
      <c r="P473" s="112"/>
      <c r="Q473" s="108"/>
      <c r="R473" s="108"/>
      <c r="S473" s="112"/>
    </row>
    <row r="474" spans="1:19" ht="15.75" customHeight="1" x14ac:dyDescent="0.2">
      <c r="A474" s="108"/>
      <c r="B474" s="108"/>
      <c r="C474" s="108"/>
      <c r="D474" s="107"/>
      <c r="E474" s="108"/>
      <c r="F474" s="108"/>
      <c r="G474" s="108"/>
      <c r="H474" s="108"/>
      <c r="I474" s="108"/>
      <c r="J474" s="109"/>
      <c r="K474" s="109"/>
      <c r="L474" s="108"/>
      <c r="M474" s="108"/>
      <c r="N474" s="108"/>
      <c r="O474" s="112"/>
      <c r="P474" s="112"/>
      <c r="Q474" s="108"/>
      <c r="R474" s="108"/>
      <c r="S474" s="112"/>
    </row>
    <row r="475" spans="1:19" ht="15.75" customHeight="1" x14ac:dyDescent="0.2">
      <c r="A475" s="108"/>
      <c r="B475" s="108"/>
      <c r="C475" s="108"/>
      <c r="D475" s="107"/>
      <c r="E475" s="108"/>
      <c r="F475" s="108"/>
      <c r="G475" s="108"/>
      <c r="H475" s="108"/>
      <c r="I475" s="108"/>
      <c r="J475" s="109"/>
      <c r="K475" s="109"/>
      <c r="L475" s="108"/>
      <c r="M475" s="108"/>
      <c r="N475" s="108"/>
      <c r="O475" s="112"/>
      <c r="P475" s="112"/>
      <c r="Q475" s="108"/>
      <c r="R475" s="108"/>
      <c r="S475" s="112"/>
    </row>
    <row r="476" spans="1:19" ht="15.75" customHeight="1" x14ac:dyDescent="0.2">
      <c r="A476" s="108"/>
      <c r="B476" s="108"/>
      <c r="C476" s="108"/>
      <c r="D476" s="107"/>
      <c r="E476" s="108"/>
      <c r="F476" s="108"/>
      <c r="G476" s="108"/>
      <c r="H476" s="108"/>
      <c r="I476" s="108"/>
      <c r="J476" s="109"/>
      <c r="K476" s="109"/>
      <c r="L476" s="108"/>
      <c r="M476" s="108"/>
      <c r="N476" s="108"/>
      <c r="O476" s="112"/>
      <c r="P476" s="112"/>
      <c r="Q476" s="108"/>
      <c r="R476" s="108"/>
      <c r="S476" s="112"/>
    </row>
    <row r="477" spans="1:19" ht="15.75" customHeight="1" x14ac:dyDescent="0.2">
      <c r="A477" s="108"/>
      <c r="B477" s="108"/>
      <c r="C477" s="108"/>
      <c r="D477" s="107"/>
      <c r="E477" s="108"/>
      <c r="F477" s="108"/>
      <c r="G477" s="108"/>
      <c r="H477" s="108"/>
      <c r="I477" s="108"/>
      <c r="J477" s="109"/>
      <c r="K477" s="109"/>
      <c r="L477" s="108"/>
      <c r="M477" s="108"/>
      <c r="N477" s="108"/>
      <c r="O477" s="112"/>
      <c r="P477" s="112"/>
      <c r="Q477" s="108"/>
      <c r="R477" s="108"/>
      <c r="S477" s="112"/>
    </row>
    <row r="478" spans="1:19" ht="15.75" customHeight="1" x14ac:dyDescent="0.2">
      <c r="A478" s="108"/>
      <c r="B478" s="108"/>
      <c r="C478" s="108"/>
      <c r="D478" s="107"/>
      <c r="E478" s="108"/>
      <c r="F478" s="108"/>
      <c r="G478" s="108"/>
      <c r="H478" s="108"/>
      <c r="I478" s="108"/>
      <c r="J478" s="109"/>
      <c r="K478" s="109"/>
      <c r="L478" s="108"/>
      <c r="M478" s="108"/>
      <c r="N478" s="108"/>
      <c r="O478" s="112"/>
      <c r="P478" s="112"/>
      <c r="Q478" s="108"/>
      <c r="R478" s="108"/>
      <c r="S478" s="112"/>
    </row>
    <row r="479" spans="1:19" ht="15.75" customHeight="1" x14ac:dyDescent="0.2">
      <c r="A479" s="108"/>
      <c r="B479" s="108"/>
      <c r="C479" s="108"/>
      <c r="D479" s="107"/>
      <c r="E479" s="108"/>
      <c r="F479" s="108"/>
      <c r="G479" s="108"/>
      <c r="H479" s="108"/>
      <c r="I479" s="108"/>
      <c r="J479" s="109"/>
      <c r="K479" s="109"/>
      <c r="L479" s="108"/>
      <c r="M479" s="108"/>
      <c r="N479" s="108"/>
      <c r="O479" s="112"/>
      <c r="P479" s="112"/>
      <c r="Q479" s="108"/>
      <c r="R479" s="108"/>
      <c r="S479" s="112"/>
    </row>
    <row r="480" spans="1:19" ht="15.75" customHeight="1" x14ac:dyDescent="0.2">
      <c r="A480" s="108"/>
      <c r="B480" s="108"/>
      <c r="C480" s="108"/>
      <c r="D480" s="107"/>
      <c r="E480" s="108"/>
      <c r="F480" s="108"/>
      <c r="G480" s="108"/>
      <c r="H480" s="108"/>
      <c r="I480" s="108"/>
      <c r="J480" s="109"/>
      <c r="K480" s="109"/>
      <c r="L480" s="108"/>
      <c r="M480" s="108"/>
      <c r="N480" s="108"/>
      <c r="O480" s="112"/>
      <c r="P480" s="112"/>
      <c r="Q480" s="108"/>
      <c r="R480" s="108"/>
      <c r="S480" s="112"/>
    </row>
    <row r="481" spans="1:19" ht="15.75" customHeight="1" x14ac:dyDescent="0.2">
      <c r="A481" s="108"/>
      <c r="B481" s="108"/>
      <c r="C481" s="108"/>
      <c r="D481" s="107"/>
      <c r="E481" s="108"/>
      <c r="F481" s="108"/>
      <c r="G481" s="108"/>
      <c r="H481" s="108"/>
      <c r="I481" s="108"/>
      <c r="J481" s="109"/>
      <c r="K481" s="109"/>
      <c r="L481" s="108"/>
      <c r="M481" s="108"/>
      <c r="N481" s="108"/>
      <c r="O481" s="112"/>
      <c r="P481" s="112"/>
      <c r="Q481" s="108"/>
      <c r="R481" s="108"/>
      <c r="S481" s="112"/>
    </row>
    <row r="482" spans="1:19" ht="15.75" customHeight="1" x14ac:dyDescent="0.2">
      <c r="A482" s="108"/>
      <c r="B482" s="108"/>
      <c r="C482" s="108"/>
      <c r="D482" s="107"/>
      <c r="E482" s="108"/>
      <c r="F482" s="108"/>
      <c r="G482" s="108"/>
      <c r="H482" s="108"/>
      <c r="I482" s="108"/>
      <c r="J482" s="109"/>
      <c r="K482" s="109"/>
      <c r="L482" s="108"/>
      <c r="M482" s="108"/>
      <c r="N482" s="108"/>
      <c r="O482" s="112"/>
      <c r="P482" s="112"/>
      <c r="Q482" s="108"/>
      <c r="R482" s="108"/>
      <c r="S482" s="112"/>
    </row>
    <row r="483" spans="1:19" ht="15.75" customHeight="1" x14ac:dyDescent="0.2">
      <c r="A483" s="108"/>
      <c r="B483" s="108"/>
      <c r="C483" s="108"/>
      <c r="D483" s="107"/>
      <c r="E483" s="108"/>
      <c r="F483" s="108"/>
      <c r="G483" s="108"/>
      <c r="H483" s="108"/>
      <c r="I483" s="108"/>
      <c r="J483" s="109"/>
      <c r="K483" s="109"/>
      <c r="L483" s="108"/>
      <c r="M483" s="108"/>
      <c r="N483" s="108"/>
      <c r="O483" s="112"/>
      <c r="P483" s="112"/>
      <c r="Q483" s="108"/>
      <c r="R483" s="108"/>
      <c r="S483" s="112"/>
    </row>
    <row r="484" spans="1:19" ht="15.75" customHeight="1" x14ac:dyDescent="0.2">
      <c r="A484" s="108"/>
      <c r="B484" s="108"/>
      <c r="C484" s="108"/>
      <c r="D484" s="107"/>
      <c r="E484" s="108"/>
      <c r="F484" s="108"/>
      <c r="G484" s="108"/>
      <c r="H484" s="108"/>
      <c r="I484" s="108"/>
      <c r="J484" s="109"/>
      <c r="K484" s="109"/>
      <c r="L484" s="108"/>
      <c r="M484" s="108"/>
      <c r="N484" s="108"/>
      <c r="O484" s="112"/>
      <c r="P484" s="112"/>
      <c r="Q484" s="108"/>
      <c r="R484" s="108"/>
      <c r="S484" s="112"/>
    </row>
    <row r="485" spans="1:19" ht="15.75" customHeight="1" x14ac:dyDescent="0.2">
      <c r="A485" s="108"/>
      <c r="B485" s="108"/>
      <c r="C485" s="108"/>
      <c r="D485" s="107"/>
      <c r="E485" s="108"/>
      <c r="F485" s="108"/>
      <c r="G485" s="108"/>
      <c r="H485" s="108"/>
      <c r="I485" s="108"/>
      <c r="J485" s="109"/>
      <c r="K485" s="109"/>
      <c r="L485" s="108"/>
      <c r="M485" s="108"/>
      <c r="N485" s="108"/>
      <c r="O485" s="112"/>
      <c r="P485" s="112"/>
      <c r="Q485" s="108"/>
      <c r="R485" s="108"/>
      <c r="S485" s="112"/>
    </row>
    <row r="486" spans="1:19" ht="15.75" customHeight="1" x14ac:dyDescent="0.2">
      <c r="A486" s="108"/>
      <c r="B486" s="108"/>
      <c r="C486" s="108"/>
      <c r="D486" s="107"/>
      <c r="E486" s="108"/>
      <c r="F486" s="108"/>
      <c r="G486" s="108"/>
      <c r="H486" s="108"/>
      <c r="I486" s="108"/>
      <c r="J486" s="109"/>
      <c r="K486" s="109"/>
      <c r="L486" s="108"/>
      <c r="M486" s="108"/>
      <c r="N486" s="108"/>
      <c r="O486" s="112"/>
      <c r="P486" s="112"/>
      <c r="Q486" s="108"/>
      <c r="R486" s="108"/>
      <c r="S486" s="112"/>
    </row>
    <row r="487" spans="1:19" ht="15.75" customHeight="1" x14ac:dyDescent="0.2">
      <c r="A487" s="108"/>
      <c r="B487" s="108"/>
      <c r="C487" s="108"/>
      <c r="D487" s="107"/>
      <c r="E487" s="108"/>
      <c r="F487" s="108"/>
      <c r="G487" s="108"/>
      <c r="H487" s="108"/>
      <c r="I487" s="108"/>
      <c r="J487" s="109"/>
      <c r="K487" s="109"/>
      <c r="L487" s="108"/>
      <c r="M487" s="108"/>
      <c r="N487" s="108"/>
      <c r="O487" s="112"/>
      <c r="P487" s="112"/>
      <c r="Q487" s="108"/>
      <c r="R487" s="108"/>
      <c r="S487" s="112"/>
    </row>
    <row r="488" spans="1:19" ht="15.75" customHeight="1" x14ac:dyDescent="0.2">
      <c r="A488" s="108"/>
      <c r="B488" s="108"/>
      <c r="C488" s="108"/>
      <c r="D488" s="107"/>
      <c r="E488" s="108"/>
      <c r="F488" s="108"/>
      <c r="G488" s="108"/>
      <c r="H488" s="108"/>
      <c r="I488" s="108"/>
      <c r="J488" s="109"/>
      <c r="K488" s="109"/>
      <c r="L488" s="108"/>
      <c r="M488" s="108"/>
      <c r="N488" s="108"/>
      <c r="O488" s="112"/>
      <c r="P488" s="112"/>
      <c r="Q488" s="108"/>
      <c r="R488" s="108"/>
      <c r="S488" s="112"/>
    </row>
    <row r="489" spans="1:19" ht="15.75" customHeight="1" x14ac:dyDescent="0.2">
      <c r="A489" s="108"/>
      <c r="B489" s="108"/>
      <c r="C489" s="108"/>
      <c r="D489" s="107"/>
      <c r="E489" s="108"/>
      <c r="F489" s="108"/>
      <c r="G489" s="108"/>
      <c r="H489" s="108"/>
      <c r="I489" s="108"/>
      <c r="J489" s="109"/>
      <c r="K489" s="109"/>
      <c r="L489" s="108"/>
      <c r="M489" s="108"/>
      <c r="N489" s="108"/>
      <c r="O489" s="112"/>
      <c r="P489" s="112"/>
      <c r="Q489" s="108"/>
      <c r="R489" s="108"/>
      <c r="S489" s="112"/>
    </row>
    <row r="490" spans="1:19" ht="15.75" customHeight="1" x14ac:dyDescent="0.2">
      <c r="A490" s="108"/>
      <c r="B490" s="108"/>
      <c r="C490" s="108"/>
      <c r="D490" s="107"/>
      <c r="E490" s="108"/>
      <c r="F490" s="108"/>
      <c r="G490" s="108"/>
      <c r="H490" s="108"/>
      <c r="I490" s="108"/>
      <c r="J490" s="109"/>
      <c r="K490" s="109"/>
      <c r="L490" s="108"/>
      <c r="M490" s="108"/>
      <c r="N490" s="108"/>
      <c r="O490" s="112"/>
      <c r="P490" s="112"/>
      <c r="Q490" s="108"/>
      <c r="R490" s="108"/>
      <c r="S490" s="112"/>
    </row>
    <row r="491" spans="1:19" ht="15.75" customHeight="1" x14ac:dyDescent="0.2">
      <c r="A491" s="108"/>
      <c r="B491" s="108"/>
      <c r="C491" s="108"/>
      <c r="D491" s="107"/>
      <c r="E491" s="108"/>
      <c r="F491" s="108"/>
      <c r="G491" s="108"/>
      <c r="H491" s="108"/>
      <c r="I491" s="108"/>
      <c r="J491" s="109"/>
      <c r="K491" s="109"/>
      <c r="L491" s="108"/>
      <c r="M491" s="108"/>
      <c r="N491" s="108"/>
      <c r="O491" s="112"/>
      <c r="P491" s="112"/>
      <c r="Q491" s="108"/>
      <c r="R491" s="108"/>
      <c r="S491" s="112"/>
    </row>
    <row r="492" spans="1:19" ht="15.75" customHeight="1" x14ac:dyDescent="0.2">
      <c r="A492" s="108"/>
      <c r="B492" s="108"/>
      <c r="C492" s="108"/>
      <c r="D492" s="107"/>
      <c r="E492" s="108"/>
      <c r="F492" s="108"/>
      <c r="G492" s="108"/>
      <c r="H492" s="108"/>
      <c r="I492" s="108"/>
      <c r="J492" s="109"/>
      <c r="K492" s="109"/>
      <c r="L492" s="108"/>
      <c r="M492" s="108"/>
      <c r="N492" s="108"/>
      <c r="O492" s="112"/>
      <c r="P492" s="112"/>
      <c r="Q492" s="108"/>
      <c r="R492" s="108"/>
      <c r="S492" s="112"/>
    </row>
    <row r="493" spans="1:19" ht="15.75" customHeight="1" x14ac:dyDescent="0.2">
      <c r="A493" s="108"/>
      <c r="B493" s="108"/>
      <c r="C493" s="108"/>
      <c r="D493" s="107"/>
      <c r="E493" s="108"/>
      <c r="F493" s="108"/>
      <c r="G493" s="108"/>
      <c r="H493" s="108"/>
      <c r="I493" s="108"/>
      <c r="J493" s="109"/>
      <c r="K493" s="109"/>
      <c r="L493" s="108"/>
      <c r="M493" s="108"/>
      <c r="N493" s="108"/>
      <c r="O493" s="112"/>
      <c r="P493" s="112"/>
      <c r="Q493" s="108"/>
      <c r="R493" s="108"/>
      <c r="S493" s="112"/>
    </row>
    <row r="494" spans="1:19" ht="15.75" customHeight="1" x14ac:dyDescent="0.2">
      <c r="A494" s="108"/>
      <c r="B494" s="108"/>
      <c r="C494" s="108"/>
      <c r="D494" s="107"/>
      <c r="E494" s="108"/>
      <c r="F494" s="108"/>
      <c r="G494" s="108"/>
      <c r="H494" s="108"/>
      <c r="I494" s="108"/>
      <c r="J494" s="109"/>
      <c r="K494" s="109"/>
      <c r="L494" s="108"/>
      <c r="M494" s="108"/>
      <c r="N494" s="108"/>
      <c r="O494" s="112"/>
      <c r="P494" s="112"/>
      <c r="Q494" s="108"/>
      <c r="R494" s="108"/>
      <c r="S494" s="112"/>
    </row>
    <row r="495" spans="1:19" ht="15.75" customHeight="1" x14ac:dyDescent="0.2">
      <c r="A495" s="108"/>
      <c r="B495" s="108"/>
      <c r="C495" s="108"/>
      <c r="D495" s="107"/>
      <c r="E495" s="108"/>
      <c r="F495" s="108"/>
      <c r="G495" s="108"/>
      <c r="H495" s="108"/>
      <c r="I495" s="108"/>
      <c r="J495" s="109"/>
      <c r="K495" s="109"/>
      <c r="L495" s="108"/>
      <c r="M495" s="108"/>
      <c r="N495" s="108"/>
      <c r="O495" s="112"/>
      <c r="P495" s="112"/>
      <c r="Q495" s="108"/>
      <c r="R495" s="108"/>
      <c r="S495" s="112"/>
    </row>
    <row r="496" spans="1:19" ht="15.75" customHeight="1" x14ac:dyDescent="0.2">
      <c r="A496" s="108"/>
      <c r="B496" s="108"/>
      <c r="C496" s="108"/>
      <c r="D496" s="107"/>
      <c r="E496" s="108"/>
      <c r="F496" s="108"/>
      <c r="G496" s="108"/>
      <c r="H496" s="108"/>
      <c r="I496" s="108"/>
      <c r="J496" s="109"/>
      <c r="K496" s="109"/>
      <c r="L496" s="108"/>
      <c r="M496" s="108"/>
      <c r="N496" s="108"/>
      <c r="O496" s="112"/>
      <c r="P496" s="112"/>
      <c r="Q496" s="108"/>
      <c r="R496" s="108"/>
      <c r="S496" s="112"/>
    </row>
    <row r="497" spans="1:19" ht="15.75" customHeight="1" x14ac:dyDescent="0.2">
      <c r="A497" s="108"/>
      <c r="B497" s="108"/>
      <c r="C497" s="108"/>
      <c r="D497" s="107"/>
      <c r="E497" s="108"/>
      <c r="F497" s="108"/>
      <c r="G497" s="108"/>
      <c r="H497" s="108"/>
      <c r="I497" s="108"/>
      <c r="J497" s="109"/>
      <c r="K497" s="109"/>
      <c r="L497" s="108"/>
      <c r="M497" s="108"/>
      <c r="N497" s="108"/>
      <c r="O497" s="112"/>
      <c r="P497" s="112"/>
      <c r="Q497" s="108"/>
      <c r="R497" s="108"/>
      <c r="S497" s="112"/>
    </row>
    <row r="498" spans="1:19" ht="15.75" customHeight="1" x14ac:dyDescent="0.2">
      <c r="A498" s="108"/>
      <c r="B498" s="108"/>
      <c r="C498" s="108"/>
      <c r="D498" s="107"/>
      <c r="E498" s="108"/>
      <c r="F498" s="108"/>
      <c r="G498" s="108"/>
      <c r="H498" s="108"/>
      <c r="I498" s="108"/>
      <c r="J498" s="109"/>
      <c r="K498" s="109"/>
      <c r="L498" s="108"/>
      <c r="M498" s="108"/>
      <c r="N498" s="108"/>
      <c r="O498" s="112"/>
      <c r="P498" s="112"/>
      <c r="Q498" s="108"/>
      <c r="R498" s="108"/>
      <c r="S498" s="112"/>
    </row>
    <row r="499" spans="1:19" ht="15.75" customHeight="1" x14ac:dyDescent="0.2">
      <c r="A499" s="108"/>
      <c r="B499" s="108"/>
      <c r="C499" s="108"/>
      <c r="D499" s="107"/>
      <c r="E499" s="108"/>
      <c r="F499" s="108"/>
      <c r="G499" s="108"/>
      <c r="H499" s="108"/>
      <c r="I499" s="108"/>
      <c r="J499" s="109"/>
      <c r="K499" s="109"/>
      <c r="L499" s="108"/>
      <c r="M499" s="108"/>
      <c r="N499" s="108"/>
      <c r="O499" s="112"/>
      <c r="P499" s="112"/>
      <c r="Q499" s="108"/>
      <c r="R499" s="108"/>
      <c r="S499" s="112"/>
    </row>
    <row r="500" spans="1:19" ht="15.75" customHeight="1" x14ac:dyDescent="0.2">
      <c r="A500" s="108"/>
      <c r="B500" s="108"/>
      <c r="C500" s="108"/>
      <c r="D500" s="107"/>
      <c r="E500" s="108"/>
      <c r="F500" s="108"/>
      <c r="G500" s="108"/>
      <c r="H500" s="108"/>
      <c r="I500" s="108"/>
      <c r="J500" s="109"/>
      <c r="K500" s="109"/>
      <c r="L500" s="108"/>
      <c r="M500" s="108"/>
      <c r="N500" s="108"/>
      <c r="O500" s="112"/>
      <c r="P500" s="112"/>
      <c r="Q500" s="108"/>
      <c r="R500" s="108"/>
      <c r="S500" s="112"/>
    </row>
    <row r="501" spans="1:19" ht="15.75" customHeight="1" x14ac:dyDescent="0.2">
      <c r="A501" s="108"/>
      <c r="B501" s="108"/>
      <c r="C501" s="108"/>
      <c r="D501" s="107"/>
      <c r="E501" s="108"/>
      <c r="F501" s="108"/>
      <c r="G501" s="108"/>
      <c r="H501" s="108"/>
      <c r="I501" s="108"/>
      <c r="J501" s="109"/>
      <c r="K501" s="109"/>
      <c r="L501" s="108"/>
      <c r="M501" s="108"/>
      <c r="N501" s="108"/>
      <c r="O501" s="112"/>
      <c r="P501" s="112"/>
      <c r="Q501" s="108"/>
      <c r="R501" s="108"/>
      <c r="S501" s="112"/>
    </row>
    <row r="502" spans="1:19" ht="15.75" customHeight="1" x14ac:dyDescent="0.2">
      <c r="A502" s="108"/>
      <c r="B502" s="108"/>
      <c r="C502" s="108"/>
      <c r="D502" s="107"/>
      <c r="E502" s="108"/>
      <c r="F502" s="108"/>
      <c r="G502" s="108"/>
      <c r="H502" s="108"/>
      <c r="I502" s="108"/>
      <c r="J502" s="109"/>
      <c r="K502" s="109"/>
      <c r="L502" s="108"/>
      <c r="M502" s="108"/>
      <c r="N502" s="108"/>
      <c r="O502" s="112"/>
      <c r="P502" s="112"/>
      <c r="Q502" s="108"/>
      <c r="R502" s="108"/>
      <c r="S502" s="112"/>
    </row>
    <row r="503" spans="1:19" ht="15.75" customHeight="1" x14ac:dyDescent="0.2">
      <c r="A503" s="108"/>
      <c r="B503" s="108"/>
      <c r="C503" s="108"/>
      <c r="D503" s="107"/>
      <c r="E503" s="108"/>
      <c r="F503" s="108"/>
      <c r="G503" s="108"/>
      <c r="H503" s="108"/>
      <c r="I503" s="108"/>
      <c r="J503" s="109"/>
      <c r="K503" s="109"/>
      <c r="L503" s="108"/>
      <c r="M503" s="108"/>
      <c r="N503" s="108"/>
      <c r="O503" s="112"/>
      <c r="P503" s="112"/>
      <c r="Q503" s="108"/>
      <c r="R503" s="108"/>
      <c r="S503" s="112"/>
    </row>
    <row r="504" spans="1:19" ht="15.75" customHeight="1" x14ac:dyDescent="0.2">
      <c r="A504" s="108"/>
      <c r="B504" s="108"/>
      <c r="C504" s="108"/>
      <c r="D504" s="107"/>
      <c r="E504" s="108"/>
      <c r="F504" s="108"/>
      <c r="G504" s="108"/>
      <c r="H504" s="108"/>
      <c r="I504" s="108"/>
      <c r="J504" s="109"/>
      <c r="K504" s="109"/>
      <c r="L504" s="108"/>
      <c r="M504" s="108"/>
      <c r="N504" s="108"/>
      <c r="O504" s="112"/>
      <c r="P504" s="112"/>
      <c r="Q504" s="108"/>
      <c r="R504" s="108"/>
      <c r="S504" s="112"/>
    </row>
    <row r="505" spans="1:19" ht="15.75" customHeight="1" x14ac:dyDescent="0.2">
      <c r="A505" s="108"/>
      <c r="B505" s="108"/>
      <c r="C505" s="108"/>
      <c r="D505" s="107"/>
      <c r="E505" s="108"/>
      <c r="F505" s="108"/>
      <c r="G505" s="108"/>
      <c r="H505" s="108"/>
      <c r="I505" s="108"/>
      <c r="J505" s="109"/>
      <c r="K505" s="109"/>
      <c r="L505" s="108"/>
      <c r="M505" s="108"/>
      <c r="N505" s="108"/>
      <c r="O505" s="112"/>
      <c r="P505" s="112"/>
      <c r="Q505" s="108"/>
      <c r="R505" s="108"/>
      <c r="S505" s="112"/>
    </row>
    <row r="506" spans="1:19" ht="15.75" customHeight="1" x14ac:dyDescent="0.2">
      <c r="A506" s="108"/>
      <c r="B506" s="108"/>
      <c r="C506" s="108"/>
      <c r="D506" s="107"/>
      <c r="E506" s="108"/>
      <c r="F506" s="108"/>
      <c r="G506" s="108"/>
      <c r="H506" s="108"/>
      <c r="I506" s="108"/>
      <c r="J506" s="109"/>
      <c r="K506" s="109"/>
      <c r="L506" s="108"/>
      <c r="M506" s="108"/>
      <c r="N506" s="108"/>
      <c r="O506" s="112"/>
      <c r="P506" s="112"/>
      <c r="Q506" s="108"/>
      <c r="R506" s="108"/>
      <c r="S506" s="112"/>
    </row>
    <row r="507" spans="1:19" ht="15.75" customHeight="1" x14ac:dyDescent="0.2">
      <c r="A507" s="108"/>
      <c r="B507" s="108"/>
      <c r="C507" s="108"/>
      <c r="D507" s="107"/>
      <c r="E507" s="108"/>
      <c r="F507" s="108"/>
      <c r="G507" s="108"/>
      <c r="H507" s="108"/>
      <c r="I507" s="108"/>
      <c r="J507" s="109"/>
      <c r="K507" s="109"/>
      <c r="L507" s="108"/>
      <c r="M507" s="108"/>
      <c r="N507" s="108"/>
      <c r="O507" s="112"/>
      <c r="P507" s="112"/>
      <c r="Q507" s="108"/>
      <c r="R507" s="108"/>
      <c r="S507" s="112"/>
    </row>
    <row r="508" spans="1:19" ht="15.75" customHeight="1" x14ac:dyDescent="0.2">
      <c r="A508" s="108"/>
      <c r="B508" s="108"/>
      <c r="C508" s="108"/>
      <c r="D508" s="107"/>
      <c r="E508" s="108"/>
      <c r="F508" s="108"/>
      <c r="G508" s="108"/>
      <c r="H508" s="108"/>
      <c r="I508" s="108"/>
      <c r="J508" s="109"/>
      <c r="K508" s="109"/>
      <c r="L508" s="108"/>
      <c r="M508" s="108"/>
      <c r="N508" s="108"/>
      <c r="O508" s="112"/>
      <c r="P508" s="112"/>
      <c r="Q508" s="108"/>
      <c r="R508" s="108"/>
      <c r="S508" s="112"/>
    </row>
    <row r="509" spans="1:19" ht="15.75" customHeight="1" x14ac:dyDescent="0.2">
      <c r="A509" s="108"/>
      <c r="B509" s="108"/>
      <c r="C509" s="108"/>
      <c r="D509" s="107"/>
      <c r="E509" s="108"/>
      <c r="F509" s="108"/>
      <c r="G509" s="108"/>
      <c r="H509" s="108"/>
      <c r="I509" s="108"/>
      <c r="J509" s="109"/>
      <c r="K509" s="109"/>
      <c r="L509" s="108"/>
      <c r="M509" s="108"/>
      <c r="N509" s="108"/>
      <c r="O509" s="112"/>
      <c r="P509" s="112"/>
      <c r="Q509" s="108"/>
      <c r="R509" s="108"/>
      <c r="S509" s="112"/>
    </row>
    <row r="510" spans="1:19" ht="15.75" customHeight="1" x14ac:dyDescent="0.2">
      <c r="A510" s="108"/>
      <c r="B510" s="108"/>
      <c r="C510" s="108"/>
      <c r="D510" s="107"/>
      <c r="E510" s="108"/>
      <c r="F510" s="108"/>
      <c r="G510" s="108"/>
      <c r="H510" s="108"/>
      <c r="I510" s="108"/>
      <c r="J510" s="109"/>
      <c r="K510" s="109"/>
      <c r="L510" s="108"/>
      <c r="M510" s="108"/>
      <c r="N510" s="108"/>
      <c r="O510" s="112"/>
      <c r="P510" s="112"/>
      <c r="Q510" s="108"/>
      <c r="R510" s="108"/>
      <c r="S510" s="112"/>
    </row>
    <row r="511" spans="1:19" ht="15.75" customHeight="1" x14ac:dyDescent="0.2">
      <c r="A511" s="108"/>
      <c r="B511" s="108"/>
      <c r="C511" s="108"/>
      <c r="D511" s="107"/>
      <c r="E511" s="108"/>
      <c r="F511" s="108"/>
      <c r="G511" s="108"/>
      <c r="H511" s="108"/>
      <c r="I511" s="108"/>
      <c r="J511" s="109"/>
      <c r="K511" s="109"/>
      <c r="L511" s="108"/>
      <c r="M511" s="108"/>
      <c r="N511" s="108"/>
      <c r="O511" s="112"/>
      <c r="P511" s="112"/>
      <c r="Q511" s="108"/>
      <c r="R511" s="108"/>
      <c r="S511" s="112"/>
    </row>
    <row r="512" spans="1:19" ht="15.75" customHeight="1" x14ac:dyDescent="0.2">
      <c r="A512" s="108"/>
      <c r="B512" s="108"/>
      <c r="C512" s="108"/>
      <c r="D512" s="107"/>
      <c r="E512" s="108"/>
      <c r="F512" s="108"/>
      <c r="G512" s="108"/>
      <c r="H512" s="108"/>
      <c r="I512" s="108"/>
      <c r="J512" s="109"/>
      <c r="K512" s="109"/>
      <c r="L512" s="108"/>
      <c r="M512" s="108"/>
      <c r="N512" s="108"/>
      <c r="O512" s="112"/>
      <c r="P512" s="112"/>
      <c r="Q512" s="108"/>
      <c r="R512" s="108"/>
      <c r="S512" s="112"/>
    </row>
    <row r="513" spans="1:19" ht="15.75" customHeight="1" x14ac:dyDescent="0.2">
      <c r="A513" s="108"/>
      <c r="B513" s="108"/>
      <c r="C513" s="108"/>
      <c r="D513" s="107"/>
      <c r="E513" s="108"/>
      <c r="F513" s="108"/>
      <c r="G513" s="108"/>
      <c r="H513" s="108"/>
      <c r="I513" s="108"/>
      <c r="J513" s="109"/>
      <c r="K513" s="109"/>
      <c r="L513" s="108"/>
      <c r="M513" s="108"/>
      <c r="N513" s="108"/>
      <c r="O513" s="112"/>
      <c r="P513" s="112"/>
      <c r="Q513" s="108"/>
      <c r="R513" s="108"/>
      <c r="S513" s="112"/>
    </row>
    <row r="514" spans="1:19" ht="15.75" customHeight="1" x14ac:dyDescent="0.2">
      <c r="A514" s="108"/>
      <c r="B514" s="108"/>
      <c r="C514" s="108"/>
      <c r="D514" s="107"/>
      <c r="E514" s="108"/>
      <c r="F514" s="108"/>
      <c r="G514" s="108"/>
      <c r="H514" s="108"/>
      <c r="I514" s="108"/>
      <c r="J514" s="109"/>
      <c r="K514" s="109"/>
      <c r="L514" s="108"/>
      <c r="M514" s="108"/>
      <c r="N514" s="108"/>
      <c r="O514" s="112"/>
      <c r="P514" s="112"/>
      <c r="Q514" s="108"/>
      <c r="R514" s="108"/>
      <c r="S514" s="112"/>
    </row>
    <row r="515" spans="1:19" ht="15.75" customHeight="1" x14ac:dyDescent="0.2">
      <c r="A515" s="108"/>
      <c r="B515" s="108"/>
      <c r="C515" s="108"/>
      <c r="D515" s="107"/>
      <c r="E515" s="108"/>
      <c r="F515" s="108"/>
      <c r="G515" s="108"/>
      <c r="H515" s="108"/>
      <c r="I515" s="108"/>
      <c r="J515" s="109"/>
      <c r="K515" s="109"/>
      <c r="L515" s="108"/>
      <c r="M515" s="108"/>
      <c r="N515" s="108"/>
      <c r="O515" s="112"/>
      <c r="P515" s="112"/>
      <c r="Q515" s="108"/>
      <c r="R515" s="108"/>
      <c r="S515" s="112"/>
    </row>
    <row r="516" spans="1:19" ht="15.75" customHeight="1" x14ac:dyDescent="0.2">
      <c r="A516" s="108"/>
      <c r="B516" s="108"/>
      <c r="C516" s="108"/>
      <c r="D516" s="107"/>
      <c r="E516" s="108"/>
      <c r="F516" s="108"/>
      <c r="G516" s="108"/>
      <c r="H516" s="108"/>
      <c r="I516" s="108"/>
      <c r="J516" s="109"/>
      <c r="K516" s="109"/>
      <c r="L516" s="108"/>
      <c r="M516" s="108"/>
      <c r="N516" s="108"/>
      <c r="O516" s="112"/>
      <c r="P516" s="112"/>
      <c r="Q516" s="108"/>
      <c r="R516" s="108"/>
      <c r="S516" s="112"/>
    </row>
    <row r="517" spans="1:19" ht="15.75" customHeight="1" x14ac:dyDescent="0.2">
      <c r="A517" s="108"/>
      <c r="B517" s="108"/>
      <c r="C517" s="108"/>
      <c r="D517" s="107"/>
      <c r="E517" s="108"/>
      <c r="F517" s="108"/>
      <c r="G517" s="108"/>
      <c r="H517" s="108"/>
      <c r="I517" s="108"/>
      <c r="J517" s="109"/>
      <c r="K517" s="109"/>
      <c r="L517" s="108"/>
      <c r="M517" s="108"/>
      <c r="N517" s="108"/>
      <c r="O517" s="112"/>
      <c r="P517" s="112"/>
      <c r="Q517" s="108"/>
      <c r="R517" s="108"/>
      <c r="S517" s="112"/>
    </row>
    <row r="518" spans="1:19" ht="15.75" customHeight="1" x14ac:dyDescent="0.2">
      <c r="A518" s="108"/>
      <c r="B518" s="108"/>
      <c r="C518" s="108"/>
      <c r="D518" s="107"/>
      <c r="E518" s="108"/>
      <c r="F518" s="108"/>
      <c r="G518" s="108"/>
      <c r="H518" s="108"/>
      <c r="I518" s="108"/>
      <c r="J518" s="109"/>
      <c r="K518" s="109"/>
      <c r="L518" s="108"/>
      <c r="M518" s="108"/>
      <c r="N518" s="108"/>
      <c r="O518" s="112"/>
      <c r="P518" s="112"/>
      <c r="Q518" s="108"/>
      <c r="R518" s="108"/>
      <c r="S518" s="112"/>
    </row>
    <row r="519" spans="1:19" ht="15.75" customHeight="1" x14ac:dyDescent="0.2">
      <c r="A519" s="108"/>
      <c r="B519" s="108"/>
      <c r="C519" s="108"/>
      <c r="D519" s="107"/>
      <c r="E519" s="108"/>
      <c r="F519" s="108"/>
      <c r="G519" s="108"/>
      <c r="H519" s="108"/>
      <c r="I519" s="108"/>
      <c r="J519" s="109"/>
      <c r="K519" s="109"/>
      <c r="L519" s="108"/>
      <c r="M519" s="108"/>
      <c r="N519" s="108"/>
      <c r="O519" s="112"/>
      <c r="P519" s="112"/>
      <c r="Q519" s="108"/>
      <c r="R519" s="108"/>
      <c r="S519" s="112"/>
    </row>
    <row r="520" spans="1:19" ht="15.75" customHeight="1" x14ac:dyDescent="0.2">
      <c r="A520" s="108"/>
      <c r="B520" s="108"/>
      <c r="C520" s="108"/>
      <c r="D520" s="107"/>
      <c r="E520" s="108"/>
      <c r="F520" s="108"/>
      <c r="G520" s="108"/>
      <c r="H520" s="108"/>
      <c r="I520" s="108"/>
      <c r="J520" s="109"/>
      <c r="K520" s="109"/>
      <c r="L520" s="108"/>
      <c r="M520" s="108"/>
      <c r="N520" s="108"/>
      <c r="O520" s="112"/>
      <c r="P520" s="112"/>
      <c r="Q520" s="108"/>
      <c r="R520" s="108"/>
      <c r="S520" s="112"/>
    </row>
    <row r="521" spans="1:19" ht="15.75" customHeight="1" x14ac:dyDescent="0.2">
      <c r="A521" s="108"/>
      <c r="B521" s="108"/>
      <c r="C521" s="108"/>
      <c r="D521" s="107"/>
      <c r="E521" s="108"/>
      <c r="F521" s="108"/>
      <c r="G521" s="108"/>
      <c r="H521" s="108"/>
      <c r="I521" s="108"/>
      <c r="J521" s="109"/>
      <c r="K521" s="109"/>
      <c r="L521" s="108"/>
      <c r="M521" s="108"/>
      <c r="N521" s="108"/>
      <c r="O521" s="112"/>
      <c r="P521" s="112"/>
      <c r="Q521" s="108"/>
      <c r="R521" s="108"/>
      <c r="S521" s="112"/>
    </row>
    <row r="522" spans="1:19" ht="15.75" customHeight="1" x14ac:dyDescent="0.2">
      <c r="A522" s="108"/>
      <c r="B522" s="108"/>
      <c r="C522" s="108"/>
      <c r="D522" s="107"/>
      <c r="E522" s="108"/>
      <c r="F522" s="108"/>
      <c r="G522" s="108"/>
      <c r="H522" s="108"/>
      <c r="I522" s="108"/>
      <c r="J522" s="109"/>
      <c r="K522" s="109"/>
      <c r="L522" s="108"/>
      <c r="M522" s="108"/>
      <c r="N522" s="108"/>
      <c r="O522" s="112"/>
      <c r="P522" s="112"/>
      <c r="Q522" s="108"/>
      <c r="R522" s="108"/>
      <c r="S522" s="112"/>
    </row>
    <row r="523" spans="1:19" ht="15.75" customHeight="1" x14ac:dyDescent="0.2">
      <c r="A523" s="108"/>
      <c r="B523" s="108"/>
      <c r="C523" s="108"/>
      <c r="D523" s="107"/>
      <c r="E523" s="108"/>
      <c r="F523" s="108"/>
      <c r="G523" s="108"/>
      <c r="H523" s="108"/>
      <c r="I523" s="108"/>
      <c r="J523" s="109"/>
      <c r="K523" s="109"/>
      <c r="L523" s="108"/>
      <c r="M523" s="108"/>
      <c r="N523" s="108"/>
      <c r="O523" s="112"/>
      <c r="P523" s="112"/>
      <c r="Q523" s="108"/>
      <c r="R523" s="108"/>
      <c r="S523" s="112"/>
    </row>
    <row r="524" spans="1:19" ht="15.75" customHeight="1" x14ac:dyDescent="0.2">
      <c r="A524" s="108"/>
      <c r="B524" s="108"/>
      <c r="C524" s="108"/>
      <c r="D524" s="107"/>
      <c r="E524" s="108"/>
      <c r="F524" s="108"/>
      <c r="G524" s="108"/>
      <c r="H524" s="108"/>
      <c r="I524" s="108"/>
      <c r="J524" s="109"/>
      <c r="K524" s="109"/>
      <c r="L524" s="108"/>
      <c r="M524" s="108"/>
      <c r="N524" s="108"/>
      <c r="O524" s="112"/>
      <c r="P524" s="112"/>
      <c r="Q524" s="108"/>
      <c r="R524" s="108"/>
      <c r="S524" s="112"/>
    </row>
    <row r="525" spans="1:19" ht="15.75" customHeight="1" x14ac:dyDescent="0.2">
      <c r="A525" s="108"/>
      <c r="B525" s="108"/>
      <c r="C525" s="108"/>
      <c r="D525" s="107"/>
      <c r="E525" s="108"/>
      <c r="F525" s="108"/>
      <c r="G525" s="108"/>
      <c r="H525" s="108"/>
      <c r="I525" s="108"/>
      <c r="J525" s="109"/>
      <c r="K525" s="109"/>
      <c r="L525" s="108"/>
      <c r="M525" s="108"/>
      <c r="N525" s="108"/>
      <c r="O525" s="112"/>
      <c r="P525" s="112"/>
      <c r="Q525" s="108"/>
      <c r="R525" s="108"/>
      <c r="S525" s="112"/>
    </row>
    <row r="526" spans="1:19" ht="15.75" customHeight="1" x14ac:dyDescent="0.2">
      <c r="A526" s="108"/>
      <c r="B526" s="108"/>
      <c r="C526" s="108"/>
      <c r="D526" s="107"/>
      <c r="E526" s="108"/>
      <c r="F526" s="108"/>
      <c r="G526" s="108"/>
      <c r="H526" s="108"/>
      <c r="I526" s="108"/>
      <c r="J526" s="109"/>
      <c r="K526" s="109"/>
      <c r="L526" s="108"/>
      <c r="M526" s="108"/>
      <c r="N526" s="108"/>
      <c r="O526" s="112"/>
      <c r="P526" s="112"/>
      <c r="Q526" s="108"/>
      <c r="R526" s="108"/>
      <c r="S526" s="112"/>
    </row>
    <row r="527" spans="1:19" ht="15.75" customHeight="1" x14ac:dyDescent="0.2">
      <c r="A527" s="108"/>
      <c r="B527" s="108"/>
      <c r="C527" s="108"/>
      <c r="D527" s="107"/>
      <c r="E527" s="108"/>
      <c r="F527" s="108"/>
      <c r="G527" s="108"/>
      <c r="H527" s="108"/>
      <c r="I527" s="108"/>
      <c r="J527" s="109"/>
      <c r="K527" s="109"/>
      <c r="L527" s="108"/>
      <c r="M527" s="108"/>
      <c r="N527" s="108"/>
      <c r="O527" s="112"/>
      <c r="P527" s="112"/>
      <c r="Q527" s="108"/>
      <c r="R527" s="108"/>
      <c r="S527" s="112"/>
    </row>
    <row r="528" spans="1:19" ht="15.75" customHeight="1" x14ac:dyDescent="0.2">
      <c r="A528" s="108"/>
      <c r="B528" s="108"/>
      <c r="C528" s="108"/>
      <c r="D528" s="107"/>
      <c r="E528" s="108"/>
      <c r="F528" s="108"/>
      <c r="G528" s="108"/>
      <c r="H528" s="108"/>
      <c r="I528" s="108"/>
      <c r="J528" s="109"/>
      <c r="K528" s="109"/>
      <c r="L528" s="108"/>
      <c r="M528" s="108"/>
      <c r="N528" s="108"/>
      <c r="O528" s="112"/>
      <c r="P528" s="112"/>
      <c r="Q528" s="108"/>
      <c r="R528" s="108"/>
      <c r="S528" s="112"/>
    </row>
    <row r="529" spans="1:19" ht="15.75" customHeight="1" x14ac:dyDescent="0.2">
      <c r="A529" s="108"/>
      <c r="B529" s="108"/>
      <c r="C529" s="108"/>
      <c r="D529" s="107"/>
      <c r="E529" s="108"/>
      <c r="F529" s="108"/>
      <c r="G529" s="108"/>
      <c r="H529" s="108"/>
      <c r="I529" s="108"/>
      <c r="J529" s="109"/>
      <c r="K529" s="109"/>
      <c r="L529" s="108"/>
      <c r="M529" s="108"/>
      <c r="N529" s="108"/>
      <c r="O529" s="112"/>
      <c r="P529" s="112"/>
      <c r="Q529" s="108"/>
      <c r="R529" s="108"/>
      <c r="S529" s="112"/>
    </row>
    <row r="530" spans="1:19" ht="15.75" customHeight="1" x14ac:dyDescent="0.2">
      <c r="A530" s="108"/>
      <c r="B530" s="108"/>
      <c r="C530" s="108"/>
      <c r="D530" s="107"/>
      <c r="E530" s="108"/>
      <c r="F530" s="108"/>
      <c r="G530" s="108"/>
      <c r="H530" s="108"/>
      <c r="I530" s="108"/>
      <c r="J530" s="109"/>
      <c r="K530" s="109"/>
      <c r="L530" s="108"/>
      <c r="M530" s="108"/>
      <c r="N530" s="108"/>
      <c r="O530" s="112"/>
      <c r="P530" s="112"/>
      <c r="Q530" s="108"/>
      <c r="R530" s="108"/>
      <c r="S530" s="112"/>
    </row>
    <row r="531" spans="1:19" ht="15.75" customHeight="1" x14ac:dyDescent="0.2">
      <c r="A531" s="108"/>
      <c r="B531" s="108"/>
      <c r="C531" s="108"/>
      <c r="D531" s="107"/>
      <c r="E531" s="108"/>
      <c r="F531" s="108"/>
      <c r="G531" s="108"/>
      <c r="H531" s="108"/>
      <c r="I531" s="108"/>
      <c r="J531" s="109"/>
      <c r="K531" s="109"/>
      <c r="L531" s="108"/>
      <c r="M531" s="108"/>
      <c r="N531" s="108"/>
      <c r="O531" s="112"/>
      <c r="P531" s="112"/>
      <c r="Q531" s="108"/>
      <c r="R531" s="108"/>
      <c r="S531" s="112"/>
    </row>
    <row r="532" spans="1:19" ht="15.75" customHeight="1" x14ac:dyDescent="0.2">
      <c r="A532" s="108"/>
      <c r="B532" s="108"/>
      <c r="C532" s="108"/>
      <c r="D532" s="107"/>
      <c r="E532" s="108"/>
      <c r="F532" s="108"/>
      <c r="G532" s="108"/>
      <c r="H532" s="108"/>
      <c r="I532" s="108"/>
      <c r="J532" s="109"/>
      <c r="K532" s="109"/>
      <c r="L532" s="108"/>
      <c r="M532" s="108"/>
      <c r="N532" s="108"/>
      <c r="O532" s="112"/>
      <c r="P532" s="112"/>
      <c r="Q532" s="108"/>
      <c r="R532" s="108"/>
      <c r="S532" s="112"/>
    </row>
    <row r="533" spans="1:19" ht="15.75" customHeight="1" x14ac:dyDescent="0.2">
      <c r="A533" s="108"/>
      <c r="B533" s="108"/>
      <c r="C533" s="108"/>
      <c r="D533" s="107"/>
      <c r="E533" s="108"/>
      <c r="F533" s="108"/>
      <c r="G533" s="108"/>
      <c r="H533" s="108"/>
      <c r="I533" s="108"/>
      <c r="J533" s="109"/>
      <c r="K533" s="109"/>
      <c r="L533" s="108"/>
      <c r="M533" s="108"/>
      <c r="N533" s="108"/>
      <c r="O533" s="112"/>
      <c r="P533" s="112"/>
      <c r="Q533" s="108"/>
      <c r="R533" s="108"/>
      <c r="S533" s="112"/>
    </row>
    <row r="534" spans="1:19" ht="15.75" customHeight="1" x14ac:dyDescent="0.2">
      <c r="A534" s="108"/>
      <c r="B534" s="108"/>
      <c r="C534" s="108"/>
      <c r="D534" s="107"/>
      <c r="E534" s="108"/>
      <c r="F534" s="108"/>
      <c r="G534" s="108"/>
      <c r="H534" s="108"/>
      <c r="I534" s="108"/>
      <c r="J534" s="109"/>
      <c r="K534" s="109"/>
      <c r="L534" s="108"/>
      <c r="M534" s="108"/>
      <c r="N534" s="108"/>
      <c r="O534" s="112"/>
      <c r="P534" s="112"/>
      <c r="Q534" s="108"/>
      <c r="R534" s="108"/>
      <c r="S534" s="112"/>
    </row>
    <row r="535" spans="1:19" ht="15.75" customHeight="1" x14ac:dyDescent="0.2">
      <c r="A535" s="108"/>
      <c r="B535" s="108"/>
      <c r="C535" s="108"/>
      <c r="D535" s="107"/>
      <c r="E535" s="108"/>
      <c r="F535" s="108"/>
      <c r="G535" s="108"/>
      <c r="H535" s="108"/>
      <c r="I535" s="108"/>
      <c r="J535" s="109"/>
      <c r="K535" s="109"/>
      <c r="L535" s="108"/>
      <c r="M535" s="108"/>
      <c r="N535" s="108"/>
      <c r="O535" s="112"/>
      <c r="P535" s="112"/>
      <c r="Q535" s="108"/>
      <c r="R535" s="108"/>
      <c r="S535" s="112"/>
    </row>
    <row r="536" spans="1:19" ht="15.75" customHeight="1" x14ac:dyDescent="0.2">
      <c r="A536" s="108"/>
      <c r="B536" s="108"/>
      <c r="C536" s="108"/>
      <c r="D536" s="107"/>
      <c r="E536" s="108"/>
      <c r="F536" s="108"/>
      <c r="G536" s="108"/>
      <c r="H536" s="108"/>
      <c r="I536" s="108"/>
      <c r="J536" s="109"/>
      <c r="K536" s="109"/>
      <c r="L536" s="108"/>
      <c r="M536" s="108"/>
      <c r="N536" s="108"/>
      <c r="O536" s="112"/>
      <c r="P536" s="112"/>
      <c r="Q536" s="108"/>
      <c r="R536" s="108"/>
      <c r="S536" s="112"/>
    </row>
    <row r="537" spans="1:19" ht="15.75" customHeight="1" x14ac:dyDescent="0.2">
      <c r="A537" s="108"/>
      <c r="B537" s="108"/>
      <c r="C537" s="108"/>
      <c r="D537" s="107"/>
      <c r="E537" s="108"/>
      <c r="F537" s="108"/>
      <c r="G537" s="108"/>
      <c r="H537" s="108"/>
      <c r="I537" s="108"/>
      <c r="J537" s="109"/>
      <c r="K537" s="109"/>
      <c r="L537" s="108"/>
      <c r="M537" s="108"/>
      <c r="N537" s="108"/>
      <c r="O537" s="112"/>
      <c r="P537" s="112"/>
      <c r="Q537" s="108"/>
      <c r="R537" s="108"/>
      <c r="S537" s="112"/>
    </row>
    <row r="538" spans="1:19" ht="15.75" customHeight="1" x14ac:dyDescent="0.2">
      <c r="A538" s="108"/>
      <c r="B538" s="108"/>
      <c r="C538" s="108"/>
      <c r="D538" s="107"/>
      <c r="E538" s="108"/>
      <c r="F538" s="108"/>
      <c r="G538" s="108"/>
      <c r="H538" s="108"/>
      <c r="I538" s="108"/>
      <c r="J538" s="109"/>
      <c r="K538" s="109"/>
      <c r="L538" s="108"/>
      <c r="M538" s="108"/>
      <c r="N538" s="108"/>
      <c r="O538" s="112"/>
      <c r="P538" s="112"/>
      <c r="Q538" s="108"/>
      <c r="R538" s="108"/>
      <c r="S538" s="112"/>
    </row>
    <row r="539" spans="1:19" ht="15.75" customHeight="1" x14ac:dyDescent="0.2">
      <c r="A539" s="108"/>
      <c r="B539" s="108"/>
      <c r="C539" s="108"/>
      <c r="D539" s="107"/>
      <c r="E539" s="108"/>
      <c r="F539" s="108"/>
      <c r="G539" s="108"/>
      <c r="H539" s="108"/>
      <c r="I539" s="108"/>
      <c r="J539" s="109"/>
      <c r="K539" s="109"/>
      <c r="L539" s="108"/>
      <c r="M539" s="108"/>
      <c r="N539" s="108"/>
      <c r="O539" s="112"/>
      <c r="P539" s="112"/>
      <c r="Q539" s="108"/>
      <c r="R539" s="108"/>
      <c r="S539" s="112"/>
    </row>
    <row r="540" spans="1:19" ht="15.75" customHeight="1" x14ac:dyDescent="0.2">
      <c r="A540" s="108"/>
      <c r="B540" s="108"/>
      <c r="C540" s="108"/>
      <c r="D540" s="107"/>
      <c r="E540" s="108"/>
      <c r="F540" s="108"/>
      <c r="G540" s="108"/>
      <c r="H540" s="108"/>
      <c r="I540" s="108"/>
      <c r="J540" s="109"/>
      <c r="K540" s="109"/>
      <c r="L540" s="108"/>
      <c r="M540" s="108"/>
      <c r="N540" s="108"/>
      <c r="O540" s="112"/>
      <c r="P540" s="112"/>
      <c r="Q540" s="108"/>
      <c r="R540" s="108"/>
      <c r="S540" s="112"/>
    </row>
    <row r="541" spans="1:19" ht="15.75" customHeight="1" x14ac:dyDescent="0.2">
      <c r="A541" s="108"/>
      <c r="B541" s="108"/>
      <c r="C541" s="108"/>
      <c r="D541" s="107"/>
      <c r="E541" s="108"/>
      <c r="F541" s="108"/>
      <c r="G541" s="108"/>
      <c r="H541" s="108"/>
      <c r="I541" s="108"/>
      <c r="J541" s="109"/>
      <c r="K541" s="109"/>
      <c r="L541" s="108"/>
      <c r="M541" s="108"/>
      <c r="N541" s="108"/>
      <c r="O541" s="112"/>
      <c r="P541" s="112"/>
      <c r="Q541" s="108"/>
      <c r="R541" s="108"/>
      <c r="S541" s="112"/>
    </row>
    <row r="542" spans="1:19" ht="15.75" customHeight="1" x14ac:dyDescent="0.2">
      <c r="A542" s="108"/>
      <c r="B542" s="108"/>
      <c r="C542" s="108"/>
      <c r="D542" s="107"/>
      <c r="E542" s="108"/>
      <c r="F542" s="108"/>
      <c r="G542" s="108"/>
      <c r="H542" s="108"/>
      <c r="I542" s="108"/>
      <c r="J542" s="109"/>
      <c r="K542" s="109"/>
      <c r="L542" s="108"/>
      <c r="M542" s="108"/>
      <c r="N542" s="108"/>
      <c r="O542" s="112"/>
      <c r="P542" s="112"/>
      <c r="Q542" s="108"/>
      <c r="R542" s="108"/>
      <c r="S542" s="112"/>
    </row>
    <row r="543" spans="1:19" ht="15.75" customHeight="1" x14ac:dyDescent="0.2">
      <c r="A543" s="108"/>
      <c r="B543" s="108"/>
      <c r="C543" s="108"/>
      <c r="D543" s="107"/>
      <c r="E543" s="108"/>
      <c r="F543" s="108"/>
      <c r="G543" s="108"/>
      <c r="H543" s="108"/>
      <c r="I543" s="108"/>
      <c r="J543" s="109"/>
      <c r="K543" s="109"/>
      <c r="L543" s="108"/>
      <c r="M543" s="108"/>
      <c r="N543" s="108"/>
      <c r="O543" s="112"/>
      <c r="P543" s="112"/>
      <c r="Q543" s="108"/>
      <c r="R543" s="108"/>
      <c r="S543" s="112"/>
    </row>
    <row r="544" spans="1:19" ht="15.75" customHeight="1" x14ac:dyDescent="0.2">
      <c r="A544" s="108"/>
      <c r="B544" s="108"/>
      <c r="C544" s="108"/>
      <c r="D544" s="107"/>
      <c r="E544" s="108"/>
      <c r="F544" s="108"/>
      <c r="G544" s="108"/>
      <c r="H544" s="108"/>
      <c r="I544" s="108"/>
      <c r="J544" s="109"/>
      <c r="K544" s="109"/>
      <c r="L544" s="108"/>
      <c r="M544" s="108"/>
      <c r="N544" s="108"/>
      <c r="O544" s="112"/>
      <c r="P544" s="112"/>
      <c r="Q544" s="108"/>
      <c r="R544" s="108"/>
      <c r="S544" s="112"/>
    </row>
    <row r="545" spans="1:19" ht="15.75" customHeight="1" x14ac:dyDescent="0.2">
      <c r="A545" s="108"/>
      <c r="B545" s="108"/>
      <c r="C545" s="108"/>
      <c r="D545" s="107"/>
      <c r="E545" s="108"/>
      <c r="F545" s="108"/>
      <c r="G545" s="108"/>
      <c r="H545" s="108"/>
      <c r="I545" s="108"/>
      <c r="J545" s="109"/>
      <c r="K545" s="109"/>
      <c r="L545" s="108"/>
      <c r="M545" s="108"/>
      <c r="N545" s="108"/>
      <c r="O545" s="112"/>
      <c r="P545" s="112"/>
      <c r="Q545" s="108"/>
      <c r="R545" s="108"/>
      <c r="S545" s="112"/>
    </row>
    <row r="546" spans="1:19" ht="15.75" customHeight="1" x14ac:dyDescent="0.2">
      <c r="A546" s="108"/>
      <c r="B546" s="108"/>
      <c r="C546" s="108"/>
      <c r="D546" s="107"/>
      <c r="E546" s="108"/>
      <c r="F546" s="108"/>
      <c r="G546" s="108"/>
      <c r="H546" s="108"/>
      <c r="I546" s="108"/>
      <c r="J546" s="109"/>
      <c r="K546" s="109"/>
      <c r="L546" s="108"/>
      <c r="M546" s="108"/>
      <c r="N546" s="108"/>
      <c r="O546" s="112"/>
      <c r="P546" s="112"/>
      <c r="Q546" s="108"/>
      <c r="R546" s="108"/>
      <c r="S546" s="112"/>
    </row>
    <row r="547" spans="1:19" ht="15.75" customHeight="1" x14ac:dyDescent="0.2">
      <c r="A547" s="108"/>
      <c r="B547" s="108"/>
      <c r="C547" s="108"/>
      <c r="D547" s="107"/>
      <c r="E547" s="108"/>
      <c r="F547" s="108"/>
      <c r="G547" s="108"/>
      <c r="H547" s="108"/>
      <c r="I547" s="108"/>
      <c r="J547" s="109"/>
      <c r="K547" s="109"/>
      <c r="L547" s="108"/>
      <c r="M547" s="108"/>
      <c r="N547" s="108"/>
      <c r="O547" s="112"/>
      <c r="P547" s="112"/>
      <c r="Q547" s="108"/>
      <c r="R547" s="108"/>
      <c r="S547" s="112"/>
    </row>
    <row r="548" spans="1:19" ht="15.75" customHeight="1" x14ac:dyDescent="0.2">
      <c r="A548" s="108"/>
      <c r="B548" s="108"/>
      <c r="C548" s="108"/>
      <c r="D548" s="107"/>
      <c r="E548" s="108"/>
      <c r="F548" s="108"/>
      <c r="G548" s="108"/>
      <c r="H548" s="108"/>
      <c r="I548" s="108"/>
      <c r="J548" s="109"/>
      <c r="K548" s="109"/>
      <c r="L548" s="108"/>
      <c r="M548" s="108"/>
      <c r="N548" s="108"/>
      <c r="O548" s="112"/>
      <c r="P548" s="112"/>
      <c r="Q548" s="108"/>
      <c r="R548" s="108"/>
      <c r="S548" s="112"/>
    </row>
    <row r="549" spans="1:19" ht="15.75" customHeight="1" x14ac:dyDescent="0.2">
      <c r="A549" s="108"/>
      <c r="B549" s="108"/>
      <c r="C549" s="108"/>
      <c r="D549" s="107"/>
      <c r="E549" s="108"/>
      <c r="F549" s="108"/>
      <c r="G549" s="108"/>
      <c r="H549" s="108"/>
      <c r="I549" s="108"/>
      <c r="J549" s="109"/>
      <c r="K549" s="109"/>
      <c r="L549" s="108"/>
      <c r="M549" s="108"/>
      <c r="N549" s="108"/>
      <c r="O549" s="112"/>
      <c r="P549" s="112"/>
      <c r="Q549" s="108"/>
      <c r="R549" s="108"/>
      <c r="S549" s="112"/>
    </row>
    <row r="550" spans="1:19" ht="15.75" customHeight="1" x14ac:dyDescent="0.2">
      <c r="A550" s="108"/>
      <c r="B550" s="108"/>
      <c r="C550" s="108"/>
      <c r="D550" s="107"/>
      <c r="E550" s="108"/>
      <c r="F550" s="108"/>
      <c r="G550" s="108"/>
      <c r="H550" s="108"/>
      <c r="I550" s="108"/>
      <c r="J550" s="109"/>
      <c r="K550" s="109"/>
      <c r="L550" s="108"/>
      <c r="M550" s="108"/>
      <c r="N550" s="108"/>
      <c r="O550" s="112"/>
      <c r="P550" s="112"/>
      <c r="Q550" s="108"/>
      <c r="R550" s="108"/>
      <c r="S550" s="112"/>
    </row>
    <row r="551" spans="1:19" ht="15.75" customHeight="1" x14ac:dyDescent="0.2">
      <c r="A551" s="108"/>
      <c r="B551" s="108"/>
      <c r="C551" s="108"/>
      <c r="D551" s="107"/>
      <c r="E551" s="108"/>
      <c r="F551" s="108"/>
      <c r="G551" s="108"/>
      <c r="H551" s="108"/>
      <c r="I551" s="108"/>
      <c r="J551" s="109"/>
      <c r="K551" s="109"/>
      <c r="L551" s="108"/>
      <c r="M551" s="108"/>
      <c r="N551" s="108"/>
      <c r="O551" s="112"/>
      <c r="P551" s="112"/>
      <c r="Q551" s="108"/>
      <c r="R551" s="108"/>
      <c r="S551" s="112"/>
    </row>
    <row r="552" spans="1:19" ht="15.75" customHeight="1" x14ac:dyDescent="0.2">
      <c r="A552" s="108"/>
      <c r="B552" s="108"/>
      <c r="C552" s="108"/>
      <c r="D552" s="107"/>
      <c r="E552" s="108"/>
      <c r="F552" s="108"/>
      <c r="G552" s="108"/>
      <c r="H552" s="108"/>
      <c r="I552" s="108"/>
      <c r="J552" s="109"/>
      <c r="K552" s="109"/>
      <c r="L552" s="108"/>
      <c r="M552" s="108"/>
      <c r="N552" s="108"/>
      <c r="O552" s="112"/>
      <c r="P552" s="112"/>
      <c r="Q552" s="108"/>
      <c r="R552" s="108"/>
      <c r="S552" s="112"/>
    </row>
    <row r="553" spans="1:19" ht="15.75" customHeight="1" x14ac:dyDescent="0.2">
      <c r="A553" s="108"/>
      <c r="B553" s="108"/>
      <c r="C553" s="108"/>
      <c r="D553" s="107"/>
      <c r="E553" s="108"/>
      <c r="F553" s="108"/>
      <c r="G553" s="108"/>
      <c r="H553" s="108"/>
      <c r="I553" s="108"/>
      <c r="J553" s="109"/>
      <c r="K553" s="109"/>
      <c r="L553" s="108"/>
      <c r="M553" s="108"/>
      <c r="N553" s="108"/>
      <c r="O553" s="112"/>
      <c r="P553" s="112"/>
      <c r="Q553" s="108"/>
      <c r="R553" s="108"/>
      <c r="S553" s="112"/>
    </row>
    <row r="554" spans="1:19" ht="15.75" customHeight="1" x14ac:dyDescent="0.2">
      <c r="A554" s="108"/>
      <c r="B554" s="108"/>
      <c r="C554" s="108"/>
      <c r="D554" s="107"/>
      <c r="E554" s="108"/>
      <c r="F554" s="108"/>
      <c r="G554" s="108"/>
      <c r="H554" s="108"/>
      <c r="I554" s="108"/>
      <c r="J554" s="109"/>
      <c r="K554" s="109"/>
      <c r="L554" s="108"/>
      <c r="M554" s="108"/>
      <c r="N554" s="108"/>
      <c r="O554" s="112"/>
      <c r="P554" s="112"/>
      <c r="Q554" s="108"/>
      <c r="R554" s="108"/>
      <c r="S554" s="112"/>
    </row>
    <row r="555" spans="1:19" ht="15.75" customHeight="1" x14ac:dyDescent="0.2">
      <c r="A555" s="108"/>
      <c r="B555" s="108"/>
      <c r="C555" s="108"/>
      <c r="D555" s="107"/>
      <c r="E555" s="108"/>
      <c r="F555" s="108"/>
      <c r="G555" s="108"/>
      <c r="H555" s="108"/>
      <c r="I555" s="108"/>
      <c r="J555" s="109"/>
      <c r="K555" s="109"/>
      <c r="L555" s="108"/>
      <c r="M555" s="108"/>
      <c r="N555" s="108"/>
      <c r="O555" s="112"/>
      <c r="P555" s="112"/>
      <c r="Q555" s="108"/>
      <c r="R555" s="108"/>
      <c r="S555" s="112"/>
    </row>
    <row r="556" spans="1:19" ht="15.75" customHeight="1" x14ac:dyDescent="0.2">
      <c r="A556" s="108"/>
      <c r="B556" s="108"/>
      <c r="C556" s="108"/>
      <c r="D556" s="107"/>
      <c r="E556" s="108"/>
      <c r="F556" s="108"/>
      <c r="G556" s="108"/>
      <c r="H556" s="108"/>
      <c r="I556" s="108"/>
      <c r="J556" s="109"/>
      <c r="K556" s="109"/>
      <c r="L556" s="108"/>
      <c r="M556" s="108"/>
      <c r="N556" s="108"/>
      <c r="O556" s="112"/>
      <c r="P556" s="112"/>
      <c r="Q556" s="108"/>
      <c r="R556" s="108"/>
      <c r="S556" s="112"/>
    </row>
    <row r="557" spans="1:19" ht="15.75" customHeight="1" x14ac:dyDescent="0.2">
      <c r="A557" s="108"/>
      <c r="B557" s="108"/>
      <c r="C557" s="108"/>
      <c r="D557" s="107"/>
      <c r="E557" s="108"/>
      <c r="F557" s="108"/>
      <c r="G557" s="108"/>
      <c r="H557" s="108"/>
      <c r="I557" s="108"/>
      <c r="J557" s="109"/>
      <c r="K557" s="109"/>
      <c r="L557" s="108"/>
      <c r="M557" s="108"/>
      <c r="N557" s="108"/>
      <c r="O557" s="112"/>
      <c r="P557" s="112"/>
      <c r="Q557" s="108"/>
      <c r="R557" s="108"/>
      <c r="S557" s="112"/>
    </row>
    <row r="558" spans="1:19" ht="15.75" customHeight="1" x14ac:dyDescent="0.2">
      <c r="A558" s="108"/>
      <c r="B558" s="108"/>
      <c r="C558" s="108"/>
      <c r="D558" s="107"/>
      <c r="E558" s="108"/>
      <c r="F558" s="108"/>
      <c r="G558" s="108"/>
      <c r="H558" s="108"/>
      <c r="I558" s="108"/>
      <c r="J558" s="109"/>
      <c r="K558" s="109"/>
      <c r="L558" s="108"/>
      <c r="M558" s="108"/>
      <c r="N558" s="108"/>
      <c r="O558" s="112"/>
      <c r="P558" s="112"/>
      <c r="Q558" s="108"/>
      <c r="R558" s="108"/>
      <c r="S558" s="112"/>
    </row>
    <row r="559" spans="1:19" ht="15.75" customHeight="1" x14ac:dyDescent="0.2">
      <c r="A559" s="108"/>
      <c r="B559" s="108"/>
      <c r="C559" s="108"/>
      <c r="D559" s="107"/>
      <c r="E559" s="108"/>
      <c r="F559" s="108"/>
      <c r="G559" s="108"/>
      <c r="H559" s="108"/>
      <c r="I559" s="108"/>
      <c r="J559" s="109"/>
      <c r="K559" s="109"/>
      <c r="L559" s="108"/>
      <c r="M559" s="108"/>
      <c r="N559" s="108"/>
      <c r="O559" s="112"/>
      <c r="P559" s="112"/>
      <c r="Q559" s="108"/>
      <c r="R559" s="108"/>
      <c r="S559" s="112"/>
    </row>
    <row r="560" spans="1:19" ht="15.75" customHeight="1" x14ac:dyDescent="0.2">
      <c r="A560" s="108"/>
      <c r="B560" s="108"/>
      <c r="C560" s="108"/>
      <c r="D560" s="107"/>
      <c r="E560" s="108"/>
      <c r="F560" s="108"/>
      <c r="G560" s="108"/>
      <c r="H560" s="108"/>
      <c r="I560" s="108"/>
      <c r="J560" s="109"/>
      <c r="K560" s="109"/>
      <c r="L560" s="108"/>
      <c r="M560" s="108"/>
      <c r="N560" s="108"/>
      <c r="O560" s="112"/>
      <c r="P560" s="112"/>
      <c r="Q560" s="108"/>
      <c r="R560" s="108"/>
      <c r="S560" s="112"/>
    </row>
    <row r="561" spans="1:19" ht="15.75" customHeight="1" x14ac:dyDescent="0.2">
      <c r="A561" s="108"/>
      <c r="B561" s="108"/>
      <c r="C561" s="108"/>
      <c r="D561" s="107"/>
      <c r="E561" s="108"/>
      <c r="F561" s="108"/>
      <c r="G561" s="108"/>
      <c r="H561" s="108"/>
      <c r="I561" s="108"/>
      <c r="J561" s="109"/>
      <c r="K561" s="109"/>
      <c r="L561" s="108"/>
      <c r="M561" s="108"/>
      <c r="N561" s="108"/>
      <c r="O561" s="112"/>
      <c r="P561" s="112"/>
      <c r="Q561" s="108"/>
      <c r="R561" s="108"/>
      <c r="S561" s="112"/>
    </row>
    <row r="562" spans="1:19" ht="15.75" customHeight="1" x14ac:dyDescent="0.2">
      <c r="A562" s="108"/>
      <c r="B562" s="108"/>
      <c r="C562" s="108"/>
      <c r="D562" s="107"/>
      <c r="E562" s="108"/>
      <c r="F562" s="108"/>
      <c r="G562" s="108"/>
      <c r="H562" s="108"/>
      <c r="I562" s="108"/>
      <c r="J562" s="109"/>
      <c r="K562" s="109"/>
      <c r="L562" s="108"/>
      <c r="M562" s="108"/>
      <c r="N562" s="108"/>
      <c r="O562" s="112"/>
      <c r="P562" s="112"/>
      <c r="Q562" s="108"/>
      <c r="R562" s="108"/>
      <c r="S562" s="112"/>
    </row>
    <row r="563" spans="1:19" ht="15.75" customHeight="1" x14ac:dyDescent="0.2">
      <c r="A563" s="108"/>
      <c r="B563" s="108"/>
      <c r="C563" s="108"/>
      <c r="D563" s="107"/>
      <c r="E563" s="108"/>
      <c r="F563" s="108"/>
      <c r="G563" s="108"/>
      <c r="H563" s="108"/>
      <c r="I563" s="108"/>
      <c r="J563" s="109"/>
      <c r="K563" s="109"/>
      <c r="L563" s="108"/>
      <c r="M563" s="108"/>
      <c r="N563" s="108"/>
      <c r="O563" s="112"/>
      <c r="P563" s="112"/>
      <c r="Q563" s="108"/>
      <c r="R563" s="108"/>
      <c r="S563" s="112"/>
    </row>
    <row r="564" spans="1:19" ht="15.75" customHeight="1" x14ac:dyDescent="0.2">
      <c r="A564" s="108"/>
      <c r="B564" s="108"/>
      <c r="C564" s="108"/>
      <c r="D564" s="107"/>
      <c r="E564" s="108"/>
      <c r="F564" s="108"/>
      <c r="G564" s="108"/>
      <c r="H564" s="108"/>
      <c r="I564" s="108"/>
      <c r="J564" s="109"/>
      <c r="K564" s="109"/>
      <c r="L564" s="108"/>
      <c r="M564" s="108"/>
      <c r="N564" s="108"/>
      <c r="O564" s="112"/>
      <c r="P564" s="112"/>
      <c r="Q564" s="108"/>
      <c r="R564" s="108"/>
      <c r="S564" s="112"/>
    </row>
    <row r="565" spans="1:19" ht="15.75" customHeight="1" x14ac:dyDescent="0.2">
      <c r="A565" s="108"/>
      <c r="B565" s="108"/>
      <c r="C565" s="108"/>
      <c r="D565" s="107"/>
      <c r="E565" s="108"/>
      <c r="F565" s="108"/>
      <c r="G565" s="108"/>
      <c r="H565" s="108"/>
      <c r="I565" s="108"/>
      <c r="J565" s="109"/>
      <c r="K565" s="109"/>
      <c r="L565" s="108"/>
      <c r="M565" s="108"/>
      <c r="N565" s="108"/>
      <c r="O565" s="112"/>
      <c r="P565" s="112"/>
      <c r="Q565" s="108"/>
      <c r="R565" s="108"/>
      <c r="S565" s="112"/>
    </row>
    <row r="566" spans="1:19" ht="15.75" customHeight="1" x14ac:dyDescent="0.2">
      <c r="A566" s="108"/>
      <c r="B566" s="108"/>
      <c r="C566" s="108"/>
      <c r="D566" s="107"/>
      <c r="E566" s="108"/>
      <c r="F566" s="108"/>
      <c r="G566" s="108"/>
      <c r="H566" s="108"/>
      <c r="I566" s="108"/>
      <c r="J566" s="109"/>
      <c r="K566" s="109"/>
      <c r="L566" s="108"/>
      <c r="M566" s="108"/>
      <c r="N566" s="108"/>
      <c r="O566" s="112"/>
      <c r="P566" s="112"/>
      <c r="Q566" s="108"/>
      <c r="R566" s="108"/>
      <c r="S566" s="112"/>
    </row>
    <row r="567" spans="1:19" ht="15.75" customHeight="1" x14ac:dyDescent="0.2">
      <c r="A567" s="108"/>
      <c r="B567" s="108"/>
      <c r="C567" s="108"/>
      <c r="D567" s="107"/>
      <c r="E567" s="108"/>
      <c r="F567" s="108"/>
      <c r="G567" s="108"/>
      <c r="H567" s="108"/>
      <c r="I567" s="108"/>
      <c r="J567" s="109"/>
      <c r="K567" s="109"/>
      <c r="L567" s="108"/>
      <c r="M567" s="108"/>
      <c r="N567" s="108"/>
      <c r="O567" s="112"/>
      <c r="P567" s="112"/>
      <c r="Q567" s="108"/>
      <c r="R567" s="108"/>
      <c r="S567" s="112"/>
    </row>
    <row r="568" spans="1:19" ht="15.75" customHeight="1" x14ac:dyDescent="0.2">
      <c r="A568" s="108"/>
      <c r="B568" s="108"/>
      <c r="C568" s="108"/>
      <c r="D568" s="107"/>
      <c r="E568" s="108"/>
      <c r="F568" s="108"/>
      <c r="G568" s="108"/>
      <c r="H568" s="108"/>
      <c r="I568" s="108"/>
      <c r="J568" s="109"/>
      <c r="K568" s="109"/>
      <c r="L568" s="108"/>
      <c r="M568" s="108"/>
      <c r="N568" s="108"/>
      <c r="O568" s="112"/>
      <c r="P568" s="112"/>
      <c r="Q568" s="108"/>
      <c r="R568" s="108"/>
      <c r="S568" s="112"/>
    </row>
    <row r="569" spans="1:19" ht="15.75" customHeight="1" x14ac:dyDescent="0.2">
      <c r="A569" s="108"/>
      <c r="B569" s="108"/>
      <c r="C569" s="108"/>
      <c r="D569" s="107"/>
      <c r="E569" s="108"/>
      <c r="F569" s="108"/>
      <c r="G569" s="108"/>
      <c r="H569" s="108"/>
      <c r="I569" s="108"/>
      <c r="J569" s="109"/>
      <c r="K569" s="109"/>
      <c r="L569" s="108"/>
      <c r="M569" s="108"/>
      <c r="N569" s="108"/>
      <c r="O569" s="112"/>
      <c r="P569" s="112"/>
      <c r="Q569" s="108"/>
      <c r="R569" s="108"/>
      <c r="S569" s="112"/>
    </row>
    <row r="570" spans="1:19" ht="15.75" customHeight="1" x14ac:dyDescent="0.2">
      <c r="A570" s="108"/>
      <c r="B570" s="108"/>
      <c r="C570" s="108"/>
      <c r="D570" s="107"/>
      <c r="E570" s="108"/>
      <c r="F570" s="108"/>
      <c r="G570" s="108"/>
      <c r="H570" s="108"/>
      <c r="I570" s="108"/>
      <c r="J570" s="109"/>
      <c r="K570" s="109"/>
      <c r="L570" s="108"/>
      <c r="M570" s="108"/>
      <c r="N570" s="108"/>
      <c r="O570" s="112"/>
      <c r="P570" s="112"/>
      <c r="Q570" s="108"/>
      <c r="R570" s="108"/>
      <c r="S570" s="112"/>
    </row>
    <row r="571" spans="1:19" ht="15.75" customHeight="1" x14ac:dyDescent="0.2">
      <c r="A571" s="108"/>
      <c r="B571" s="108"/>
      <c r="C571" s="108"/>
      <c r="D571" s="107"/>
      <c r="E571" s="108"/>
      <c r="F571" s="108"/>
      <c r="G571" s="108"/>
      <c r="H571" s="108"/>
      <c r="I571" s="108"/>
      <c r="J571" s="109"/>
      <c r="K571" s="109"/>
      <c r="L571" s="108"/>
      <c r="M571" s="108"/>
      <c r="N571" s="108"/>
      <c r="O571" s="112"/>
      <c r="P571" s="112"/>
      <c r="Q571" s="108"/>
      <c r="R571" s="108"/>
      <c r="S571" s="112"/>
    </row>
    <row r="572" spans="1:19" ht="15.75" customHeight="1" x14ac:dyDescent="0.2">
      <c r="A572" s="108"/>
      <c r="B572" s="108"/>
      <c r="C572" s="108"/>
      <c r="D572" s="107"/>
      <c r="E572" s="108"/>
      <c r="F572" s="108"/>
      <c r="G572" s="108"/>
      <c r="H572" s="108"/>
      <c r="I572" s="108"/>
      <c r="J572" s="109"/>
      <c r="K572" s="109"/>
      <c r="L572" s="108"/>
      <c r="M572" s="108"/>
      <c r="N572" s="108"/>
      <c r="O572" s="112"/>
      <c r="P572" s="112"/>
      <c r="Q572" s="108"/>
      <c r="R572" s="108"/>
      <c r="S572" s="112"/>
    </row>
    <row r="573" spans="1:19" ht="15.75" customHeight="1" x14ac:dyDescent="0.2">
      <c r="A573" s="108"/>
      <c r="B573" s="108"/>
      <c r="C573" s="108"/>
      <c r="D573" s="107"/>
      <c r="E573" s="108"/>
      <c r="F573" s="108"/>
      <c r="G573" s="108"/>
      <c r="H573" s="108"/>
      <c r="I573" s="108"/>
      <c r="J573" s="109"/>
      <c r="K573" s="109"/>
      <c r="L573" s="108"/>
      <c r="M573" s="108"/>
      <c r="N573" s="108"/>
      <c r="O573" s="112"/>
      <c r="P573" s="112"/>
      <c r="Q573" s="108"/>
      <c r="R573" s="108"/>
      <c r="S573" s="112"/>
    </row>
    <row r="574" spans="1:19" ht="15.75" customHeight="1" x14ac:dyDescent="0.2">
      <c r="A574" s="108"/>
      <c r="B574" s="108"/>
      <c r="C574" s="108"/>
      <c r="D574" s="107"/>
      <c r="E574" s="108"/>
      <c r="F574" s="108"/>
      <c r="G574" s="108"/>
      <c r="H574" s="108"/>
      <c r="I574" s="108"/>
      <c r="J574" s="109"/>
      <c r="K574" s="109"/>
      <c r="L574" s="108"/>
      <c r="M574" s="108"/>
      <c r="N574" s="108"/>
      <c r="O574" s="112"/>
      <c r="P574" s="112"/>
      <c r="Q574" s="108"/>
      <c r="R574" s="108"/>
      <c r="S574" s="112"/>
    </row>
    <row r="575" spans="1:19" ht="15.75" customHeight="1" x14ac:dyDescent="0.2">
      <c r="A575" s="108"/>
      <c r="B575" s="108"/>
      <c r="C575" s="108"/>
      <c r="D575" s="107"/>
      <c r="E575" s="108"/>
      <c r="F575" s="108"/>
      <c r="G575" s="108"/>
      <c r="H575" s="108"/>
      <c r="I575" s="108"/>
      <c r="J575" s="109"/>
      <c r="K575" s="109"/>
      <c r="L575" s="108"/>
      <c r="M575" s="108"/>
      <c r="N575" s="108"/>
      <c r="O575" s="112"/>
      <c r="P575" s="112"/>
      <c r="Q575" s="108"/>
      <c r="R575" s="108"/>
      <c r="S575" s="112"/>
    </row>
    <row r="576" spans="1:19" ht="15.75" customHeight="1" x14ac:dyDescent="0.2">
      <c r="A576" s="108"/>
      <c r="B576" s="108"/>
      <c r="C576" s="108"/>
      <c r="D576" s="107"/>
      <c r="E576" s="108"/>
      <c r="F576" s="108"/>
      <c r="G576" s="108"/>
      <c r="H576" s="108"/>
      <c r="I576" s="108"/>
      <c r="J576" s="109"/>
      <c r="K576" s="109"/>
      <c r="L576" s="108"/>
      <c r="M576" s="108"/>
      <c r="N576" s="108"/>
      <c r="O576" s="112"/>
      <c r="P576" s="112"/>
      <c r="Q576" s="108"/>
      <c r="R576" s="108"/>
      <c r="S576" s="112"/>
    </row>
    <row r="577" spans="1:19" ht="15.75" customHeight="1" x14ac:dyDescent="0.2">
      <c r="A577" s="108"/>
      <c r="B577" s="108"/>
      <c r="C577" s="108"/>
      <c r="D577" s="107"/>
      <c r="E577" s="108"/>
      <c r="F577" s="108"/>
      <c r="G577" s="108"/>
      <c r="H577" s="108"/>
      <c r="I577" s="108"/>
      <c r="J577" s="109"/>
      <c r="K577" s="109"/>
      <c r="L577" s="108"/>
      <c r="M577" s="108"/>
      <c r="N577" s="108"/>
      <c r="O577" s="112"/>
      <c r="P577" s="112"/>
      <c r="Q577" s="108"/>
      <c r="R577" s="108"/>
      <c r="S577" s="112"/>
    </row>
    <row r="578" spans="1:19" ht="15.75" customHeight="1" x14ac:dyDescent="0.2">
      <c r="A578" s="108"/>
      <c r="B578" s="108"/>
      <c r="C578" s="108"/>
      <c r="D578" s="107"/>
      <c r="E578" s="108"/>
      <c r="F578" s="108"/>
      <c r="G578" s="108"/>
      <c r="H578" s="108"/>
      <c r="I578" s="108"/>
      <c r="J578" s="109"/>
      <c r="K578" s="109"/>
      <c r="L578" s="108"/>
      <c r="M578" s="108"/>
      <c r="N578" s="108"/>
      <c r="O578" s="112"/>
      <c r="P578" s="112"/>
      <c r="Q578" s="108"/>
      <c r="R578" s="108"/>
      <c r="S578" s="112"/>
    </row>
    <row r="579" spans="1:19" ht="15.75" customHeight="1" x14ac:dyDescent="0.2">
      <c r="A579" s="108"/>
      <c r="B579" s="108"/>
      <c r="C579" s="108"/>
      <c r="D579" s="107"/>
      <c r="E579" s="108"/>
      <c r="F579" s="108"/>
      <c r="G579" s="108"/>
      <c r="H579" s="108"/>
      <c r="I579" s="108"/>
      <c r="J579" s="109"/>
      <c r="K579" s="109"/>
      <c r="L579" s="108"/>
      <c r="M579" s="108"/>
      <c r="N579" s="108"/>
      <c r="O579" s="112"/>
      <c r="P579" s="112"/>
      <c r="Q579" s="108"/>
      <c r="R579" s="108"/>
      <c r="S579" s="112"/>
    </row>
    <row r="580" spans="1:19" ht="15.75" customHeight="1" x14ac:dyDescent="0.2">
      <c r="A580" s="108"/>
      <c r="B580" s="108"/>
      <c r="C580" s="108"/>
      <c r="D580" s="107"/>
      <c r="E580" s="108"/>
      <c r="F580" s="108"/>
      <c r="G580" s="108"/>
      <c r="H580" s="108"/>
      <c r="I580" s="108"/>
      <c r="J580" s="109"/>
      <c r="K580" s="109"/>
      <c r="L580" s="108"/>
      <c r="M580" s="108"/>
      <c r="N580" s="108"/>
      <c r="O580" s="112"/>
      <c r="P580" s="112"/>
      <c r="Q580" s="108"/>
      <c r="R580" s="108"/>
      <c r="S580" s="112"/>
    </row>
    <row r="581" spans="1:19" ht="15.75" customHeight="1" x14ac:dyDescent="0.2">
      <c r="A581" s="108"/>
      <c r="B581" s="108"/>
      <c r="C581" s="108"/>
      <c r="D581" s="107"/>
      <c r="E581" s="108"/>
      <c r="F581" s="108"/>
      <c r="G581" s="108"/>
      <c r="H581" s="108"/>
      <c r="I581" s="108"/>
      <c r="J581" s="109"/>
      <c r="K581" s="109"/>
      <c r="L581" s="108"/>
      <c r="M581" s="108"/>
      <c r="N581" s="108"/>
      <c r="O581" s="112"/>
      <c r="P581" s="112"/>
      <c r="Q581" s="108"/>
      <c r="R581" s="108"/>
      <c r="S581" s="112"/>
    </row>
    <row r="582" spans="1:19" ht="15.75" customHeight="1" x14ac:dyDescent="0.2">
      <c r="A582" s="108"/>
      <c r="B582" s="108"/>
      <c r="C582" s="108"/>
      <c r="D582" s="107"/>
      <c r="E582" s="108"/>
      <c r="F582" s="108"/>
      <c r="G582" s="108"/>
      <c r="H582" s="108"/>
      <c r="I582" s="108"/>
      <c r="J582" s="109"/>
      <c r="K582" s="109"/>
      <c r="L582" s="108"/>
      <c r="M582" s="108"/>
      <c r="N582" s="108"/>
      <c r="O582" s="112"/>
      <c r="P582" s="112"/>
      <c r="Q582" s="108"/>
      <c r="R582" s="108"/>
      <c r="S582" s="112"/>
    </row>
    <row r="583" spans="1:19" ht="15.75" customHeight="1" x14ac:dyDescent="0.2">
      <c r="A583" s="108"/>
      <c r="B583" s="108"/>
      <c r="C583" s="108"/>
      <c r="D583" s="107"/>
      <c r="E583" s="108"/>
      <c r="F583" s="108"/>
      <c r="G583" s="108"/>
      <c r="H583" s="108"/>
      <c r="I583" s="108"/>
      <c r="J583" s="109"/>
      <c r="K583" s="109"/>
      <c r="L583" s="108"/>
      <c r="M583" s="108"/>
      <c r="N583" s="108"/>
      <c r="O583" s="112"/>
      <c r="P583" s="112"/>
      <c r="Q583" s="108"/>
      <c r="R583" s="108"/>
      <c r="S583" s="112"/>
    </row>
    <row r="584" spans="1:19" ht="15.75" customHeight="1" x14ac:dyDescent="0.2">
      <c r="A584" s="108"/>
      <c r="B584" s="108"/>
      <c r="C584" s="108"/>
      <c r="D584" s="107"/>
      <c r="E584" s="108"/>
      <c r="F584" s="108"/>
      <c r="G584" s="108"/>
      <c r="H584" s="108"/>
      <c r="I584" s="108"/>
      <c r="J584" s="109"/>
      <c r="K584" s="109"/>
      <c r="L584" s="108"/>
      <c r="M584" s="108"/>
      <c r="N584" s="108"/>
      <c r="O584" s="112"/>
      <c r="P584" s="112"/>
      <c r="Q584" s="108"/>
      <c r="R584" s="108"/>
      <c r="S584" s="112"/>
    </row>
    <row r="585" spans="1:19" ht="15.75" customHeight="1" x14ac:dyDescent="0.2">
      <c r="A585" s="108"/>
      <c r="B585" s="108"/>
      <c r="C585" s="108"/>
      <c r="D585" s="107"/>
      <c r="E585" s="108"/>
      <c r="F585" s="108"/>
      <c r="G585" s="108"/>
      <c r="H585" s="108"/>
      <c r="I585" s="108"/>
      <c r="J585" s="109"/>
      <c r="K585" s="109"/>
      <c r="L585" s="108"/>
      <c r="M585" s="108"/>
      <c r="N585" s="108"/>
      <c r="O585" s="112"/>
      <c r="P585" s="112"/>
      <c r="Q585" s="108"/>
      <c r="R585" s="108"/>
      <c r="S585" s="112"/>
    </row>
    <row r="586" spans="1:19" ht="15.75" customHeight="1" x14ac:dyDescent="0.2">
      <c r="A586" s="108"/>
      <c r="B586" s="108"/>
      <c r="C586" s="108"/>
      <c r="D586" s="107"/>
      <c r="E586" s="108"/>
      <c r="F586" s="108"/>
      <c r="G586" s="108"/>
      <c r="H586" s="108"/>
      <c r="I586" s="108"/>
      <c r="J586" s="109"/>
      <c r="K586" s="109"/>
      <c r="L586" s="108"/>
      <c r="M586" s="108"/>
      <c r="N586" s="108"/>
      <c r="O586" s="112"/>
      <c r="P586" s="112"/>
      <c r="Q586" s="108"/>
      <c r="R586" s="108"/>
      <c r="S586" s="112"/>
    </row>
    <row r="587" spans="1:19" ht="15.75" customHeight="1" x14ac:dyDescent="0.2">
      <c r="A587" s="108"/>
      <c r="B587" s="108"/>
      <c r="C587" s="108"/>
      <c r="D587" s="107"/>
      <c r="E587" s="108"/>
      <c r="F587" s="108"/>
      <c r="G587" s="108"/>
      <c r="H587" s="108"/>
      <c r="I587" s="108"/>
      <c r="J587" s="109"/>
      <c r="K587" s="109"/>
      <c r="L587" s="108"/>
      <c r="M587" s="108"/>
      <c r="N587" s="108"/>
      <c r="O587" s="112"/>
      <c r="P587" s="112"/>
      <c r="Q587" s="108"/>
      <c r="R587" s="108"/>
      <c r="S587" s="112"/>
    </row>
    <row r="588" spans="1:19" ht="15.75" customHeight="1" x14ac:dyDescent="0.2">
      <c r="A588" s="108"/>
      <c r="B588" s="108"/>
      <c r="C588" s="108"/>
      <c r="D588" s="107"/>
      <c r="E588" s="108"/>
      <c r="F588" s="108"/>
      <c r="G588" s="108"/>
      <c r="H588" s="108"/>
      <c r="I588" s="108"/>
      <c r="J588" s="109"/>
      <c r="K588" s="109"/>
      <c r="L588" s="108"/>
      <c r="M588" s="108"/>
      <c r="N588" s="108"/>
      <c r="O588" s="112"/>
      <c r="P588" s="112"/>
      <c r="Q588" s="108"/>
      <c r="R588" s="108"/>
      <c r="S588" s="112"/>
    </row>
    <row r="589" spans="1:19" ht="15.75" customHeight="1" x14ac:dyDescent="0.2">
      <c r="A589" s="108"/>
      <c r="B589" s="108"/>
      <c r="C589" s="108"/>
      <c r="D589" s="107"/>
      <c r="E589" s="108"/>
      <c r="F589" s="108"/>
      <c r="G589" s="108"/>
      <c r="H589" s="108"/>
      <c r="I589" s="108"/>
      <c r="J589" s="109"/>
      <c r="K589" s="109"/>
      <c r="L589" s="108"/>
      <c r="M589" s="108"/>
      <c r="N589" s="108"/>
      <c r="O589" s="112"/>
      <c r="P589" s="112"/>
      <c r="Q589" s="108"/>
      <c r="R589" s="108"/>
      <c r="S589" s="112"/>
    </row>
    <row r="590" spans="1:19" ht="15.75" customHeight="1" x14ac:dyDescent="0.2">
      <c r="A590" s="108"/>
      <c r="B590" s="108"/>
      <c r="C590" s="108"/>
      <c r="D590" s="107"/>
      <c r="E590" s="108"/>
      <c r="F590" s="108"/>
      <c r="G590" s="108"/>
      <c r="H590" s="108"/>
      <c r="I590" s="108"/>
      <c r="J590" s="109"/>
      <c r="K590" s="109"/>
      <c r="L590" s="108"/>
      <c r="M590" s="108"/>
      <c r="N590" s="108"/>
      <c r="O590" s="112"/>
      <c r="P590" s="112"/>
      <c r="Q590" s="108"/>
      <c r="R590" s="108"/>
      <c r="S590" s="112"/>
    </row>
    <row r="591" spans="1:19" ht="15.75" customHeight="1" x14ac:dyDescent="0.2">
      <c r="A591" s="108"/>
      <c r="B591" s="108"/>
      <c r="C591" s="108"/>
      <c r="D591" s="107"/>
      <c r="E591" s="108"/>
      <c r="F591" s="108"/>
      <c r="G591" s="108"/>
      <c r="H591" s="108"/>
      <c r="I591" s="108"/>
      <c r="J591" s="109"/>
      <c r="K591" s="109"/>
      <c r="L591" s="108"/>
      <c r="M591" s="108"/>
      <c r="N591" s="108"/>
      <c r="O591" s="112"/>
      <c r="P591" s="112"/>
      <c r="Q591" s="108"/>
      <c r="R591" s="108"/>
      <c r="S591" s="112"/>
    </row>
    <row r="592" spans="1:19" ht="15.75" customHeight="1" x14ac:dyDescent="0.2">
      <c r="A592" s="108"/>
      <c r="B592" s="108"/>
      <c r="C592" s="108"/>
      <c r="D592" s="107"/>
      <c r="E592" s="108"/>
      <c r="F592" s="108"/>
      <c r="G592" s="108"/>
      <c r="H592" s="108"/>
      <c r="I592" s="108"/>
      <c r="J592" s="109"/>
      <c r="K592" s="109"/>
      <c r="L592" s="108"/>
      <c r="M592" s="108"/>
      <c r="N592" s="108"/>
      <c r="O592" s="112"/>
      <c r="P592" s="112"/>
      <c r="Q592" s="108"/>
      <c r="R592" s="108"/>
      <c r="S592" s="112"/>
    </row>
    <row r="593" spans="1:19" ht="15.75" customHeight="1" x14ac:dyDescent="0.2">
      <c r="A593" s="108"/>
      <c r="B593" s="108"/>
      <c r="C593" s="108"/>
      <c r="D593" s="107"/>
      <c r="E593" s="108"/>
      <c r="F593" s="108"/>
      <c r="G593" s="108"/>
      <c r="H593" s="108"/>
      <c r="I593" s="108"/>
      <c r="J593" s="109"/>
      <c r="K593" s="109"/>
      <c r="L593" s="108"/>
      <c r="M593" s="108"/>
      <c r="N593" s="108"/>
      <c r="O593" s="112"/>
      <c r="P593" s="112"/>
      <c r="Q593" s="108"/>
      <c r="R593" s="108"/>
      <c r="S593" s="112"/>
    </row>
    <row r="594" spans="1:19" ht="15.75" customHeight="1" x14ac:dyDescent="0.2">
      <c r="A594" s="108"/>
      <c r="B594" s="108"/>
      <c r="C594" s="108"/>
      <c r="D594" s="107"/>
      <c r="E594" s="108"/>
      <c r="F594" s="108"/>
      <c r="G594" s="108"/>
      <c r="H594" s="108"/>
      <c r="I594" s="108"/>
      <c r="J594" s="109"/>
      <c r="K594" s="109"/>
      <c r="L594" s="108"/>
      <c r="M594" s="108"/>
      <c r="N594" s="108"/>
      <c r="O594" s="112"/>
      <c r="P594" s="112"/>
      <c r="Q594" s="108"/>
      <c r="R594" s="108"/>
      <c r="S594" s="112"/>
    </row>
    <row r="595" spans="1:19" ht="15.75" customHeight="1" x14ac:dyDescent="0.2">
      <c r="A595" s="108"/>
      <c r="B595" s="108"/>
      <c r="C595" s="108"/>
      <c r="D595" s="107"/>
      <c r="E595" s="108"/>
      <c r="F595" s="108"/>
      <c r="G595" s="108"/>
      <c r="H595" s="108"/>
      <c r="I595" s="108"/>
      <c r="J595" s="109"/>
      <c r="K595" s="109"/>
      <c r="L595" s="108"/>
      <c r="M595" s="108"/>
      <c r="N595" s="108"/>
      <c r="O595" s="112"/>
      <c r="P595" s="112"/>
      <c r="Q595" s="108"/>
      <c r="R595" s="108"/>
      <c r="S595" s="112"/>
    </row>
    <row r="596" spans="1:19" ht="15.75" customHeight="1" x14ac:dyDescent="0.2">
      <c r="A596" s="108"/>
      <c r="B596" s="108"/>
      <c r="C596" s="108"/>
      <c r="D596" s="107"/>
      <c r="E596" s="108"/>
      <c r="F596" s="108"/>
      <c r="G596" s="108"/>
      <c r="H596" s="108"/>
      <c r="I596" s="108"/>
      <c r="J596" s="109"/>
      <c r="K596" s="109"/>
      <c r="L596" s="108"/>
      <c r="M596" s="108"/>
      <c r="N596" s="108"/>
      <c r="O596" s="112"/>
      <c r="P596" s="112"/>
      <c r="Q596" s="108"/>
      <c r="R596" s="108"/>
      <c r="S596" s="112"/>
    </row>
    <row r="597" spans="1:19" ht="15.75" customHeight="1" x14ac:dyDescent="0.2">
      <c r="A597" s="108"/>
      <c r="B597" s="108"/>
      <c r="C597" s="108"/>
      <c r="D597" s="107"/>
      <c r="E597" s="108"/>
      <c r="F597" s="108"/>
      <c r="G597" s="108"/>
      <c r="H597" s="108"/>
      <c r="I597" s="108"/>
      <c r="J597" s="109"/>
      <c r="K597" s="109"/>
      <c r="L597" s="108"/>
      <c r="M597" s="108"/>
      <c r="N597" s="108"/>
      <c r="O597" s="112"/>
      <c r="P597" s="112"/>
      <c r="Q597" s="108"/>
      <c r="R597" s="108"/>
      <c r="S597" s="112"/>
    </row>
    <row r="598" spans="1:19" ht="15.75" customHeight="1" x14ac:dyDescent="0.2">
      <c r="A598" s="108"/>
      <c r="B598" s="108"/>
      <c r="C598" s="108"/>
      <c r="D598" s="107"/>
      <c r="E598" s="108"/>
      <c r="F598" s="108"/>
      <c r="G598" s="108"/>
      <c r="H598" s="108"/>
      <c r="I598" s="108"/>
      <c r="J598" s="109"/>
      <c r="K598" s="109"/>
      <c r="L598" s="108"/>
      <c r="M598" s="108"/>
      <c r="N598" s="108"/>
      <c r="O598" s="112"/>
      <c r="P598" s="112"/>
      <c r="Q598" s="108"/>
      <c r="R598" s="108"/>
      <c r="S598" s="112"/>
    </row>
    <row r="599" spans="1:19" ht="15.75" customHeight="1" x14ac:dyDescent="0.2">
      <c r="A599" s="108"/>
      <c r="B599" s="108"/>
      <c r="C599" s="108"/>
      <c r="D599" s="107"/>
      <c r="E599" s="108"/>
      <c r="F599" s="108"/>
      <c r="G599" s="108"/>
      <c r="H599" s="108"/>
      <c r="I599" s="108"/>
      <c r="J599" s="109"/>
      <c r="K599" s="109"/>
      <c r="L599" s="108"/>
      <c r="M599" s="108"/>
      <c r="N599" s="108"/>
      <c r="O599" s="112"/>
      <c r="P599" s="112"/>
      <c r="Q599" s="108"/>
      <c r="R599" s="108"/>
      <c r="S599" s="112"/>
    </row>
    <row r="600" spans="1:19" ht="15.75" customHeight="1" x14ac:dyDescent="0.2">
      <c r="A600" s="108"/>
      <c r="B600" s="108"/>
      <c r="C600" s="108"/>
      <c r="D600" s="107"/>
      <c r="E600" s="108"/>
      <c r="F600" s="108"/>
      <c r="G600" s="108"/>
      <c r="H600" s="108"/>
      <c r="I600" s="108"/>
      <c r="J600" s="109"/>
      <c r="K600" s="109"/>
      <c r="L600" s="108"/>
      <c r="M600" s="108"/>
      <c r="N600" s="108"/>
      <c r="O600" s="112"/>
      <c r="P600" s="112"/>
      <c r="Q600" s="108"/>
      <c r="R600" s="108"/>
      <c r="S600" s="112"/>
    </row>
    <row r="601" spans="1:19" ht="15.75" customHeight="1" x14ac:dyDescent="0.2">
      <c r="A601" s="108"/>
      <c r="B601" s="108"/>
      <c r="C601" s="108"/>
      <c r="D601" s="107"/>
      <c r="E601" s="108"/>
      <c r="F601" s="108"/>
      <c r="G601" s="108"/>
      <c r="H601" s="108"/>
      <c r="I601" s="108"/>
      <c r="J601" s="109"/>
      <c r="K601" s="109"/>
      <c r="L601" s="108"/>
      <c r="M601" s="108"/>
      <c r="N601" s="108"/>
      <c r="O601" s="112"/>
      <c r="P601" s="112"/>
      <c r="Q601" s="108"/>
      <c r="R601" s="108"/>
      <c r="S601" s="112"/>
    </row>
    <row r="602" spans="1:19" ht="15.75" customHeight="1" x14ac:dyDescent="0.2">
      <c r="A602" s="108"/>
      <c r="B602" s="108"/>
      <c r="C602" s="108"/>
      <c r="D602" s="107"/>
      <c r="E602" s="108"/>
      <c r="F602" s="108"/>
      <c r="G602" s="108"/>
      <c r="H602" s="108"/>
      <c r="I602" s="108"/>
      <c r="J602" s="109"/>
      <c r="K602" s="109"/>
      <c r="L602" s="108"/>
      <c r="M602" s="108"/>
      <c r="N602" s="108"/>
      <c r="O602" s="112"/>
      <c r="P602" s="112"/>
      <c r="Q602" s="108"/>
      <c r="R602" s="108"/>
      <c r="S602" s="112"/>
    </row>
    <row r="603" spans="1:19" ht="15.75" customHeight="1" x14ac:dyDescent="0.2">
      <c r="A603" s="108"/>
      <c r="B603" s="108"/>
      <c r="C603" s="108"/>
      <c r="D603" s="107"/>
      <c r="E603" s="108"/>
      <c r="F603" s="108"/>
      <c r="G603" s="108"/>
      <c r="H603" s="108"/>
      <c r="I603" s="108"/>
      <c r="J603" s="109"/>
      <c r="K603" s="109"/>
      <c r="L603" s="108"/>
      <c r="M603" s="108"/>
      <c r="N603" s="108"/>
      <c r="O603" s="112"/>
      <c r="P603" s="112"/>
      <c r="Q603" s="108"/>
      <c r="R603" s="108"/>
      <c r="S603" s="112"/>
    </row>
    <row r="604" spans="1:19" ht="15.75" customHeight="1" x14ac:dyDescent="0.2">
      <c r="A604" s="108"/>
      <c r="B604" s="108"/>
      <c r="C604" s="108"/>
      <c r="D604" s="107"/>
      <c r="E604" s="108"/>
      <c r="F604" s="108"/>
      <c r="G604" s="108"/>
      <c r="H604" s="108"/>
      <c r="I604" s="108"/>
      <c r="J604" s="109"/>
      <c r="K604" s="109"/>
      <c r="L604" s="108"/>
      <c r="M604" s="108"/>
      <c r="N604" s="108"/>
      <c r="O604" s="112"/>
      <c r="P604" s="112"/>
      <c r="Q604" s="108"/>
      <c r="R604" s="108"/>
      <c r="S604" s="112"/>
    </row>
    <row r="605" spans="1:19" ht="15.75" customHeight="1" x14ac:dyDescent="0.2">
      <c r="A605" s="108"/>
      <c r="B605" s="108"/>
      <c r="C605" s="108"/>
      <c r="D605" s="107"/>
      <c r="E605" s="108"/>
      <c r="F605" s="108"/>
      <c r="G605" s="108"/>
      <c r="H605" s="108"/>
      <c r="I605" s="108"/>
      <c r="J605" s="109"/>
      <c r="K605" s="109"/>
      <c r="L605" s="108"/>
      <c r="M605" s="108"/>
      <c r="N605" s="108"/>
      <c r="O605" s="112"/>
      <c r="P605" s="112"/>
      <c r="Q605" s="108"/>
      <c r="R605" s="108"/>
      <c r="S605" s="112"/>
    </row>
    <row r="606" spans="1:19" ht="15.75" customHeight="1" x14ac:dyDescent="0.2">
      <c r="A606" s="108"/>
      <c r="B606" s="108"/>
      <c r="C606" s="108"/>
      <c r="D606" s="107"/>
      <c r="E606" s="108"/>
      <c r="F606" s="108"/>
      <c r="G606" s="108"/>
      <c r="H606" s="108"/>
      <c r="I606" s="108"/>
      <c r="J606" s="109"/>
      <c r="K606" s="109"/>
      <c r="L606" s="108"/>
      <c r="M606" s="108"/>
      <c r="N606" s="108"/>
      <c r="O606" s="112"/>
      <c r="P606" s="112"/>
      <c r="Q606" s="108"/>
      <c r="R606" s="108"/>
      <c r="S606" s="112"/>
    </row>
    <row r="607" spans="1:19" ht="15.75" customHeight="1" x14ac:dyDescent="0.2">
      <c r="A607" s="108"/>
      <c r="B607" s="108"/>
      <c r="C607" s="108"/>
      <c r="D607" s="107"/>
      <c r="E607" s="108"/>
      <c r="F607" s="108"/>
      <c r="G607" s="108"/>
      <c r="H607" s="108"/>
      <c r="I607" s="108"/>
      <c r="J607" s="109"/>
      <c r="K607" s="109"/>
      <c r="L607" s="108"/>
      <c r="M607" s="108"/>
      <c r="N607" s="108"/>
      <c r="O607" s="112"/>
      <c r="P607" s="112"/>
      <c r="Q607" s="108"/>
      <c r="R607" s="108"/>
      <c r="S607" s="112"/>
    </row>
    <row r="608" spans="1:19" ht="15.75" customHeight="1" x14ac:dyDescent="0.2">
      <c r="A608" s="108"/>
      <c r="B608" s="108"/>
      <c r="C608" s="108"/>
      <c r="D608" s="107"/>
      <c r="E608" s="108"/>
      <c r="F608" s="108"/>
      <c r="G608" s="108"/>
      <c r="H608" s="108"/>
      <c r="I608" s="108"/>
      <c r="J608" s="109"/>
      <c r="K608" s="109"/>
      <c r="L608" s="108"/>
      <c r="M608" s="108"/>
      <c r="N608" s="108"/>
      <c r="O608" s="112"/>
      <c r="P608" s="112"/>
      <c r="Q608" s="108"/>
      <c r="R608" s="108"/>
      <c r="S608" s="112"/>
    </row>
    <row r="609" spans="1:19" ht="15.75" customHeight="1" x14ac:dyDescent="0.2">
      <c r="A609" s="108"/>
      <c r="B609" s="108"/>
      <c r="C609" s="108"/>
      <c r="D609" s="107"/>
      <c r="E609" s="108"/>
      <c r="F609" s="108"/>
      <c r="G609" s="108"/>
      <c r="H609" s="108"/>
      <c r="I609" s="108"/>
      <c r="J609" s="109"/>
      <c r="K609" s="109"/>
      <c r="L609" s="108"/>
      <c r="M609" s="108"/>
      <c r="N609" s="108"/>
      <c r="O609" s="112"/>
      <c r="P609" s="112"/>
      <c r="Q609" s="108"/>
      <c r="R609" s="108"/>
      <c r="S609" s="112"/>
    </row>
    <row r="610" spans="1:19" ht="15.75" customHeight="1" x14ac:dyDescent="0.2">
      <c r="A610" s="108"/>
      <c r="B610" s="108"/>
      <c r="C610" s="108"/>
      <c r="D610" s="107"/>
      <c r="E610" s="108"/>
      <c r="F610" s="108"/>
      <c r="G610" s="108"/>
      <c r="H610" s="108"/>
      <c r="I610" s="108"/>
      <c r="J610" s="109"/>
      <c r="K610" s="109"/>
      <c r="L610" s="108"/>
      <c r="M610" s="108"/>
      <c r="N610" s="108"/>
      <c r="O610" s="112"/>
      <c r="P610" s="112"/>
      <c r="Q610" s="108"/>
      <c r="R610" s="108"/>
      <c r="S610" s="112"/>
    </row>
    <row r="611" spans="1:19" ht="15.75" customHeight="1" x14ac:dyDescent="0.2">
      <c r="A611" s="108"/>
      <c r="B611" s="108"/>
      <c r="C611" s="108"/>
      <c r="D611" s="107"/>
      <c r="E611" s="108"/>
      <c r="F611" s="108"/>
      <c r="G611" s="108"/>
      <c r="H611" s="108"/>
      <c r="I611" s="108"/>
      <c r="J611" s="109"/>
      <c r="K611" s="109"/>
      <c r="L611" s="108"/>
      <c r="M611" s="108"/>
      <c r="N611" s="108"/>
      <c r="O611" s="112"/>
      <c r="P611" s="112"/>
      <c r="Q611" s="108"/>
      <c r="R611" s="108"/>
      <c r="S611" s="112"/>
    </row>
    <row r="612" spans="1:19" ht="15.75" customHeight="1" x14ac:dyDescent="0.2">
      <c r="A612" s="108"/>
      <c r="B612" s="108"/>
      <c r="C612" s="108"/>
      <c r="D612" s="107"/>
      <c r="E612" s="108"/>
      <c r="F612" s="108"/>
      <c r="G612" s="108"/>
      <c r="H612" s="108"/>
      <c r="I612" s="108"/>
      <c r="J612" s="109"/>
      <c r="K612" s="109"/>
      <c r="L612" s="108"/>
      <c r="M612" s="108"/>
      <c r="N612" s="108"/>
      <c r="O612" s="112"/>
      <c r="P612" s="112"/>
      <c r="Q612" s="108"/>
      <c r="R612" s="108"/>
      <c r="S612" s="112"/>
    </row>
    <row r="613" spans="1:19" ht="15.75" customHeight="1" x14ac:dyDescent="0.2">
      <c r="A613" s="108"/>
      <c r="B613" s="108"/>
      <c r="C613" s="108"/>
      <c r="D613" s="107"/>
      <c r="E613" s="108"/>
      <c r="F613" s="108"/>
      <c r="G613" s="108"/>
      <c r="H613" s="108"/>
      <c r="I613" s="108"/>
      <c r="J613" s="109"/>
      <c r="K613" s="109"/>
      <c r="L613" s="108"/>
      <c r="M613" s="108"/>
      <c r="N613" s="108"/>
      <c r="O613" s="112"/>
      <c r="P613" s="112"/>
      <c r="Q613" s="108"/>
      <c r="R613" s="108"/>
      <c r="S613" s="112"/>
    </row>
    <row r="614" spans="1:19" ht="15.75" customHeight="1" x14ac:dyDescent="0.2">
      <c r="A614" s="108"/>
      <c r="B614" s="108"/>
      <c r="C614" s="108"/>
      <c r="D614" s="107"/>
      <c r="E614" s="108"/>
      <c r="F614" s="108"/>
      <c r="G614" s="108"/>
      <c r="H614" s="108"/>
      <c r="I614" s="108"/>
      <c r="J614" s="109"/>
      <c r="K614" s="109"/>
      <c r="L614" s="108"/>
      <c r="M614" s="108"/>
      <c r="N614" s="108"/>
      <c r="O614" s="112"/>
      <c r="P614" s="112"/>
      <c r="Q614" s="108"/>
      <c r="R614" s="108"/>
      <c r="S614" s="112"/>
    </row>
    <row r="615" spans="1:19" ht="15.75" customHeight="1" x14ac:dyDescent="0.2">
      <c r="A615" s="108"/>
      <c r="B615" s="108"/>
      <c r="C615" s="108"/>
      <c r="D615" s="107"/>
      <c r="E615" s="108"/>
      <c r="F615" s="108"/>
      <c r="G615" s="108"/>
      <c r="H615" s="108"/>
      <c r="I615" s="108"/>
      <c r="J615" s="109"/>
      <c r="K615" s="109"/>
      <c r="L615" s="108"/>
      <c r="M615" s="108"/>
      <c r="N615" s="108"/>
      <c r="O615" s="112"/>
      <c r="P615" s="112"/>
      <c r="Q615" s="108"/>
      <c r="R615" s="108"/>
      <c r="S615" s="112"/>
    </row>
    <row r="616" spans="1:19" ht="15.75" customHeight="1" x14ac:dyDescent="0.2">
      <c r="A616" s="108"/>
      <c r="B616" s="108"/>
      <c r="C616" s="108"/>
      <c r="D616" s="107"/>
      <c r="E616" s="108"/>
      <c r="F616" s="108"/>
      <c r="G616" s="108"/>
      <c r="H616" s="108"/>
      <c r="I616" s="108"/>
      <c r="J616" s="109"/>
      <c r="K616" s="109"/>
      <c r="L616" s="108"/>
      <c r="M616" s="108"/>
      <c r="N616" s="108"/>
      <c r="O616" s="112"/>
      <c r="P616" s="112"/>
      <c r="Q616" s="108"/>
      <c r="R616" s="108"/>
      <c r="S616" s="112"/>
    </row>
    <row r="617" spans="1:19" ht="15.75" customHeight="1" x14ac:dyDescent="0.2">
      <c r="A617" s="108"/>
      <c r="B617" s="108"/>
      <c r="C617" s="108"/>
      <c r="D617" s="107"/>
      <c r="E617" s="108"/>
      <c r="F617" s="108"/>
      <c r="G617" s="108"/>
      <c r="H617" s="108"/>
      <c r="I617" s="108"/>
      <c r="J617" s="109"/>
      <c r="K617" s="109"/>
      <c r="L617" s="108"/>
      <c r="M617" s="108"/>
      <c r="N617" s="108"/>
      <c r="O617" s="112"/>
      <c r="P617" s="112"/>
      <c r="Q617" s="108"/>
      <c r="R617" s="108"/>
      <c r="S617" s="112"/>
    </row>
    <row r="618" spans="1:19" ht="15.75" customHeight="1" x14ac:dyDescent="0.2">
      <c r="A618" s="108"/>
      <c r="B618" s="108"/>
      <c r="C618" s="108"/>
      <c r="D618" s="107"/>
      <c r="E618" s="108"/>
      <c r="F618" s="108"/>
      <c r="G618" s="108"/>
      <c r="H618" s="108"/>
      <c r="I618" s="108"/>
      <c r="J618" s="109"/>
      <c r="K618" s="109"/>
      <c r="L618" s="108"/>
      <c r="M618" s="108"/>
      <c r="N618" s="108"/>
      <c r="O618" s="112"/>
      <c r="P618" s="112"/>
      <c r="Q618" s="108"/>
      <c r="R618" s="108"/>
      <c r="S618" s="112"/>
    </row>
    <row r="619" spans="1:19" ht="15.75" customHeight="1" x14ac:dyDescent="0.2">
      <c r="A619" s="108"/>
      <c r="B619" s="108"/>
      <c r="C619" s="108"/>
      <c r="D619" s="107"/>
      <c r="E619" s="108"/>
      <c r="F619" s="108"/>
      <c r="G619" s="108"/>
      <c r="H619" s="108"/>
      <c r="I619" s="108"/>
      <c r="J619" s="109"/>
      <c r="K619" s="109"/>
      <c r="L619" s="108"/>
      <c r="M619" s="108"/>
      <c r="N619" s="108"/>
      <c r="O619" s="112"/>
      <c r="P619" s="112"/>
      <c r="Q619" s="108"/>
      <c r="R619" s="108"/>
      <c r="S619" s="112"/>
    </row>
    <row r="620" spans="1:19" ht="15.75" customHeight="1" x14ac:dyDescent="0.2">
      <c r="A620" s="108"/>
      <c r="B620" s="108"/>
      <c r="C620" s="108"/>
      <c r="D620" s="107"/>
      <c r="E620" s="108"/>
      <c r="F620" s="108"/>
      <c r="G620" s="108"/>
      <c r="H620" s="108"/>
      <c r="I620" s="108"/>
      <c r="J620" s="109"/>
      <c r="K620" s="109"/>
      <c r="L620" s="108"/>
      <c r="M620" s="108"/>
      <c r="N620" s="108"/>
      <c r="O620" s="112"/>
      <c r="P620" s="112"/>
      <c r="Q620" s="108"/>
      <c r="R620" s="108"/>
      <c r="S620" s="112"/>
    </row>
    <row r="621" spans="1:19" ht="15.75" customHeight="1" x14ac:dyDescent="0.2">
      <c r="A621" s="108"/>
      <c r="B621" s="108"/>
      <c r="C621" s="108"/>
      <c r="D621" s="107"/>
      <c r="E621" s="108"/>
      <c r="F621" s="108"/>
      <c r="G621" s="108"/>
      <c r="H621" s="108"/>
      <c r="I621" s="108"/>
      <c r="J621" s="109"/>
      <c r="K621" s="109"/>
      <c r="L621" s="108"/>
      <c r="M621" s="108"/>
      <c r="N621" s="108"/>
      <c r="O621" s="112"/>
      <c r="P621" s="112"/>
      <c r="Q621" s="108"/>
      <c r="R621" s="108"/>
      <c r="S621" s="112"/>
    </row>
    <row r="622" spans="1:19" ht="15.75" customHeight="1" x14ac:dyDescent="0.2">
      <c r="A622" s="108"/>
      <c r="B622" s="108"/>
      <c r="C622" s="108"/>
      <c r="D622" s="107"/>
      <c r="E622" s="108"/>
      <c r="F622" s="108"/>
      <c r="G622" s="108"/>
      <c r="H622" s="108"/>
      <c r="I622" s="108"/>
      <c r="J622" s="109"/>
      <c r="K622" s="109"/>
      <c r="L622" s="108"/>
      <c r="M622" s="108"/>
      <c r="N622" s="108"/>
      <c r="O622" s="112"/>
      <c r="P622" s="112"/>
      <c r="Q622" s="108"/>
      <c r="R622" s="108"/>
      <c r="S622" s="112"/>
    </row>
    <row r="623" spans="1:19" ht="15.75" customHeight="1" x14ac:dyDescent="0.2">
      <c r="A623" s="108"/>
      <c r="B623" s="108"/>
      <c r="C623" s="108"/>
      <c r="D623" s="107"/>
      <c r="E623" s="108"/>
      <c r="F623" s="108"/>
      <c r="G623" s="108"/>
      <c r="H623" s="108"/>
      <c r="I623" s="108"/>
      <c r="J623" s="109"/>
      <c r="K623" s="109"/>
      <c r="L623" s="108"/>
      <c r="M623" s="108"/>
      <c r="N623" s="108"/>
      <c r="O623" s="112"/>
      <c r="P623" s="112"/>
      <c r="Q623" s="108"/>
      <c r="R623" s="108"/>
      <c r="S623" s="112"/>
    </row>
    <row r="624" spans="1:19" ht="15.75" customHeight="1" x14ac:dyDescent="0.2">
      <c r="A624" s="108"/>
      <c r="B624" s="108"/>
      <c r="C624" s="108"/>
      <c r="D624" s="107"/>
      <c r="E624" s="108"/>
      <c r="F624" s="108"/>
      <c r="G624" s="108"/>
      <c r="H624" s="108"/>
      <c r="I624" s="108"/>
      <c r="J624" s="109"/>
      <c r="K624" s="109"/>
      <c r="L624" s="108"/>
      <c r="M624" s="108"/>
      <c r="N624" s="108"/>
      <c r="O624" s="112"/>
      <c r="P624" s="112"/>
      <c r="Q624" s="108"/>
      <c r="R624" s="108"/>
      <c r="S624" s="112"/>
    </row>
    <row r="625" spans="1:19" ht="15.75" customHeight="1" x14ac:dyDescent="0.2">
      <c r="A625" s="108"/>
      <c r="B625" s="108"/>
      <c r="C625" s="108"/>
      <c r="D625" s="107"/>
      <c r="E625" s="108"/>
      <c r="F625" s="108"/>
      <c r="G625" s="108"/>
      <c r="H625" s="108"/>
      <c r="I625" s="108"/>
      <c r="J625" s="109"/>
      <c r="K625" s="109"/>
      <c r="L625" s="108"/>
      <c r="M625" s="108"/>
      <c r="N625" s="108"/>
      <c r="O625" s="112"/>
      <c r="P625" s="112"/>
      <c r="Q625" s="108"/>
      <c r="R625" s="108"/>
      <c r="S625" s="112"/>
    </row>
    <row r="626" spans="1:19" ht="15.75" customHeight="1" x14ac:dyDescent="0.2">
      <c r="A626" s="108"/>
      <c r="B626" s="108"/>
      <c r="C626" s="108"/>
      <c r="D626" s="107"/>
      <c r="E626" s="108"/>
      <c r="F626" s="108"/>
      <c r="G626" s="108"/>
      <c r="H626" s="108"/>
      <c r="I626" s="108"/>
      <c r="J626" s="109"/>
      <c r="K626" s="109"/>
      <c r="L626" s="108"/>
      <c r="M626" s="108"/>
      <c r="N626" s="108"/>
      <c r="O626" s="112"/>
      <c r="P626" s="112"/>
      <c r="Q626" s="108"/>
      <c r="R626" s="108"/>
      <c r="S626" s="112"/>
    </row>
    <row r="627" spans="1:19" ht="15.75" customHeight="1" x14ac:dyDescent="0.2">
      <c r="A627" s="108"/>
      <c r="B627" s="108"/>
      <c r="C627" s="108"/>
      <c r="D627" s="107"/>
      <c r="E627" s="108"/>
      <c r="F627" s="108"/>
      <c r="G627" s="108"/>
      <c r="H627" s="108"/>
      <c r="I627" s="108"/>
      <c r="J627" s="109"/>
      <c r="K627" s="109"/>
      <c r="L627" s="108"/>
      <c r="M627" s="108"/>
      <c r="N627" s="108"/>
      <c r="O627" s="112"/>
      <c r="P627" s="112"/>
      <c r="Q627" s="108"/>
      <c r="R627" s="108"/>
      <c r="S627" s="112"/>
    </row>
    <row r="628" spans="1:19" ht="15.75" customHeight="1" x14ac:dyDescent="0.2">
      <c r="A628" s="108"/>
      <c r="B628" s="108"/>
      <c r="C628" s="108"/>
      <c r="D628" s="107"/>
      <c r="E628" s="108"/>
      <c r="F628" s="108"/>
      <c r="G628" s="108"/>
      <c r="H628" s="108"/>
      <c r="I628" s="108"/>
      <c r="J628" s="109"/>
      <c r="K628" s="109"/>
      <c r="L628" s="108"/>
      <c r="M628" s="108"/>
      <c r="N628" s="108"/>
      <c r="O628" s="112"/>
      <c r="P628" s="112"/>
      <c r="Q628" s="108"/>
      <c r="R628" s="108"/>
      <c r="S628" s="112"/>
    </row>
    <row r="629" spans="1:19" ht="15.75" customHeight="1" x14ac:dyDescent="0.2">
      <c r="A629" s="108"/>
      <c r="B629" s="108"/>
      <c r="C629" s="108"/>
      <c r="D629" s="107"/>
      <c r="E629" s="108"/>
      <c r="F629" s="108"/>
      <c r="G629" s="108"/>
      <c r="H629" s="108"/>
      <c r="I629" s="108"/>
      <c r="J629" s="109"/>
      <c r="K629" s="109"/>
      <c r="L629" s="108"/>
      <c r="M629" s="108"/>
      <c r="N629" s="108"/>
      <c r="O629" s="112"/>
      <c r="P629" s="112"/>
      <c r="Q629" s="108"/>
      <c r="R629" s="108"/>
      <c r="S629" s="112"/>
    </row>
    <row r="630" spans="1:19" ht="15.75" customHeight="1" x14ac:dyDescent="0.2">
      <c r="A630" s="108"/>
      <c r="B630" s="108"/>
      <c r="C630" s="108"/>
      <c r="D630" s="107"/>
      <c r="E630" s="108"/>
      <c r="F630" s="108"/>
      <c r="G630" s="108"/>
      <c r="H630" s="108"/>
      <c r="I630" s="108"/>
      <c r="J630" s="109"/>
      <c r="K630" s="109"/>
      <c r="L630" s="108"/>
      <c r="M630" s="108"/>
      <c r="N630" s="108"/>
      <c r="O630" s="112"/>
      <c r="P630" s="112"/>
      <c r="Q630" s="108"/>
      <c r="R630" s="108"/>
      <c r="S630" s="112"/>
    </row>
    <row r="631" spans="1:19" ht="15.75" customHeight="1" x14ac:dyDescent="0.2">
      <c r="A631" s="108"/>
      <c r="B631" s="108"/>
      <c r="C631" s="108"/>
      <c r="D631" s="107"/>
      <c r="E631" s="108"/>
      <c r="F631" s="108"/>
      <c r="G631" s="108"/>
      <c r="H631" s="108"/>
      <c r="I631" s="108"/>
      <c r="J631" s="109"/>
      <c r="K631" s="109"/>
      <c r="L631" s="108"/>
      <c r="M631" s="108"/>
      <c r="N631" s="108"/>
      <c r="O631" s="112"/>
      <c r="P631" s="112"/>
      <c r="Q631" s="108"/>
      <c r="R631" s="108"/>
      <c r="S631" s="112"/>
    </row>
    <row r="632" spans="1:19" ht="15.75" customHeight="1" x14ac:dyDescent="0.2">
      <c r="A632" s="108"/>
      <c r="B632" s="108"/>
      <c r="C632" s="108"/>
      <c r="D632" s="107"/>
      <c r="E632" s="108"/>
      <c r="F632" s="108"/>
      <c r="G632" s="108"/>
      <c r="H632" s="108"/>
      <c r="I632" s="108"/>
      <c r="J632" s="109"/>
      <c r="K632" s="109"/>
      <c r="L632" s="108"/>
      <c r="M632" s="108"/>
      <c r="N632" s="108"/>
      <c r="O632" s="112"/>
      <c r="P632" s="112"/>
      <c r="Q632" s="108"/>
      <c r="R632" s="108"/>
      <c r="S632" s="112"/>
    </row>
    <row r="633" spans="1:19" ht="15.75" customHeight="1" x14ac:dyDescent="0.2">
      <c r="A633" s="108"/>
      <c r="B633" s="108"/>
      <c r="C633" s="108"/>
      <c r="D633" s="107"/>
      <c r="E633" s="108"/>
      <c r="F633" s="108"/>
      <c r="G633" s="108"/>
      <c r="H633" s="108"/>
      <c r="I633" s="108"/>
      <c r="J633" s="109"/>
      <c r="K633" s="109"/>
      <c r="L633" s="108"/>
      <c r="M633" s="108"/>
      <c r="N633" s="108"/>
      <c r="O633" s="112"/>
      <c r="P633" s="112"/>
      <c r="Q633" s="108"/>
      <c r="R633" s="108"/>
      <c r="S633" s="112"/>
    </row>
    <row r="634" spans="1:19" ht="15.75" customHeight="1" x14ac:dyDescent="0.2">
      <c r="A634" s="108"/>
      <c r="B634" s="108"/>
      <c r="C634" s="108"/>
      <c r="D634" s="107"/>
      <c r="E634" s="108"/>
      <c r="F634" s="108"/>
      <c r="G634" s="108"/>
      <c r="H634" s="108"/>
      <c r="I634" s="108"/>
      <c r="J634" s="109"/>
      <c r="K634" s="109"/>
      <c r="L634" s="108"/>
      <c r="M634" s="108"/>
      <c r="N634" s="108"/>
      <c r="O634" s="112"/>
      <c r="P634" s="112"/>
      <c r="Q634" s="108"/>
      <c r="R634" s="108"/>
      <c r="S634" s="112"/>
    </row>
    <row r="635" spans="1:19" ht="15.75" customHeight="1" x14ac:dyDescent="0.2">
      <c r="A635" s="108"/>
      <c r="B635" s="108"/>
      <c r="C635" s="108"/>
      <c r="D635" s="107"/>
      <c r="E635" s="108"/>
      <c r="F635" s="108"/>
      <c r="G635" s="108"/>
      <c r="H635" s="108"/>
      <c r="I635" s="108"/>
      <c r="J635" s="109"/>
      <c r="K635" s="109"/>
      <c r="L635" s="108"/>
      <c r="M635" s="108"/>
      <c r="N635" s="108"/>
      <c r="O635" s="112"/>
      <c r="P635" s="112"/>
      <c r="Q635" s="108"/>
      <c r="R635" s="108"/>
      <c r="S635" s="112"/>
    </row>
    <row r="636" spans="1:19" ht="15.75" customHeight="1" x14ac:dyDescent="0.2">
      <c r="A636" s="108"/>
      <c r="B636" s="108"/>
      <c r="C636" s="108"/>
      <c r="D636" s="107"/>
      <c r="E636" s="108"/>
      <c r="F636" s="108"/>
      <c r="G636" s="108"/>
      <c r="H636" s="108"/>
      <c r="I636" s="108"/>
      <c r="J636" s="109"/>
      <c r="K636" s="109"/>
      <c r="L636" s="108"/>
      <c r="M636" s="108"/>
      <c r="N636" s="108"/>
      <c r="O636" s="112"/>
      <c r="P636" s="112"/>
      <c r="Q636" s="108"/>
      <c r="R636" s="108"/>
      <c r="S636" s="112"/>
    </row>
    <row r="637" spans="1:19" ht="15.75" customHeight="1" x14ac:dyDescent="0.2">
      <c r="A637" s="108"/>
      <c r="B637" s="108"/>
      <c r="C637" s="108"/>
      <c r="D637" s="107"/>
      <c r="E637" s="108"/>
      <c r="F637" s="108"/>
      <c r="G637" s="108"/>
      <c r="H637" s="108"/>
      <c r="I637" s="108"/>
      <c r="J637" s="109"/>
      <c r="K637" s="109"/>
      <c r="L637" s="108"/>
      <c r="M637" s="108"/>
      <c r="N637" s="108"/>
      <c r="O637" s="112"/>
      <c r="P637" s="112"/>
      <c r="Q637" s="108"/>
      <c r="R637" s="108"/>
      <c r="S637" s="112"/>
    </row>
    <row r="638" spans="1:19" ht="15.75" customHeight="1" x14ac:dyDescent="0.2">
      <c r="A638" s="108"/>
      <c r="B638" s="108"/>
      <c r="C638" s="108"/>
      <c r="D638" s="107"/>
      <c r="E638" s="108"/>
      <c r="F638" s="108"/>
      <c r="G638" s="108"/>
      <c r="H638" s="108"/>
      <c r="I638" s="108"/>
      <c r="J638" s="109"/>
      <c r="K638" s="109"/>
      <c r="L638" s="108"/>
      <c r="M638" s="108"/>
      <c r="N638" s="108"/>
      <c r="O638" s="112"/>
      <c r="P638" s="112"/>
      <c r="Q638" s="108"/>
      <c r="R638" s="108"/>
      <c r="S638" s="112"/>
    </row>
    <row r="639" spans="1:19" ht="15.75" customHeight="1" x14ac:dyDescent="0.2">
      <c r="A639" s="108"/>
      <c r="B639" s="108"/>
      <c r="C639" s="108"/>
      <c r="D639" s="107"/>
      <c r="E639" s="108"/>
      <c r="F639" s="108"/>
      <c r="G639" s="108"/>
      <c r="H639" s="108"/>
      <c r="I639" s="108"/>
      <c r="J639" s="109"/>
      <c r="K639" s="109"/>
      <c r="L639" s="108"/>
      <c r="M639" s="108"/>
      <c r="N639" s="108"/>
      <c r="O639" s="112"/>
      <c r="P639" s="112"/>
      <c r="Q639" s="108"/>
      <c r="R639" s="108"/>
      <c r="S639" s="112"/>
    </row>
    <row r="640" spans="1:19" ht="15.75" customHeight="1" x14ac:dyDescent="0.2">
      <c r="A640" s="108"/>
      <c r="B640" s="108"/>
      <c r="C640" s="108"/>
      <c r="D640" s="107"/>
      <c r="E640" s="108"/>
      <c r="F640" s="108"/>
      <c r="G640" s="108"/>
      <c r="H640" s="108"/>
      <c r="I640" s="108"/>
      <c r="J640" s="109"/>
      <c r="K640" s="109"/>
      <c r="L640" s="108"/>
      <c r="M640" s="108"/>
      <c r="N640" s="108"/>
      <c r="O640" s="112"/>
      <c r="P640" s="112"/>
      <c r="Q640" s="108"/>
      <c r="R640" s="108"/>
      <c r="S640" s="112"/>
    </row>
    <row r="641" spans="1:19" ht="15.75" customHeight="1" x14ac:dyDescent="0.2">
      <c r="A641" s="108"/>
      <c r="B641" s="108"/>
      <c r="C641" s="108"/>
      <c r="D641" s="107"/>
      <c r="E641" s="108"/>
      <c r="F641" s="108"/>
      <c r="G641" s="108"/>
      <c r="H641" s="108"/>
      <c r="I641" s="108"/>
      <c r="J641" s="109"/>
      <c r="K641" s="109"/>
      <c r="L641" s="108"/>
      <c r="M641" s="108"/>
      <c r="N641" s="108"/>
      <c r="O641" s="112"/>
      <c r="P641" s="112"/>
      <c r="Q641" s="108"/>
      <c r="R641" s="108"/>
      <c r="S641" s="112"/>
    </row>
    <row r="642" spans="1:19" ht="15.75" customHeight="1" x14ac:dyDescent="0.2">
      <c r="A642" s="108"/>
      <c r="B642" s="108"/>
      <c r="C642" s="108"/>
      <c r="D642" s="107"/>
      <c r="E642" s="108"/>
      <c r="F642" s="108"/>
      <c r="G642" s="108"/>
      <c r="H642" s="108"/>
      <c r="I642" s="108"/>
      <c r="J642" s="109"/>
      <c r="K642" s="109"/>
      <c r="L642" s="108"/>
      <c r="M642" s="108"/>
      <c r="N642" s="108"/>
      <c r="O642" s="112"/>
      <c r="P642" s="112"/>
      <c r="Q642" s="108"/>
      <c r="R642" s="108"/>
      <c r="S642" s="112"/>
    </row>
    <row r="643" spans="1:19" ht="15.75" customHeight="1" x14ac:dyDescent="0.2">
      <c r="A643" s="108"/>
      <c r="B643" s="108"/>
      <c r="C643" s="108"/>
      <c r="D643" s="107"/>
      <c r="E643" s="108"/>
      <c r="F643" s="108"/>
      <c r="G643" s="108"/>
      <c r="H643" s="108"/>
      <c r="I643" s="108"/>
      <c r="J643" s="109"/>
      <c r="K643" s="109"/>
      <c r="L643" s="108"/>
      <c r="M643" s="108"/>
      <c r="N643" s="108"/>
      <c r="O643" s="112"/>
      <c r="P643" s="112"/>
      <c r="Q643" s="108"/>
      <c r="R643" s="108"/>
      <c r="S643" s="112"/>
    </row>
    <row r="644" spans="1:19" ht="15.75" customHeight="1" x14ac:dyDescent="0.2">
      <c r="A644" s="108"/>
      <c r="B644" s="108"/>
      <c r="C644" s="108"/>
      <c r="D644" s="107"/>
      <c r="E644" s="108"/>
      <c r="F644" s="108"/>
      <c r="G644" s="108"/>
      <c r="H644" s="108"/>
      <c r="I644" s="108"/>
      <c r="J644" s="109"/>
      <c r="K644" s="109"/>
      <c r="L644" s="108"/>
      <c r="M644" s="108"/>
      <c r="N644" s="108"/>
      <c r="O644" s="112"/>
      <c r="P644" s="112"/>
      <c r="Q644" s="108"/>
      <c r="R644" s="108"/>
      <c r="S644" s="112"/>
    </row>
    <row r="645" spans="1:19" ht="15.75" customHeight="1" x14ac:dyDescent="0.2">
      <c r="A645" s="108"/>
      <c r="B645" s="108"/>
      <c r="C645" s="108"/>
      <c r="D645" s="107"/>
      <c r="E645" s="108"/>
      <c r="F645" s="108"/>
      <c r="G645" s="108"/>
      <c r="H645" s="108"/>
      <c r="I645" s="108"/>
      <c r="J645" s="109"/>
      <c r="K645" s="109"/>
      <c r="L645" s="108"/>
      <c r="M645" s="108"/>
      <c r="N645" s="108"/>
      <c r="O645" s="112"/>
      <c r="P645" s="112"/>
      <c r="Q645" s="108"/>
      <c r="R645" s="108"/>
      <c r="S645" s="112"/>
    </row>
    <row r="646" spans="1:19" ht="15.75" customHeight="1" x14ac:dyDescent="0.2">
      <c r="A646" s="108"/>
      <c r="B646" s="108"/>
      <c r="C646" s="108"/>
      <c r="D646" s="107"/>
      <c r="E646" s="108"/>
      <c r="F646" s="108"/>
      <c r="G646" s="108"/>
      <c r="H646" s="108"/>
      <c r="I646" s="108"/>
      <c r="J646" s="109"/>
      <c r="K646" s="109"/>
      <c r="L646" s="108"/>
      <c r="M646" s="108"/>
      <c r="N646" s="108"/>
      <c r="O646" s="112"/>
      <c r="P646" s="112"/>
      <c r="Q646" s="108"/>
      <c r="R646" s="108"/>
      <c r="S646" s="112"/>
    </row>
    <row r="647" spans="1:19" ht="15.75" customHeight="1" x14ac:dyDescent="0.2">
      <c r="A647" s="108"/>
      <c r="B647" s="108"/>
      <c r="C647" s="108"/>
      <c r="D647" s="107"/>
      <c r="E647" s="108"/>
      <c r="F647" s="108"/>
      <c r="G647" s="108"/>
      <c r="H647" s="108"/>
      <c r="I647" s="108"/>
      <c r="J647" s="109"/>
      <c r="K647" s="109"/>
      <c r="L647" s="108"/>
      <c r="M647" s="108"/>
      <c r="N647" s="108"/>
      <c r="O647" s="112"/>
      <c r="P647" s="112"/>
      <c r="Q647" s="108"/>
      <c r="R647" s="108"/>
      <c r="S647" s="112"/>
    </row>
    <row r="648" spans="1:19" ht="15.75" customHeight="1" x14ac:dyDescent="0.2">
      <c r="A648" s="108"/>
      <c r="B648" s="108"/>
      <c r="C648" s="108"/>
      <c r="D648" s="107"/>
      <c r="E648" s="108"/>
      <c r="F648" s="108"/>
      <c r="G648" s="108"/>
      <c r="H648" s="108"/>
      <c r="I648" s="108"/>
      <c r="J648" s="109"/>
      <c r="K648" s="109"/>
      <c r="L648" s="108"/>
      <c r="M648" s="108"/>
      <c r="N648" s="108"/>
      <c r="O648" s="112"/>
      <c r="P648" s="112"/>
      <c r="Q648" s="108"/>
      <c r="R648" s="108"/>
      <c r="S648" s="112"/>
    </row>
    <row r="649" spans="1:19" ht="15.75" customHeight="1" x14ac:dyDescent="0.2">
      <c r="A649" s="108"/>
      <c r="B649" s="108"/>
      <c r="C649" s="108"/>
      <c r="D649" s="107"/>
      <c r="E649" s="108"/>
      <c r="F649" s="108"/>
      <c r="G649" s="108"/>
      <c r="H649" s="108"/>
      <c r="I649" s="108"/>
      <c r="J649" s="109"/>
      <c r="K649" s="109"/>
      <c r="L649" s="108"/>
      <c r="M649" s="108"/>
      <c r="N649" s="108"/>
      <c r="O649" s="112"/>
      <c r="P649" s="112"/>
      <c r="Q649" s="108"/>
      <c r="R649" s="108"/>
      <c r="S649" s="112"/>
    </row>
    <row r="650" spans="1:19" ht="15.75" customHeight="1" x14ac:dyDescent="0.2">
      <c r="A650" s="108"/>
      <c r="B650" s="108"/>
      <c r="C650" s="108"/>
      <c r="D650" s="107"/>
      <c r="E650" s="108"/>
      <c r="F650" s="108"/>
      <c r="G650" s="108"/>
      <c r="H650" s="108"/>
      <c r="I650" s="108"/>
      <c r="J650" s="109"/>
      <c r="K650" s="109"/>
      <c r="L650" s="108"/>
      <c r="M650" s="108"/>
      <c r="N650" s="108"/>
      <c r="O650" s="112"/>
      <c r="P650" s="112"/>
      <c r="Q650" s="108"/>
      <c r="R650" s="108"/>
      <c r="S650" s="112"/>
    </row>
    <row r="651" spans="1:19" ht="15.75" customHeight="1" x14ac:dyDescent="0.2">
      <c r="A651" s="108"/>
      <c r="B651" s="108"/>
      <c r="C651" s="108"/>
      <c r="D651" s="107"/>
      <c r="E651" s="108"/>
      <c r="F651" s="108"/>
      <c r="G651" s="108"/>
      <c r="H651" s="108"/>
      <c r="I651" s="108"/>
      <c r="J651" s="109"/>
      <c r="K651" s="109"/>
      <c r="L651" s="108"/>
      <c r="M651" s="108"/>
      <c r="N651" s="108"/>
      <c r="O651" s="112"/>
      <c r="P651" s="112"/>
      <c r="Q651" s="108"/>
      <c r="R651" s="108"/>
      <c r="S651" s="112"/>
    </row>
    <row r="652" spans="1:19" ht="15.75" customHeight="1" x14ac:dyDescent="0.2">
      <c r="A652" s="108"/>
      <c r="B652" s="108"/>
      <c r="C652" s="108"/>
      <c r="D652" s="107"/>
      <c r="E652" s="108"/>
      <c r="F652" s="108"/>
      <c r="G652" s="108"/>
      <c r="H652" s="108"/>
      <c r="I652" s="108"/>
      <c r="J652" s="109"/>
      <c r="K652" s="109"/>
      <c r="L652" s="108"/>
      <c r="M652" s="108"/>
      <c r="N652" s="108"/>
      <c r="O652" s="112"/>
      <c r="P652" s="112"/>
      <c r="Q652" s="108"/>
      <c r="R652" s="108"/>
      <c r="S652" s="112"/>
    </row>
    <row r="653" spans="1:19" ht="15.75" customHeight="1" x14ac:dyDescent="0.2">
      <c r="A653" s="108"/>
      <c r="B653" s="108"/>
      <c r="C653" s="108"/>
      <c r="D653" s="107"/>
      <c r="E653" s="108"/>
      <c r="F653" s="108"/>
      <c r="G653" s="108"/>
      <c r="H653" s="108"/>
      <c r="I653" s="108"/>
      <c r="J653" s="109"/>
      <c r="K653" s="109"/>
      <c r="L653" s="108"/>
      <c r="M653" s="108"/>
      <c r="N653" s="108"/>
      <c r="O653" s="112"/>
      <c r="P653" s="112"/>
      <c r="Q653" s="108"/>
      <c r="R653" s="108"/>
      <c r="S653" s="112"/>
    </row>
    <row r="654" spans="1:19" ht="15.75" customHeight="1" x14ac:dyDescent="0.2">
      <c r="A654" s="108"/>
      <c r="B654" s="108"/>
      <c r="C654" s="108"/>
      <c r="D654" s="107"/>
      <c r="E654" s="108"/>
      <c r="F654" s="108"/>
      <c r="G654" s="108"/>
      <c r="H654" s="108"/>
      <c r="I654" s="108"/>
      <c r="J654" s="109"/>
      <c r="K654" s="109"/>
      <c r="L654" s="108"/>
      <c r="M654" s="108"/>
      <c r="N654" s="108"/>
      <c r="O654" s="112"/>
      <c r="P654" s="112"/>
      <c r="Q654" s="108"/>
      <c r="R654" s="108"/>
      <c r="S654" s="112"/>
    </row>
    <row r="655" spans="1:19" ht="15.75" customHeight="1" x14ac:dyDescent="0.2">
      <c r="A655" s="108"/>
      <c r="B655" s="108"/>
      <c r="C655" s="108"/>
      <c r="D655" s="107"/>
      <c r="E655" s="108"/>
      <c r="F655" s="108"/>
      <c r="G655" s="108"/>
      <c r="H655" s="108"/>
      <c r="I655" s="108"/>
      <c r="J655" s="109"/>
      <c r="K655" s="109"/>
      <c r="L655" s="108"/>
      <c r="M655" s="108"/>
      <c r="N655" s="108"/>
      <c r="O655" s="112"/>
      <c r="P655" s="112"/>
      <c r="Q655" s="108"/>
      <c r="R655" s="108"/>
      <c r="S655" s="112"/>
    </row>
    <row r="656" spans="1:19" ht="15.75" customHeight="1" x14ac:dyDescent="0.2">
      <c r="A656" s="108"/>
      <c r="B656" s="108"/>
      <c r="C656" s="108"/>
      <c r="D656" s="107"/>
      <c r="E656" s="108"/>
      <c r="F656" s="108"/>
      <c r="G656" s="108"/>
      <c r="H656" s="108"/>
      <c r="I656" s="108"/>
      <c r="J656" s="109"/>
      <c r="K656" s="109"/>
      <c r="L656" s="108"/>
      <c r="M656" s="108"/>
      <c r="N656" s="108"/>
      <c r="O656" s="112"/>
      <c r="P656" s="112"/>
      <c r="Q656" s="108"/>
      <c r="R656" s="108"/>
      <c r="S656" s="112"/>
    </row>
    <row r="657" spans="1:19" ht="15.75" customHeight="1" x14ac:dyDescent="0.2">
      <c r="A657" s="108"/>
      <c r="B657" s="108"/>
      <c r="C657" s="108"/>
      <c r="D657" s="107"/>
      <c r="E657" s="108"/>
      <c r="F657" s="108"/>
      <c r="G657" s="108"/>
      <c r="H657" s="108"/>
      <c r="I657" s="108"/>
      <c r="J657" s="109"/>
      <c r="K657" s="109"/>
      <c r="L657" s="108"/>
      <c r="M657" s="108"/>
      <c r="N657" s="108"/>
      <c r="O657" s="112"/>
      <c r="P657" s="112"/>
      <c r="Q657" s="108"/>
      <c r="R657" s="108"/>
      <c r="S657" s="112"/>
    </row>
    <row r="658" spans="1:19" ht="15.75" customHeight="1" x14ac:dyDescent="0.2">
      <c r="A658" s="108"/>
      <c r="B658" s="108"/>
      <c r="C658" s="108"/>
      <c r="D658" s="107"/>
      <c r="E658" s="108"/>
      <c r="F658" s="108"/>
      <c r="G658" s="108"/>
      <c r="H658" s="108"/>
      <c r="I658" s="108"/>
      <c r="J658" s="109"/>
      <c r="K658" s="109"/>
      <c r="L658" s="108"/>
      <c r="M658" s="108"/>
      <c r="N658" s="108"/>
      <c r="O658" s="112"/>
      <c r="P658" s="112"/>
      <c r="Q658" s="108"/>
      <c r="R658" s="108"/>
      <c r="S658" s="112"/>
    </row>
    <row r="659" spans="1:19" ht="15.75" customHeight="1" x14ac:dyDescent="0.2">
      <c r="A659" s="108"/>
      <c r="B659" s="108"/>
      <c r="C659" s="108"/>
      <c r="D659" s="107"/>
      <c r="E659" s="108"/>
      <c r="F659" s="108"/>
      <c r="G659" s="108"/>
      <c r="H659" s="108"/>
      <c r="I659" s="108"/>
      <c r="J659" s="109"/>
      <c r="K659" s="109"/>
      <c r="L659" s="108"/>
      <c r="M659" s="108"/>
      <c r="N659" s="108"/>
      <c r="O659" s="112"/>
      <c r="P659" s="112"/>
      <c r="Q659" s="108"/>
      <c r="R659" s="108"/>
      <c r="S659" s="112"/>
    </row>
    <row r="660" spans="1:19" ht="15.75" customHeight="1" x14ac:dyDescent="0.2">
      <c r="A660" s="108"/>
      <c r="B660" s="108"/>
      <c r="C660" s="108"/>
      <c r="D660" s="107"/>
      <c r="E660" s="108"/>
      <c r="F660" s="108"/>
      <c r="G660" s="108"/>
      <c r="H660" s="108"/>
      <c r="I660" s="108"/>
      <c r="J660" s="109"/>
      <c r="K660" s="109"/>
      <c r="L660" s="108"/>
      <c r="M660" s="108"/>
      <c r="N660" s="108"/>
      <c r="O660" s="112"/>
      <c r="P660" s="112"/>
      <c r="Q660" s="108"/>
      <c r="R660" s="108"/>
      <c r="S660" s="112"/>
    </row>
    <row r="661" spans="1:19" ht="15.75" customHeight="1" x14ac:dyDescent="0.2">
      <c r="A661" s="108"/>
      <c r="B661" s="108"/>
      <c r="C661" s="108"/>
      <c r="D661" s="107"/>
      <c r="E661" s="108"/>
      <c r="F661" s="108"/>
      <c r="G661" s="108"/>
      <c r="H661" s="108"/>
      <c r="I661" s="108"/>
      <c r="J661" s="109"/>
      <c r="K661" s="109"/>
      <c r="L661" s="108"/>
      <c r="M661" s="108"/>
      <c r="N661" s="108"/>
      <c r="O661" s="112"/>
      <c r="P661" s="112"/>
      <c r="Q661" s="108"/>
      <c r="R661" s="108"/>
      <c r="S661" s="112"/>
    </row>
    <row r="662" spans="1:19" ht="15.75" customHeight="1" x14ac:dyDescent="0.2">
      <c r="A662" s="108"/>
      <c r="B662" s="108"/>
      <c r="C662" s="108"/>
      <c r="D662" s="107"/>
      <c r="E662" s="108"/>
      <c r="F662" s="108"/>
      <c r="G662" s="108"/>
      <c r="H662" s="108"/>
      <c r="I662" s="108"/>
      <c r="J662" s="109"/>
      <c r="K662" s="109"/>
      <c r="L662" s="108"/>
      <c r="M662" s="108"/>
      <c r="N662" s="108"/>
      <c r="O662" s="112"/>
      <c r="P662" s="112"/>
      <c r="Q662" s="108"/>
      <c r="R662" s="108"/>
      <c r="S662" s="112"/>
    </row>
    <row r="663" spans="1:19" ht="15.75" customHeight="1" x14ac:dyDescent="0.2">
      <c r="A663" s="108"/>
      <c r="B663" s="108"/>
      <c r="C663" s="108"/>
      <c r="D663" s="107"/>
      <c r="E663" s="108"/>
      <c r="F663" s="108"/>
      <c r="G663" s="108"/>
      <c r="H663" s="108"/>
      <c r="I663" s="108"/>
      <c r="J663" s="109"/>
      <c r="K663" s="109"/>
      <c r="L663" s="108"/>
      <c r="M663" s="108"/>
      <c r="N663" s="108"/>
      <c r="O663" s="112"/>
      <c r="P663" s="112"/>
      <c r="Q663" s="108"/>
      <c r="R663" s="108"/>
      <c r="S663" s="112"/>
    </row>
    <row r="664" spans="1:19" ht="15.75" customHeight="1" x14ac:dyDescent="0.2">
      <c r="A664" s="108"/>
      <c r="B664" s="108"/>
      <c r="C664" s="108"/>
      <c r="D664" s="107"/>
      <c r="E664" s="108"/>
      <c r="F664" s="108"/>
      <c r="G664" s="108"/>
      <c r="H664" s="108"/>
      <c r="I664" s="108"/>
      <c r="J664" s="109"/>
      <c r="K664" s="109"/>
      <c r="L664" s="108"/>
      <c r="M664" s="108"/>
      <c r="N664" s="108"/>
      <c r="O664" s="112"/>
      <c r="P664" s="112"/>
      <c r="Q664" s="108"/>
      <c r="R664" s="108"/>
      <c r="S664" s="112"/>
    </row>
    <row r="665" spans="1:19" ht="15.75" customHeight="1" x14ac:dyDescent="0.2">
      <c r="A665" s="108"/>
      <c r="B665" s="108"/>
      <c r="C665" s="108"/>
      <c r="D665" s="107"/>
      <c r="E665" s="108"/>
      <c r="F665" s="108"/>
      <c r="G665" s="108"/>
      <c r="H665" s="108"/>
      <c r="I665" s="108"/>
      <c r="J665" s="109"/>
      <c r="K665" s="109"/>
      <c r="L665" s="108"/>
      <c r="M665" s="108"/>
      <c r="N665" s="108"/>
      <c r="O665" s="112"/>
      <c r="P665" s="112"/>
      <c r="Q665" s="108"/>
      <c r="R665" s="108"/>
      <c r="S665" s="112"/>
    </row>
    <row r="666" spans="1:19" ht="15.75" customHeight="1" x14ac:dyDescent="0.2">
      <c r="A666" s="108"/>
      <c r="B666" s="108"/>
      <c r="C666" s="108"/>
      <c r="D666" s="107"/>
      <c r="E666" s="108"/>
      <c r="F666" s="108"/>
      <c r="G666" s="108"/>
      <c r="H666" s="108"/>
      <c r="I666" s="108"/>
      <c r="J666" s="109"/>
      <c r="K666" s="109"/>
      <c r="L666" s="108"/>
      <c r="M666" s="108"/>
      <c r="N666" s="108"/>
      <c r="O666" s="112"/>
      <c r="P666" s="112"/>
      <c r="Q666" s="108"/>
      <c r="R666" s="108"/>
      <c r="S666" s="112"/>
    </row>
    <row r="667" spans="1:19" ht="15.75" customHeight="1" x14ac:dyDescent="0.2">
      <c r="A667" s="108"/>
      <c r="B667" s="108"/>
      <c r="C667" s="108"/>
      <c r="D667" s="107"/>
      <c r="E667" s="108"/>
      <c r="F667" s="108"/>
      <c r="G667" s="108"/>
      <c r="H667" s="108"/>
      <c r="I667" s="108"/>
      <c r="J667" s="109"/>
      <c r="K667" s="109"/>
      <c r="L667" s="108"/>
      <c r="M667" s="108"/>
      <c r="N667" s="108"/>
      <c r="O667" s="112"/>
      <c r="P667" s="112"/>
      <c r="Q667" s="108"/>
      <c r="R667" s="108"/>
      <c r="S667" s="112"/>
    </row>
    <row r="668" spans="1:19" ht="15.75" customHeight="1" x14ac:dyDescent="0.2">
      <c r="A668" s="108"/>
      <c r="B668" s="108"/>
      <c r="C668" s="108"/>
      <c r="D668" s="107"/>
      <c r="E668" s="108"/>
      <c r="F668" s="108"/>
      <c r="G668" s="108"/>
      <c r="H668" s="108"/>
      <c r="I668" s="108"/>
      <c r="J668" s="109"/>
      <c r="K668" s="109"/>
      <c r="L668" s="108"/>
      <c r="M668" s="108"/>
      <c r="N668" s="108"/>
      <c r="O668" s="112"/>
      <c r="P668" s="112"/>
      <c r="Q668" s="108"/>
      <c r="R668" s="108"/>
      <c r="S668" s="112"/>
    </row>
    <row r="669" spans="1:19" ht="15.75" customHeight="1" x14ac:dyDescent="0.2">
      <c r="A669" s="108"/>
      <c r="B669" s="108"/>
      <c r="C669" s="108"/>
      <c r="D669" s="107"/>
      <c r="E669" s="108"/>
      <c r="F669" s="108"/>
      <c r="G669" s="108"/>
      <c r="H669" s="108"/>
      <c r="I669" s="108"/>
      <c r="J669" s="109"/>
      <c r="K669" s="109"/>
      <c r="L669" s="108"/>
      <c r="M669" s="108"/>
      <c r="N669" s="108"/>
      <c r="O669" s="112"/>
      <c r="P669" s="112"/>
      <c r="Q669" s="108"/>
      <c r="R669" s="108"/>
      <c r="S669" s="112"/>
    </row>
    <row r="670" spans="1:19" ht="15.75" customHeight="1" x14ac:dyDescent="0.2">
      <c r="A670" s="108"/>
      <c r="B670" s="108"/>
      <c r="C670" s="108"/>
      <c r="D670" s="107"/>
      <c r="E670" s="108"/>
      <c r="F670" s="108"/>
      <c r="G670" s="108"/>
      <c r="H670" s="108"/>
      <c r="I670" s="108"/>
      <c r="J670" s="109"/>
      <c r="K670" s="109"/>
      <c r="L670" s="108"/>
      <c r="M670" s="108"/>
      <c r="N670" s="108"/>
      <c r="O670" s="112"/>
      <c r="P670" s="112"/>
      <c r="Q670" s="108"/>
      <c r="R670" s="108"/>
      <c r="S670" s="112"/>
    </row>
    <row r="671" spans="1:19" ht="15.75" customHeight="1" x14ac:dyDescent="0.2">
      <c r="A671" s="108"/>
      <c r="B671" s="108"/>
      <c r="C671" s="108"/>
      <c r="D671" s="107"/>
      <c r="E671" s="108"/>
      <c r="F671" s="108"/>
      <c r="G671" s="108"/>
      <c r="H671" s="108"/>
      <c r="I671" s="108"/>
      <c r="J671" s="109"/>
      <c r="K671" s="109"/>
      <c r="L671" s="108"/>
      <c r="M671" s="108"/>
      <c r="N671" s="108"/>
      <c r="O671" s="112"/>
      <c r="P671" s="112"/>
      <c r="Q671" s="108"/>
      <c r="R671" s="108"/>
      <c r="S671" s="112"/>
    </row>
    <row r="672" spans="1:19" ht="15.75" customHeight="1" x14ac:dyDescent="0.2">
      <c r="A672" s="108"/>
      <c r="B672" s="108"/>
      <c r="C672" s="108"/>
      <c r="D672" s="107"/>
      <c r="E672" s="108"/>
      <c r="F672" s="108"/>
      <c r="G672" s="108"/>
      <c r="H672" s="108"/>
      <c r="I672" s="108"/>
      <c r="J672" s="109"/>
      <c r="K672" s="109"/>
      <c r="L672" s="108"/>
      <c r="M672" s="108"/>
      <c r="N672" s="108"/>
      <c r="O672" s="112"/>
      <c r="P672" s="112"/>
      <c r="Q672" s="108"/>
      <c r="R672" s="108"/>
      <c r="S672" s="112"/>
    </row>
    <row r="673" spans="1:19" ht="15.75" customHeight="1" x14ac:dyDescent="0.2">
      <c r="A673" s="108"/>
      <c r="B673" s="108"/>
      <c r="C673" s="108"/>
      <c r="D673" s="107"/>
      <c r="E673" s="108"/>
      <c r="F673" s="108"/>
      <c r="G673" s="108"/>
      <c r="H673" s="108"/>
      <c r="I673" s="108"/>
      <c r="J673" s="109"/>
      <c r="K673" s="109"/>
      <c r="L673" s="108"/>
      <c r="M673" s="108"/>
      <c r="N673" s="108"/>
      <c r="O673" s="112"/>
      <c r="P673" s="112"/>
      <c r="Q673" s="108"/>
      <c r="R673" s="108"/>
      <c r="S673" s="112"/>
    </row>
    <row r="674" spans="1:19" ht="15.75" customHeight="1" x14ac:dyDescent="0.2">
      <c r="A674" s="108"/>
      <c r="B674" s="108"/>
      <c r="C674" s="108"/>
      <c r="D674" s="107"/>
      <c r="E674" s="108"/>
      <c r="F674" s="108"/>
      <c r="G674" s="108"/>
      <c r="H674" s="108"/>
      <c r="I674" s="108"/>
      <c r="J674" s="109"/>
      <c r="K674" s="109"/>
      <c r="L674" s="108"/>
      <c r="M674" s="108"/>
      <c r="N674" s="108"/>
      <c r="O674" s="112"/>
      <c r="P674" s="112"/>
      <c r="Q674" s="108"/>
      <c r="R674" s="108"/>
      <c r="S674" s="112"/>
    </row>
    <row r="675" spans="1:19" ht="15.75" customHeight="1" x14ac:dyDescent="0.2">
      <c r="A675" s="108"/>
      <c r="B675" s="108"/>
      <c r="C675" s="108"/>
      <c r="D675" s="107"/>
      <c r="E675" s="108"/>
      <c r="F675" s="108"/>
      <c r="G675" s="108"/>
      <c r="H675" s="108"/>
      <c r="I675" s="108"/>
      <c r="J675" s="109"/>
      <c r="K675" s="109"/>
      <c r="L675" s="108"/>
      <c r="M675" s="108"/>
      <c r="N675" s="108"/>
      <c r="O675" s="112"/>
      <c r="P675" s="112"/>
      <c r="Q675" s="108"/>
      <c r="R675" s="108"/>
      <c r="S675" s="112"/>
    </row>
    <row r="676" spans="1:19" ht="15.75" customHeight="1" x14ac:dyDescent="0.2">
      <c r="A676" s="108"/>
      <c r="B676" s="108"/>
      <c r="C676" s="108"/>
      <c r="D676" s="107"/>
      <c r="E676" s="108"/>
      <c r="F676" s="108"/>
      <c r="G676" s="108"/>
      <c r="H676" s="108"/>
      <c r="I676" s="108"/>
      <c r="J676" s="109"/>
      <c r="K676" s="109"/>
      <c r="L676" s="108"/>
      <c r="M676" s="108"/>
      <c r="N676" s="108"/>
      <c r="O676" s="112"/>
      <c r="P676" s="112"/>
      <c r="Q676" s="108"/>
      <c r="R676" s="108"/>
      <c r="S676" s="112"/>
    </row>
    <row r="677" spans="1:19" ht="15.75" customHeight="1" x14ac:dyDescent="0.2">
      <c r="A677" s="108"/>
      <c r="B677" s="108"/>
      <c r="C677" s="108"/>
      <c r="D677" s="107"/>
      <c r="E677" s="108"/>
      <c r="F677" s="108"/>
      <c r="G677" s="108"/>
      <c r="H677" s="108"/>
      <c r="I677" s="108"/>
      <c r="J677" s="109"/>
      <c r="K677" s="109"/>
      <c r="L677" s="108"/>
      <c r="M677" s="108"/>
      <c r="N677" s="108"/>
      <c r="O677" s="112"/>
      <c r="P677" s="112"/>
      <c r="Q677" s="108"/>
      <c r="R677" s="108"/>
      <c r="S677" s="112"/>
    </row>
    <row r="678" spans="1:19" ht="15.75" customHeight="1" x14ac:dyDescent="0.2">
      <c r="A678" s="108"/>
      <c r="B678" s="108"/>
      <c r="C678" s="108"/>
      <c r="D678" s="107"/>
      <c r="E678" s="108"/>
      <c r="F678" s="108"/>
      <c r="G678" s="108"/>
      <c r="H678" s="108"/>
      <c r="I678" s="108"/>
      <c r="J678" s="109"/>
      <c r="K678" s="109"/>
      <c r="L678" s="108"/>
      <c r="M678" s="108"/>
      <c r="N678" s="108"/>
      <c r="O678" s="112"/>
      <c r="P678" s="112"/>
      <c r="Q678" s="108"/>
      <c r="R678" s="108"/>
      <c r="S678" s="112"/>
    </row>
    <row r="679" spans="1:19" ht="15.75" customHeight="1" x14ac:dyDescent="0.2">
      <c r="A679" s="108"/>
      <c r="B679" s="108"/>
      <c r="C679" s="108"/>
      <c r="D679" s="107"/>
      <c r="E679" s="108"/>
      <c r="F679" s="108"/>
      <c r="G679" s="108"/>
      <c r="H679" s="108"/>
      <c r="I679" s="108"/>
      <c r="J679" s="109"/>
      <c r="K679" s="109"/>
      <c r="L679" s="108"/>
      <c r="M679" s="108"/>
      <c r="N679" s="108"/>
      <c r="O679" s="112"/>
      <c r="P679" s="112"/>
      <c r="Q679" s="108"/>
      <c r="R679" s="108"/>
      <c r="S679" s="112"/>
    </row>
    <row r="680" spans="1:19" ht="15.75" customHeight="1" x14ac:dyDescent="0.2">
      <c r="A680" s="108"/>
      <c r="B680" s="108"/>
      <c r="C680" s="108"/>
      <c r="D680" s="107"/>
      <c r="E680" s="108"/>
      <c r="F680" s="108"/>
      <c r="G680" s="108"/>
      <c r="H680" s="108"/>
      <c r="I680" s="108"/>
      <c r="J680" s="109"/>
      <c r="K680" s="109"/>
      <c r="L680" s="108"/>
      <c r="M680" s="108"/>
      <c r="N680" s="108"/>
      <c r="O680" s="112"/>
      <c r="P680" s="112"/>
      <c r="Q680" s="108"/>
      <c r="R680" s="108"/>
      <c r="S680" s="112"/>
    </row>
    <row r="681" spans="1:19" ht="15.75" customHeight="1" x14ac:dyDescent="0.2">
      <c r="A681" s="108"/>
      <c r="B681" s="108"/>
      <c r="C681" s="108"/>
      <c r="D681" s="107"/>
      <c r="E681" s="108"/>
      <c r="F681" s="108"/>
      <c r="G681" s="108"/>
      <c r="H681" s="108"/>
      <c r="I681" s="108"/>
      <c r="J681" s="109"/>
      <c r="K681" s="109"/>
      <c r="L681" s="108"/>
      <c r="M681" s="108"/>
      <c r="N681" s="108"/>
      <c r="O681" s="112"/>
      <c r="P681" s="112"/>
      <c r="Q681" s="108"/>
      <c r="R681" s="108"/>
      <c r="S681" s="112"/>
    </row>
    <row r="682" spans="1:19" ht="15.75" customHeight="1" x14ac:dyDescent="0.2">
      <c r="A682" s="108"/>
      <c r="B682" s="108"/>
      <c r="C682" s="108"/>
      <c r="D682" s="107"/>
      <c r="E682" s="108"/>
      <c r="F682" s="108"/>
      <c r="G682" s="108"/>
      <c r="H682" s="108"/>
      <c r="I682" s="108"/>
      <c r="J682" s="109"/>
      <c r="K682" s="109"/>
      <c r="L682" s="108"/>
      <c r="M682" s="108"/>
      <c r="N682" s="108"/>
      <c r="O682" s="112"/>
      <c r="P682" s="112"/>
      <c r="Q682" s="108"/>
      <c r="R682" s="108"/>
      <c r="S682" s="112"/>
    </row>
    <row r="683" spans="1:19" ht="15.75" customHeight="1" x14ac:dyDescent="0.2">
      <c r="A683" s="108"/>
      <c r="B683" s="108"/>
      <c r="C683" s="108"/>
      <c r="D683" s="107"/>
      <c r="E683" s="108"/>
      <c r="F683" s="108"/>
      <c r="G683" s="108"/>
      <c r="H683" s="108"/>
      <c r="I683" s="108"/>
      <c r="J683" s="109"/>
      <c r="K683" s="109"/>
      <c r="L683" s="108"/>
      <c r="M683" s="108"/>
      <c r="N683" s="108"/>
      <c r="O683" s="112"/>
      <c r="P683" s="112"/>
      <c r="Q683" s="108"/>
      <c r="R683" s="108"/>
      <c r="S683" s="112"/>
    </row>
    <row r="684" spans="1:19" ht="15.75" customHeight="1" x14ac:dyDescent="0.2">
      <c r="A684" s="108"/>
      <c r="B684" s="108"/>
      <c r="C684" s="108"/>
      <c r="D684" s="107"/>
      <c r="E684" s="108"/>
      <c r="F684" s="108"/>
      <c r="G684" s="108"/>
      <c r="H684" s="108"/>
      <c r="I684" s="108"/>
      <c r="J684" s="109"/>
      <c r="K684" s="109"/>
      <c r="L684" s="108"/>
      <c r="M684" s="108"/>
      <c r="N684" s="108"/>
      <c r="O684" s="112"/>
      <c r="P684" s="112"/>
      <c r="Q684" s="108"/>
      <c r="R684" s="108"/>
      <c r="S684" s="112"/>
    </row>
    <row r="685" spans="1:19" ht="15.75" customHeight="1" x14ac:dyDescent="0.2">
      <c r="A685" s="108"/>
      <c r="B685" s="108"/>
      <c r="C685" s="108"/>
      <c r="D685" s="107"/>
      <c r="E685" s="108"/>
      <c r="F685" s="108"/>
      <c r="G685" s="108"/>
      <c r="H685" s="108"/>
      <c r="I685" s="108"/>
      <c r="J685" s="109"/>
      <c r="K685" s="109"/>
      <c r="L685" s="108"/>
      <c r="M685" s="108"/>
      <c r="N685" s="108"/>
      <c r="O685" s="112"/>
      <c r="P685" s="112"/>
      <c r="Q685" s="108"/>
      <c r="R685" s="108"/>
      <c r="S685" s="112"/>
    </row>
    <row r="686" spans="1:19" ht="15.75" customHeight="1" x14ac:dyDescent="0.2">
      <c r="A686" s="108"/>
      <c r="B686" s="108"/>
      <c r="C686" s="108"/>
      <c r="D686" s="107"/>
      <c r="E686" s="108"/>
      <c r="F686" s="108"/>
      <c r="G686" s="108"/>
      <c r="H686" s="108"/>
      <c r="I686" s="108"/>
      <c r="J686" s="109"/>
      <c r="K686" s="109"/>
      <c r="L686" s="108"/>
      <c r="M686" s="108"/>
      <c r="N686" s="108"/>
      <c r="O686" s="112"/>
      <c r="P686" s="112"/>
      <c r="Q686" s="108"/>
      <c r="R686" s="108"/>
      <c r="S686" s="112"/>
    </row>
    <row r="687" spans="1:19" ht="15.75" customHeight="1" x14ac:dyDescent="0.2">
      <c r="A687" s="108"/>
      <c r="B687" s="108"/>
      <c r="C687" s="108"/>
      <c r="D687" s="107"/>
      <c r="E687" s="108"/>
      <c r="F687" s="108"/>
      <c r="G687" s="108"/>
      <c r="H687" s="108"/>
      <c r="I687" s="108"/>
      <c r="J687" s="109"/>
      <c r="K687" s="109"/>
      <c r="L687" s="108"/>
      <c r="M687" s="108"/>
      <c r="N687" s="108"/>
      <c r="O687" s="112"/>
      <c r="P687" s="112"/>
      <c r="Q687" s="108"/>
      <c r="R687" s="108"/>
      <c r="S687" s="112"/>
    </row>
    <row r="688" spans="1:19" ht="15.75" customHeight="1" x14ac:dyDescent="0.2">
      <c r="A688" s="108"/>
      <c r="B688" s="108"/>
      <c r="C688" s="108"/>
      <c r="D688" s="107"/>
      <c r="E688" s="108"/>
      <c r="F688" s="108"/>
      <c r="G688" s="108"/>
      <c r="H688" s="108"/>
      <c r="I688" s="108"/>
      <c r="J688" s="109"/>
      <c r="K688" s="109"/>
      <c r="L688" s="108"/>
      <c r="M688" s="108"/>
      <c r="N688" s="108"/>
      <c r="O688" s="112"/>
      <c r="P688" s="112"/>
      <c r="Q688" s="108"/>
      <c r="R688" s="108"/>
      <c r="S688" s="112"/>
    </row>
    <row r="689" spans="1:19" ht="15.75" customHeight="1" x14ac:dyDescent="0.2">
      <c r="A689" s="108"/>
      <c r="B689" s="108"/>
      <c r="C689" s="108"/>
      <c r="D689" s="107"/>
      <c r="E689" s="108"/>
      <c r="F689" s="108"/>
      <c r="G689" s="108"/>
      <c r="H689" s="108"/>
      <c r="I689" s="108"/>
      <c r="J689" s="109"/>
      <c r="K689" s="109"/>
      <c r="L689" s="108"/>
      <c r="M689" s="108"/>
      <c r="N689" s="108"/>
      <c r="O689" s="112"/>
      <c r="P689" s="112"/>
      <c r="Q689" s="108"/>
      <c r="R689" s="108"/>
      <c r="S689" s="112"/>
    </row>
    <row r="690" spans="1:19" ht="15.75" customHeight="1" x14ac:dyDescent="0.2">
      <c r="A690" s="108"/>
      <c r="B690" s="108"/>
      <c r="C690" s="108"/>
      <c r="D690" s="107"/>
      <c r="E690" s="108"/>
      <c r="F690" s="108"/>
      <c r="G690" s="108"/>
      <c r="H690" s="108"/>
      <c r="I690" s="108"/>
      <c r="J690" s="109"/>
      <c r="K690" s="109"/>
      <c r="L690" s="108"/>
      <c r="M690" s="108"/>
      <c r="N690" s="108"/>
      <c r="O690" s="112"/>
      <c r="P690" s="112"/>
      <c r="Q690" s="108"/>
      <c r="R690" s="108"/>
      <c r="S690" s="112"/>
    </row>
    <row r="691" spans="1:19" ht="15.75" customHeight="1" x14ac:dyDescent="0.2">
      <c r="A691" s="108"/>
      <c r="B691" s="108"/>
      <c r="C691" s="108"/>
      <c r="D691" s="107"/>
      <c r="E691" s="108"/>
      <c r="F691" s="108"/>
      <c r="G691" s="108"/>
      <c r="H691" s="108"/>
      <c r="I691" s="108"/>
      <c r="J691" s="109"/>
      <c r="K691" s="109"/>
      <c r="L691" s="108"/>
      <c r="M691" s="108"/>
      <c r="N691" s="108"/>
      <c r="O691" s="112"/>
      <c r="P691" s="112"/>
      <c r="Q691" s="108"/>
      <c r="R691" s="108"/>
      <c r="S691" s="112"/>
    </row>
    <row r="692" spans="1:19" ht="15.75" customHeight="1" x14ac:dyDescent="0.2">
      <c r="A692" s="108"/>
      <c r="B692" s="108"/>
      <c r="C692" s="108"/>
      <c r="D692" s="107"/>
      <c r="E692" s="108"/>
      <c r="F692" s="108"/>
      <c r="G692" s="108"/>
      <c r="H692" s="108"/>
      <c r="I692" s="108"/>
      <c r="J692" s="109"/>
      <c r="K692" s="109"/>
      <c r="L692" s="108"/>
      <c r="M692" s="108"/>
      <c r="N692" s="108"/>
      <c r="O692" s="112"/>
      <c r="P692" s="112"/>
      <c r="Q692" s="108"/>
      <c r="R692" s="108"/>
      <c r="S692" s="112"/>
    </row>
    <row r="693" spans="1:19" ht="15.75" customHeight="1" x14ac:dyDescent="0.2">
      <c r="A693" s="108"/>
      <c r="B693" s="108"/>
      <c r="C693" s="108"/>
      <c r="D693" s="107"/>
      <c r="E693" s="108"/>
      <c r="F693" s="108"/>
      <c r="G693" s="108"/>
      <c r="H693" s="108"/>
      <c r="I693" s="108"/>
      <c r="J693" s="109"/>
      <c r="K693" s="109"/>
      <c r="L693" s="108"/>
      <c r="M693" s="108"/>
      <c r="N693" s="108"/>
      <c r="O693" s="112"/>
      <c r="P693" s="112"/>
      <c r="Q693" s="108"/>
      <c r="R693" s="108"/>
      <c r="S693" s="112"/>
    </row>
    <row r="694" spans="1:19" ht="15.75" customHeight="1" x14ac:dyDescent="0.2">
      <c r="A694" s="108"/>
      <c r="B694" s="108"/>
      <c r="C694" s="108"/>
      <c r="D694" s="107"/>
      <c r="E694" s="108"/>
      <c r="F694" s="108"/>
      <c r="G694" s="108"/>
      <c r="H694" s="108"/>
      <c r="I694" s="108"/>
      <c r="J694" s="109"/>
      <c r="K694" s="109"/>
      <c r="L694" s="108"/>
      <c r="M694" s="108"/>
      <c r="N694" s="108"/>
      <c r="O694" s="112"/>
      <c r="P694" s="112"/>
      <c r="Q694" s="108"/>
      <c r="R694" s="108"/>
      <c r="S694" s="112"/>
    </row>
    <row r="695" spans="1:19" ht="15.75" customHeight="1" x14ac:dyDescent="0.2">
      <c r="A695" s="108"/>
      <c r="B695" s="108"/>
      <c r="C695" s="108"/>
      <c r="D695" s="107"/>
      <c r="E695" s="108"/>
      <c r="F695" s="108"/>
      <c r="G695" s="108"/>
      <c r="H695" s="108"/>
      <c r="I695" s="108"/>
      <c r="J695" s="109"/>
      <c r="K695" s="109"/>
      <c r="L695" s="108"/>
      <c r="M695" s="108"/>
      <c r="N695" s="108"/>
      <c r="O695" s="112"/>
      <c r="P695" s="112"/>
      <c r="Q695" s="108"/>
      <c r="R695" s="108"/>
      <c r="S695" s="112"/>
    </row>
    <row r="696" spans="1:19" ht="15.75" customHeight="1" x14ac:dyDescent="0.2">
      <c r="A696" s="108"/>
      <c r="B696" s="108"/>
      <c r="C696" s="108"/>
      <c r="D696" s="107"/>
      <c r="E696" s="108"/>
      <c r="F696" s="108"/>
      <c r="G696" s="108"/>
      <c r="H696" s="108"/>
      <c r="I696" s="108"/>
      <c r="J696" s="109"/>
      <c r="K696" s="109"/>
      <c r="L696" s="108"/>
      <c r="M696" s="108"/>
      <c r="N696" s="108"/>
      <c r="O696" s="112"/>
      <c r="P696" s="112"/>
      <c r="Q696" s="108"/>
      <c r="R696" s="108"/>
      <c r="S696" s="112"/>
    </row>
    <row r="697" spans="1:19" ht="15.75" customHeight="1" x14ac:dyDescent="0.2">
      <c r="A697" s="108"/>
      <c r="B697" s="108"/>
      <c r="C697" s="108"/>
      <c r="D697" s="107"/>
      <c r="E697" s="108"/>
      <c r="F697" s="108"/>
      <c r="G697" s="108"/>
      <c r="H697" s="108"/>
      <c r="I697" s="108"/>
      <c r="J697" s="109"/>
      <c r="K697" s="109"/>
      <c r="L697" s="108"/>
      <c r="M697" s="108"/>
      <c r="N697" s="108"/>
      <c r="O697" s="112"/>
      <c r="P697" s="112"/>
      <c r="Q697" s="108"/>
      <c r="R697" s="108"/>
      <c r="S697" s="112"/>
    </row>
    <row r="698" spans="1:19" ht="15.75" customHeight="1" x14ac:dyDescent="0.2">
      <c r="A698" s="108"/>
      <c r="B698" s="108"/>
      <c r="C698" s="108"/>
      <c r="D698" s="107"/>
      <c r="E698" s="108"/>
      <c r="F698" s="108"/>
      <c r="G698" s="108"/>
      <c r="H698" s="108"/>
      <c r="I698" s="108"/>
      <c r="J698" s="109"/>
      <c r="K698" s="109"/>
      <c r="L698" s="108"/>
      <c r="M698" s="108"/>
      <c r="N698" s="108"/>
      <c r="O698" s="112"/>
      <c r="P698" s="112"/>
      <c r="Q698" s="108"/>
      <c r="R698" s="108"/>
      <c r="S698" s="112"/>
    </row>
    <row r="699" spans="1:19" ht="15.75" customHeight="1" x14ac:dyDescent="0.2">
      <c r="A699" s="108"/>
      <c r="B699" s="108"/>
      <c r="C699" s="108"/>
      <c r="D699" s="107"/>
      <c r="E699" s="108"/>
      <c r="F699" s="108"/>
      <c r="G699" s="108"/>
      <c r="H699" s="108"/>
      <c r="I699" s="108"/>
      <c r="J699" s="109"/>
      <c r="K699" s="109"/>
      <c r="L699" s="108"/>
      <c r="M699" s="108"/>
      <c r="N699" s="108"/>
      <c r="O699" s="112"/>
      <c r="P699" s="112"/>
      <c r="Q699" s="108"/>
      <c r="R699" s="108"/>
      <c r="S699" s="112"/>
    </row>
    <row r="700" spans="1:19" ht="15.75" customHeight="1" x14ac:dyDescent="0.2">
      <c r="A700" s="108"/>
      <c r="B700" s="108"/>
      <c r="C700" s="108"/>
      <c r="D700" s="107"/>
      <c r="E700" s="108"/>
      <c r="F700" s="108"/>
      <c r="G700" s="108"/>
      <c r="H700" s="108"/>
      <c r="I700" s="108"/>
      <c r="J700" s="109"/>
      <c r="K700" s="109"/>
      <c r="L700" s="108"/>
      <c r="M700" s="108"/>
      <c r="N700" s="108"/>
      <c r="O700" s="112"/>
      <c r="P700" s="112"/>
      <c r="Q700" s="108"/>
      <c r="R700" s="108"/>
      <c r="S700" s="112"/>
    </row>
    <row r="701" spans="1:19" ht="15.75" customHeight="1" x14ac:dyDescent="0.2">
      <c r="A701" s="108"/>
      <c r="B701" s="108"/>
      <c r="C701" s="108"/>
      <c r="D701" s="107"/>
      <c r="E701" s="108"/>
      <c r="F701" s="108"/>
      <c r="G701" s="108"/>
      <c r="H701" s="108"/>
      <c r="I701" s="108"/>
      <c r="J701" s="109"/>
      <c r="K701" s="109"/>
      <c r="L701" s="108"/>
      <c r="M701" s="108"/>
      <c r="N701" s="108"/>
      <c r="O701" s="112"/>
      <c r="P701" s="112"/>
      <c r="Q701" s="108"/>
      <c r="R701" s="108"/>
      <c r="S701" s="112"/>
    </row>
    <row r="702" spans="1:19" ht="15.75" customHeight="1" x14ac:dyDescent="0.2">
      <c r="A702" s="108"/>
      <c r="B702" s="108"/>
      <c r="C702" s="108"/>
      <c r="D702" s="107"/>
      <c r="E702" s="108"/>
      <c r="F702" s="108"/>
      <c r="G702" s="108"/>
      <c r="H702" s="108"/>
      <c r="I702" s="108"/>
      <c r="J702" s="109"/>
      <c r="K702" s="109"/>
      <c r="L702" s="108"/>
      <c r="M702" s="108"/>
      <c r="N702" s="108"/>
      <c r="O702" s="112"/>
      <c r="P702" s="112"/>
      <c r="Q702" s="108"/>
      <c r="R702" s="108"/>
      <c r="S702" s="112"/>
    </row>
    <row r="703" spans="1:19" ht="15.75" customHeight="1" x14ac:dyDescent="0.2">
      <c r="A703" s="108"/>
      <c r="B703" s="108"/>
      <c r="C703" s="108"/>
      <c r="D703" s="107"/>
      <c r="E703" s="108"/>
      <c r="F703" s="108"/>
      <c r="G703" s="108"/>
      <c r="H703" s="108"/>
      <c r="I703" s="108"/>
      <c r="J703" s="109"/>
      <c r="K703" s="109"/>
      <c r="L703" s="108"/>
      <c r="M703" s="108"/>
      <c r="N703" s="108"/>
      <c r="O703" s="112"/>
      <c r="P703" s="112"/>
      <c r="Q703" s="108"/>
      <c r="R703" s="108"/>
      <c r="S703" s="112"/>
    </row>
    <row r="704" spans="1:19" ht="15.75" customHeight="1" x14ac:dyDescent="0.2">
      <c r="A704" s="108"/>
      <c r="B704" s="108"/>
      <c r="C704" s="108"/>
      <c r="D704" s="107"/>
      <c r="E704" s="108"/>
      <c r="F704" s="108"/>
      <c r="G704" s="108"/>
      <c r="H704" s="108"/>
      <c r="I704" s="108"/>
      <c r="J704" s="109"/>
      <c r="K704" s="109"/>
      <c r="L704" s="108"/>
      <c r="M704" s="108"/>
      <c r="N704" s="108"/>
      <c r="O704" s="112"/>
      <c r="P704" s="112"/>
      <c r="Q704" s="108"/>
      <c r="R704" s="108"/>
      <c r="S704" s="112"/>
    </row>
    <row r="705" spans="1:19" ht="15.75" customHeight="1" x14ac:dyDescent="0.2">
      <c r="A705" s="108"/>
      <c r="B705" s="108"/>
      <c r="C705" s="108"/>
      <c r="D705" s="107"/>
      <c r="E705" s="108"/>
      <c r="F705" s="108"/>
      <c r="G705" s="108"/>
      <c r="H705" s="108"/>
      <c r="I705" s="108"/>
      <c r="J705" s="109"/>
      <c r="K705" s="109"/>
      <c r="L705" s="108"/>
      <c r="M705" s="108"/>
      <c r="N705" s="108"/>
      <c r="O705" s="112"/>
      <c r="P705" s="112"/>
      <c r="Q705" s="108"/>
      <c r="R705" s="108"/>
      <c r="S705" s="112"/>
    </row>
    <row r="706" spans="1:19" ht="15.75" customHeight="1" x14ac:dyDescent="0.2">
      <c r="A706" s="108"/>
      <c r="B706" s="108"/>
      <c r="C706" s="108"/>
      <c r="D706" s="107"/>
      <c r="E706" s="108"/>
      <c r="F706" s="108"/>
      <c r="G706" s="108"/>
      <c r="H706" s="108"/>
      <c r="I706" s="108"/>
      <c r="J706" s="109"/>
      <c r="K706" s="109"/>
      <c r="L706" s="108"/>
      <c r="M706" s="108"/>
      <c r="N706" s="108"/>
      <c r="O706" s="112"/>
      <c r="P706" s="112"/>
      <c r="Q706" s="108"/>
      <c r="R706" s="108"/>
      <c r="S706" s="112"/>
    </row>
    <row r="707" spans="1:19" ht="15.75" customHeight="1" x14ac:dyDescent="0.2">
      <c r="A707" s="108"/>
      <c r="B707" s="108"/>
      <c r="C707" s="108"/>
      <c r="D707" s="107"/>
      <c r="E707" s="108"/>
      <c r="F707" s="108"/>
      <c r="G707" s="108"/>
      <c r="H707" s="108"/>
      <c r="I707" s="108"/>
      <c r="J707" s="109"/>
      <c r="K707" s="109"/>
      <c r="L707" s="108"/>
      <c r="M707" s="108"/>
      <c r="N707" s="108"/>
      <c r="O707" s="112"/>
      <c r="P707" s="112"/>
      <c r="Q707" s="108"/>
      <c r="R707" s="108"/>
      <c r="S707" s="112"/>
    </row>
    <row r="708" spans="1:19" ht="15.75" customHeight="1" x14ac:dyDescent="0.2">
      <c r="A708" s="108"/>
      <c r="B708" s="108"/>
      <c r="C708" s="108"/>
      <c r="D708" s="107"/>
      <c r="E708" s="108"/>
      <c r="F708" s="108"/>
      <c r="G708" s="108"/>
      <c r="H708" s="108"/>
      <c r="I708" s="108"/>
      <c r="J708" s="109"/>
      <c r="K708" s="109"/>
      <c r="L708" s="108"/>
      <c r="M708" s="108"/>
      <c r="N708" s="108"/>
      <c r="O708" s="112"/>
      <c r="P708" s="112"/>
      <c r="Q708" s="108"/>
      <c r="R708" s="108"/>
      <c r="S708" s="112"/>
    </row>
    <row r="709" spans="1:19" ht="15.75" customHeight="1" x14ac:dyDescent="0.2">
      <c r="A709" s="108"/>
      <c r="B709" s="108"/>
      <c r="C709" s="108"/>
      <c r="D709" s="107"/>
      <c r="E709" s="108"/>
      <c r="F709" s="108"/>
      <c r="G709" s="108"/>
      <c r="H709" s="108"/>
      <c r="I709" s="108"/>
      <c r="J709" s="109"/>
      <c r="K709" s="109"/>
      <c r="L709" s="108"/>
      <c r="M709" s="108"/>
      <c r="N709" s="108"/>
      <c r="O709" s="112"/>
      <c r="P709" s="112"/>
      <c r="Q709" s="108"/>
      <c r="R709" s="108"/>
      <c r="S709" s="112"/>
    </row>
    <row r="710" spans="1:19" ht="15.75" customHeight="1" x14ac:dyDescent="0.2">
      <c r="A710" s="108"/>
      <c r="B710" s="108"/>
      <c r="C710" s="108"/>
      <c r="D710" s="107"/>
      <c r="E710" s="108"/>
      <c r="F710" s="108"/>
      <c r="G710" s="108"/>
      <c r="H710" s="108"/>
      <c r="I710" s="108"/>
      <c r="J710" s="109"/>
      <c r="K710" s="109"/>
      <c r="L710" s="108"/>
      <c r="M710" s="108"/>
      <c r="N710" s="108"/>
      <c r="O710" s="112"/>
      <c r="P710" s="112"/>
      <c r="Q710" s="108"/>
      <c r="R710" s="108"/>
      <c r="S710" s="112"/>
    </row>
    <row r="711" spans="1:19" ht="15.75" customHeight="1" x14ac:dyDescent="0.2">
      <c r="A711" s="108"/>
      <c r="B711" s="108"/>
      <c r="C711" s="108"/>
      <c r="D711" s="107"/>
      <c r="E711" s="108"/>
      <c r="F711" s="108"/>
      <c r="G711" s="108"/>
      <c r="H711" s="108"/>
      <c r="I711" s="108"/>
      <c r="J711" s="109"/>
      <c r="K711" s="109"/>
      <c r="L711" s="108"/>
      <c r="M711" s="108"/>
      <c r="N711" s="108"/>
      <c r="O711" s="112"/>
      <c r="P711" s="112"/>
      <c r="Q711" s="108"/>
      <c r="R711" s="108"/>
      <c r="S711" s="112"/>
    </row>
    <row r="712" spans="1:19" ht="15.75" customHeight="1" x14ac:dyDescent="0.2">
      <c r="A712" s="108"/>
      <c r="B712" s="108"/>
      <c r="C712" s="108"/>
      <c r="D712" s="107"/>
      <c r="E712" s="108"/>
      <c r="F712" s="108"/>
      <c r="G712" s="108"/>
      <c r="H712" s="108"/>
      <c r="I712" s="108"/>
      <c r="J712" s="109"/>
      <c r="K712" s="109"/>
      <c r="L712" s="108"/>
      <c r="M712" s="108"/>
      <c r="N712" s="108"/>
      <c r="O712" s="112"/>
      <c r="P712" s="112"/>
      <c r="Q712" s="108"/>
      <c r="R712" s="108"/>
      <c r="S712" s="112"/>
    </row>
    <row r="713" spans="1:19" ht="15.75" customHeight="1" x14ac:dyDescent="0.2">
      <c r="A713" s="108"/>
      <c r="B713" s="108"/>
      <c r="C713" s="108"/>
      <c r="D713" s="107"/>
      <c r="E713" s="108"/>
      <c r="F713" s="108"/>
      <c r="G713" s="108"/>
      <c r="H713" s="108"/>
      <c r="I713" s="108"/>
      <c r="J713" s="109"/>
      <c r="K713" s="109"/>
      <c r="L713" s="108"/>
      <c r="M713" s="108"/>
      <c r="N713" s="108"/>
      <c r="O713" s="112"/>
      <c r="P713" s="112"/>
      <c r="Q713" s="108"/>
      <c r="R713" s="108"/>
      <c r="S713" s="112"/>
    </row>
    <row r="714" spans="1:19" ht="15.75" customHeight="1" x14ac:dyDescent="0.2">
      <c r="A714" s="108"/>
      <c r="B714" s="108"/>
      <c r="C714" s="108"/>
      <c r="D714" s="107"/>
      <c r="E714" s="108"/>
      <c r="F714" s="108"/>
      <c r="G714" s="108"/>
      <c r="H714" s="108"/>
      <c r="I714" s="108"/>
      <c r="J714" s="109"/>
      <c r="K714" s="109"/>
      <c r="L714" s="108"/>
      <c r="M714" s="108"/>
      <c r="N714" s="108"/>
      <c r="O714" s="112"/>
      <c r="P714" s="112"/>
      <c r="Q714" s="108"/>
      <c r="R714" s="108"/>
      <c r="S714" s="112"/>
    </row>
    <row r="715" spans="1:19" ht="15.75" customHeight="1" x14ac:dyDescent="0.2">
      <c r="A715" s="108"/>
      <c r="B715" s="108"/>
      <c r="C715" s="108"/>
      <c r="D715" s="107"/>
      <c r="E715" s="108"/>
      <c r="F715" s="108"/>
      <c r="G715" s="108"/>
      <c r="H715" s="108"/>
      <c r="I715" s="108"/>
      <c r="J715" s="109"/>
      <c r="K715" s="109"/>
      <c r="L715" s="108"/>
      <c r="M715" s="108"/>
      <c r="N715" s="108"/>
      <c r="O715" s="112"/>
      <c r="P715" s="112"/>
      <c r="Q715" s="108"/>
      <c r="R715" s="108"/>
      <c r="S715" s="112"/>
    </row>
    <row r="716" spans="1:19" ht="15.75" customHeight="1" x14ac:dyDescent="0.2">
      <c r="A716" s="108"/>
      <c r="B716" s="108"/>
      <c r="C716" s="108"/>
      <c r="D716" s="107"/>
      <c r="E716" s="108"/>
      <c r="F716" s="108"/>
      <c r="G716" s="108"/>
      <c r="H716" s="108"/>
      <c r="I716" s="108"/>
      <c r="J716" s="109"/>
      <c r="K716" s="109"/>
      <c r="L716" s="108"/>
      <c r="M716" s="108"/>
      <c r="N716" s="108"/>
      <c r="O716" s="112"/>
      <c r="P716" s="112"/>
      <c r="Q716" s="108"/>
      <c r="R716" s="108"/>
      <c r="S716" s="112"/>
    </row>
    <row r="717" spans="1:19" ht="15.75" customHeight="1" x14ac:dyDescent="0.2">
      <c r="A717" s="108"/>
      <c r="B717" s="108"/>
      <c r="C717" s="108"/>
      <c r="D717" s="107"/>
      <c r="E717" s="108"/>
      <c r="F717" s="108"/>
      <c r="G717" s="108"/>
      <c r="H717" s="108"/>
      <c r="I717" s="108"/>
      <c r="J717" s="109"/>
      <c r="K717" s="109"/>
      <c r="L717" s="108"/>
      <c r="M717" s="108"/>
      <c r="N717" s="108"/>
      <c r="O717" s="112"/>
      <c r="P717" s="112"/>
      <c r="Q717" s="108"/>
      <c r="R717" s="108"/>
      <c r="S717" s="112"/>
    </row>
    <row r="718" spans="1:19" ht="15.75" customHeight="1" x14ac:dyDescent="0.2">
      <c r="A718" s="108"/>
      <c r="B718" s="108"/>
      <c r="C718" s="108"/>
      <c r="D718" s="107"/>
      <c r="E718" s="108"/>
      <c r="F718" s="108"/>
      <c r="G718" s="108"/>
      <c r="H718" s="108"/>
      <c r="I718" s="108"/>
      <c r="J718" s="109"/>
      <c r="K718" s="109"/>
      <c r="L718" s="108"/>
      <c r="M718" s="108"/>
      <c r="N718" s="108"/>
      <c r="O718" s="112"/>
      <c r="P718" s="112"/>
      <c r="Q718" s="108"/>
      <c r="R718" s="108"/>
      <c r="S718" s="112"/>
    </row>
    <row r="719" spans="1:19" ht="15.75" customHeight="1" x14ac:dyDescent="0.2">
      <c r="A719" s="108"/>
      <c r="B719" s="108"/>
      <c r="C719" s="108"/>
      <c r="D719" s="107"/>
      <c r="E719" s="108"/>
      <c r="F719" s="108"/>
      <c r="G719" s="108"/>
      <c r="H719" s="108"/>
      <c r="I719" s="108"/>
      <c r="J719" s="109"/>
      <c r="K719" s="109"/>
      <c r="L719" s="108"/>
      <c r="M719" s="108"/>
      <c r="N719" s="108"/>
      <c r="O719" s="112"/>
      <c r="P719" s="112"/>
      <c r="Q719" s="108"/>
      <c r="R719" s="108"/>
      <c r="S719" s="112"/>
    </row>
    <row r="720" spans="1:19" ht="15.75" customHeight="1" x14ac:dyDescent="0.2">
      <c r="A720" s="108"/>
      <c r="B720" s="108"/>
      <c r="C720" s="108"/>
      <c r="D720" s="107"/>
      <c r="E720" s="108"/>
      <c r="F720" s="108"/>
      <c r="G720" s="108"/>
      <c r="H720" s="108"/>
      <c r="I720" s="108"/>
      <c r="J720" s="109"/>
      <c r="K720" s="109"/>
      <c r="L720" s="108"/>
      <c r="M720" s="108"/>
      <c r="N720" s="108"/>
      <c r="O720" s="112"/>
      <c r="P720" s="112"/>
      <c r="Q720" s="108"/>
      <c r="R720" s="108"/>
      <c r="S720" s="112"/>
    </row>
    <row r="721" spans="1:19" ht="15.75" customHeight="1" x14ac:dyDescent="0.2">
      <c r="A721" s="108"/>
      <c r="B721" s="108"/>
      <c r="C721" s="108"/>
      <c r="D721" s="107"/>
      <c r="E721" s="108"/>
      <c r="F721" s="108"/>
      <c r="G721" s="108"/>
      <c r="H721" s="108"/>
      <c r="I721" s="108"/>
      <c r="J721" s="109"/>
      <c r="K721" s="109"/>
      <c r="L721" s="108"/>
      <c r="M721" s="108"/>
      <c r="N721" s="108"/>
      <c r="O721" s="112"/>
      <c r="P721" s="112"/>
      <c r="Q721" s="108"/>
      <c r="R721" s="108"/>
      <c r="S721" s="112"/>
    </row>
    <row r="722" spans="1:19" ht="15.75" customHeight="1" x14ac:dyDescent="0.2">
      <c r="A722" s="108"/>
      <c r="B722" s="108"/>
      <c r="C722" s="108"/>
      <c r="D722" s="107"/>
      <c r="E722" s="108"/>
      <c r="F722" s="108"/>
      <c r="G722" s="108"/>
      <c r="H722" s="108"/>
      <c r="I722" s="108"/>
      <c r="J722" s="109"/>
      <c r="K722" s="109"/>
      <c r="L722" s="108"/>
      <c r="M722" s="108"/>
      <c r="N722" s="108"/>
      <c r="O722" s="112"/>
      <c r="P722" s="112"/>
      <c r="Q722" s="108"/>
      <c r="R722" s="108"/>
      <c r="S722" s="112"/>
    </row>
    <row r="723" spans="1:19" ht="15.75" customHeight="1" x14ac:dyDescent="0.2">
      <c r="A723" s="108"/>
      <c r="B723" s="108"/>
      <c r="C723" s="108"/>
      <c r="D723" s="107"/>
      <c r="E723" s="108"/>
      <c r="F723" s="108"/>
      <c r="G723" s="108"/>
      <c r="H723" s="108"/>
      <c r="I723" s="108"/>
      <c r="J723" s="109"/>
      <c r="K723" s="109"/>
      <c r="L723" s="108"/>
      <c r="M723" s="108"/>
      <c r="N723" s="108"/>
      <c r="O723" s="112"/>
      <c r="P723" s="112"/>
      <c r="Q723" s="108"/>
      <c r="R723" s="108"/>
      <c r="S723" s="112"/>
    </row>
    <row r="724" spans="1:19" ht="15.75" customHeight="1" x14ac:dyDescent="0.2">
      <c r="A724" s="108"/>
      <c r="B724" s="108"/>
      <c r="C724" s="108"/>
      <c r="D724" s="107"/>
      <c r="E724" s="108"/>
      <c r="F724" s="108"/>
      <c r="G724" s="108"/>
      <c r="H724" s="108"/>
      <c r="I724" s="108"/>
      <c r="J724" s="109"/>
      <c r="K724" s="109"/>
      <c r="L724" s="108"/>
      <c r="M724" s="108"/>
      <c r="N724" s="108"/>
      <c r="O724" s="112"/>
      <c r="P724" s="112"/>
      <c r="Q724" s="108"/>
      <c r="R724" s="108"/>
      <c r="S724" s="112"/>
    </row>
    <row r="725" spans="1:19" ht="15.75" customHeight="1" x14ac:dyDescent="0.2">
      <c r="A725" s="108"/>
      <c r="B725" s="108"/>
      <c r="C725" s="108"/>
      <c r="D725" s="107"/>
      <c r="E725" s="108"/>
      <c r="F725" s="108"/>
      <c r="G725" s="108"/>
      <c r="H725" s="108"/>
      <c r="I725" s="108"/>
      <c r="J725" s="109"/>
      <c r="K725" s="109"/>
      <c r="L725" s="108"/>
      <c r="M725" s="108"/>
      <c r="N725" s="108"/>
      <c r="O725" s="112"/>
      <c r="P725" s="112"/>
      <c r="Q725" s="108"/>
      <c r="R725" s="108"/>
      <c r="S725" s="112"/>
    </row>
    <row r="726" spans="1:19" ht="15.75" customHeight="1" x14ac:dyDescent="0.2">
      <c r="A726" s="108"/>
      <c r="B726" s="108"/>
      <c r="C726" s="108"/>
      <c r="D726" s="107"/>
      <c r="E726" s="108"/>
      <c r="F726" s="108"/>
      <c r="G726" s="108"/>
      <c r="H726" s="108"/>
      <c r="I726" s="108"/>
      <c r="J726" s="109"/>
      <c r="K726" s="109"/>
      <c r="L726" s="108"/>
      <c r="M726" s="108"/>
      <c r="N726" s="108"/>
      <c r="O726" s="112"/>
      <c r="P726" s="112"/>
      <c r="Q726" s="108"/>
      <c r="R726" s="108"/>
      <c r="S726" s="112"/>
    </row>
    <row r="727" spans="1:19" ht="15.75" customHeight="1" x14ac:dyDescent="0.2">
      <c r="A727" s="108"/>
      <c r="B727" s="108"/>
      <c r="C727" s="108"/>
      <c r="D727" s="107"/>
      <c r="E727" s="108"/>
      <c r="F727" s="108"/>
      <c r="G727" s="108"/>
      <c r="H727" s="108"/>
      <c r="I727" s="108"/>
      <c r="J727" s="109"/>
      <c r="K727" s="109"/>
      <c r="L727" s="108"/>
      <c r="M727" s="108"/>
      <c r="N727" s="108"/>
      <c r="O727" s="112"/>
      <c r="P727" s="112"/>
      <c r="Q727" s="108"/>
      <c r="R727" s="108"/>
      <c r="S727" s="112"/>
    </row>
    <row r="728" spans="1:19" ht="15.75" customHeight="1" x14ac:dyDescent="0.2">
      <c r="A728" s="108"/>
      <c r="B728" s="108"/>
      <c r="C728" s="108"/>
      <c r="D728" s="107"/>
      <c r="E728" s="108"/>
      <c r="F728" s="108"/>
      <c r="G728" s="108"/>
      <c r="H728" s="108"/>
      <c r="I728" s="108"/>
      <c r="J728" s="109"/>
      <c r="K728" s="109"/>
      <c r="L728" s="108"/>
      <c r="M728" s="108"/>
      <c r="N728" s="108"/>
      <c r="O728" s="112"/>
      <c r="P728" s="112"/>
      <c r="Q728" s="108"/>
      <c r="R728" s="108"/>
      <c r="S728" s="112"/>
    </row>
    <row r="729" spans="1:19" ht="15.75" customHeight="1" x14ac:dyDescent="0.2">
      <c r="A729" s="108"/>
      <c r="B729" s="108"/>
      <c r="C729" s="108"/>
      <c r="D729" s="107"/>
      <c r="E729" s="108"/>
      <c r="F729" s="108"/>
      <c r="G729" s="108"/>
      <c r="H729" s="108"/>
      <c r="I729" s="108"/>
      <c r="J729" s="109"/>
      <c r="K729" s="109"/>
      <c r="L729" s="108"/>
      <c r="M729" s="108"/>
      <c r="N729" s="108"/>
      <c r="O729" s="112"/>
      <c r="P729" s="112"/>
      <c r="Q729" s="108"/>
      <c r="R729" s="108"/>
      <c r="S729" s="112"/>
    </row>
    <row r="730" spans="1:19" ht="15.75" customHeight="1" x14ac:dyDescent="0.2">
      <c r="A730" s="108"/>
      <c r="B730" s="108"/>
      <c r="C730" s="108"/>
      <c r="D730" s="107"/>
      <c r="E730" s="108"/>
      <c r="F730" s="108"/>
      <c r="G730" s="108"/>
      <c r="H730" s="108"/>
      <c r="I730" s="108"/>
      <c r="J730" s="109"/>
      <c r="K730" s="109"/>
      <c r="L730" s="108"/>
      <c r="M730" s="108"/>
      <c r="N730" s="108"/>
      <c r="O730" s="112"/>
      <c r="P730" s="112"/>
      <c r="Q730" s="108"/>
      <c r="R730" s="108"/>
      <c r="S730" s="112"/>
    </row>
    <row r="731" spans="1:19" ht="15.75" customHeight="1" x14ac:dyDescent="0.2">
      <c r="A731" s="108"/>
      <c r="B731" s="108"/>
      <c r="C731" s="108"/>
      <c r="D731" s="107"/>
      <c r="E731" s="108"/>
      <c r="F731" s="108"/>
      <c r="G731" s="108"/>
      <c r="H731" s="108"/>
      <c r="I731" s="108"/>
      <c r="J731" s="109"/>
      <c r="K731" s="109"/>
      <c r="L731" s="108"/>
      <c r="M731" s="108"/>
      <c r="N731" s="108"/>
      <c r="O731" s="112"/>
      <c r="P731" s="112"/>
      <c r="Q731" s="108"/>
      <c r="R731" s="108"/>
      <c r="S731" s="112"/>
    </row>
    <row r="732" spans="1:19" ht="15.75" customHeight="1" x14ac:dyDescent="0.2">
      <c r="A732" s="108"/>
      <c r="B732" s="108"/>
      <c r="C732" s="108"/>
      <c r="D732" s="107"/>
      <c r="E732" s="108"/>
      <c r="F732" s="108"/>
      <c r="G732" s="108"/>
      <c r="H732" s="108"/>
      <c r="I732" s="108"/>
      <c r="J732" s="109"/>
      <c r="K732" s="109"/>
      <c r="L732" s="108"/>
      <c r="M732" s="108"/>
      <c r="N732" s="108"/>
      <c r="O732" s="112"/>
      <c r="P732" s="112"/>
      <c r="Q732" s="108"/>
      <c r="R732" s="108"/>
      <c r="S732" s="112"/>
    </row>
    <row r="733" spans="1:19" ht="15.75" customHeight="1" x14ac:dyDescent="0.2">
      <c r="A733" s="108"/>
      <c r="B733" s="108"/>
      <c r="C733" s="108"/>
      <c r="D733" s="107"/>
      <c r="E733" s="108"/>
      <c r="F733" s="108"/>
      <c r="G733" s="108"/>
      <c r="H733" s="108"/>
      <c r="I733" s="108"/>
      <c r="J733" s="109"/>
      <c r="K733" s="109"/>
      <c r="L733" s="108"/>
      <c r="M733" s="108"/>
      <c r="N733" s="108"/>
      <c r="O733" s="112"/>
      <c r="P733" s="112"/>
      <c r="Q733" s="108"/>
      <c r="R733" s="108"/>
      <c r="S733" s="112"/>
    </row>
    <row r="734" spans="1:19" ht="15.75" customHeight="1" x14ac:dyDescent="0.2">
      <c r="A734" s="108"/>
      <c r="B734" s="108"/>
      <c r="C734" s="108"/>
      <c r="D734" s="107"/>
      <c r="E734" s="108"/>
      <c r="F734" s="108"/>
      <c r="G734" s="108"/>
      <c r="H734" s="108"/>
      <c r="I734" s="108"/>
      <c r="J734" s="109"/>
      <c r="K734" s="109"/>
      <c r="L734" s="108"/>
      <c r="M734" s="108"/>
      <c r="N734" s="108"/>
      <c r="O734" s="112"/>
      <c r="P734" s="112"/>
      <c r="Q734" s="108"/>
      <c r="R734" s="108"/>
      <c r="S734" s="112"/>
    </row>
    <row r="735" spans="1:19" ht="15.75" customHeight="1" x14ac:dyDescent="0.2">
      <c r="A735" s="108"/>
      <c r="B735" s="108"/>
      <c r="C735" s="108"/>
      <c r="D735" s="107"/>
      <c r="E735" s="108"/>
      <c r="F735" s="108"/>
      <c r="G735" s="108"/>
      <c r="H735" s="108"/>
      <c r="I735" s="108"/>
      <c r="J735" s="109"/>
      <c r="K735" s="109"/>
      <c r="L735" s="108"/>
      <c r="M735" s="108"/>
      <c r="N735" s="108"/>
      <c r="O735" s="112"/>
      <c r="P735" s="112"/>
      <c r="Q735" s="108"/>
      <c r="R735" s="108"/>
      <c r="S735" s="112"/>
    </row>
    <row r="736" spans="1:19" ht="15.75" customHeight="1" x14ac:dyDescent="0.2">
      <c r="A736" s="108"/>
      <c r="B736" s="108"/>
      <c r="C736" s="108"/>
      <c r="D736" s="107"/>
      <c r="E736" s="108"/>
      <c r="F736" s="108"/>
      <c r="G736" s="108"/>
      <c r="H736" s="108"/>
      <c r="I736" s="108"/>
      <c r="J736" s="109"/>
      <c r="K736" s="109"/>
      <c r="L736" s="108"/>
      <c r="M736" s="108"/>
      <c r="N736" s="108"/>
      <c r="O736" s="112"/>
      <c r="P736" s="112"/>
      <c r="Q736" s="108"/>
      <c r="R736" s="108"/>
      <c r="S736" s="112"/>
    </row>
    <row r="737" spans="1:19" ht="15.75" customHeight="1" x14ac:dyDescent="0.2">
      <c r="A737" s="108"/>
      <c r="B737" s="108"/>
      <c r="C737" s="108"/>
      <c r="D737" s="107"/>
      <c r="E737" s="108"/>
      <c r="F737" s="108"/>
      <c r="G737" s="108"/>
      <c r="H737" s="108"/>
      <c r="I737" s="108"/>
      <c r="J737" s="109"/>
      <c r="K737" s="109"/>
      <c r="L737" s="108"/>
      <c r="M737" s="108"/>
      <c r="N737" s="108"/>
      <c r="O737" s="112"/>
      <c r="P737" s="112"/>
      <c r="Q737" s="108"/>
      <c r="R737" s="108"/>
      <c r="S737" s="112"/>
    </row>
    <row r="738" spans="1:19" ht="15.75" customHeight="1" x14ac:dyDescent="0.2">
      <c r="A738" s="108"/>
      <c r="B738" s="108"/>
      <c r="C738" s="108"/>
      <c r="D738" s="107"/>
      <c r="E738" s="108"/>
      <c r="F738" s="108"/>
      <c r="G738" s="108"/>
      <c r="H738" s="108"/>
      <c r="I738" s="108"/>
      <c r="J738" s="109"/>
      <c r="K738" s="109"/>
      <c r="L738" s="108"/>
      <c r="M738" s="108"/>
      <c r="N738" s="108"/>
      <c r="O738" s="112"/>
      <c r="P738" s="112"/>
      <c r="Q738" s="108"/>
      <c r="R738" s="108"/>
      <c r="S738" s="112"/>
    </row>
    <row r="739" spans="1:19" ht="15.75" customHeight="1" x14ac:dyDescent="0.2">
      <c r="A739" s="108"/>
      <c r="B739" s="108"/>
      <c r="C739" s="108"/>
      <c r="D739" s="107"/>
      <c r="E739" s="108"/>
      <c r="F739" s="108"/>
      <c r="G739" s="108"/>
      <c r="H739" s="108"/>
      <c r="I739" s="108"/>
      <c r="J739" s="109"/>
      <c r="K739" s="109"/>
      <c r="L739" s="108"/>
      <c r="M739" s="108"/>
      <c r="N739" s="108"/>
      <c r="O739" s="112"/>
      <c r="P739" s="112"/>
      <c r="Q739" s="108"/>
      <c r="R739" s="108"/>
      <c r="S739" s="112"/>
    </row>
    <row r="740" spans="1:19" ht="15.75" customHeight="1" x14ac:dyDescent="0.2">
      <c r="A740" s="108"/>
      <c r="B740" s="108"/>
      <c r="C740" s="108"/>
      <c r="D740" s="107"/>
      <c r="E740" s="108"/>
      <c r="F740" s="108"/>
      <c r="G740" s="108"/>
      <c r="H740" s="108"/>
      <c r="I740" s="108"/>
      <c r="J740" s="109"/>
      <c r="K740" s="109"/>
      <c r="L740" s="108"/>
      <c r="M740" s="108"/>
      <c r="N740" s="108"/>
      <c r="O740" s="112"/>
      <c r="P740" s="112"/>
      <c r="Q740" s="108"/>
      <c r="R740" s="108"/>
      <c r="S740" s="112"/>
    </row>
    <row r="741" spans="1:19" ht="15.75" customHeight="1" x14ac:dyDescent="0.2">
      <c r="A741" s="108"/>
      <c r="B741" s="108"/>
      <c r="C741" s="108"/>
      <c r="D741" s="107"/>
      <c r="E741" s="108"/>
      <c r="F741" s="108"/>
      <c r="G741" s="108"/>
      <c r="H741" s="108"/>
      <c r="I741" s="108"/>
      <c r="J741" s="109"/>
      <c r="K741" s="109"/>
      <c r="L741" s="108"/>
      <c r="M741" s="108"/>
      <c r="N741" s="108"/>
      <c r="O741" s="112"/>
      <c r="P741" s="112"/>
      <c r="Q741" s="108"/>
      <c r="R741" s="108"/>
      <c r="S741" s="112"/>
    </row>
    <row r="742" spans="1:19" ht="15.75" customHeight="1" x14ac:dyDescent="0.2">
      <c r="A742" s="108"/>
      <c r="B742" s="108"/>
      <c r="C742" s="108"/>
      <c r="D742" s="107"/>
      <c r="E742" s="108"/>
      <c r="F742" s="108"/>
      <c r="G742" s="108"/>
      <c r="H742" s="108"/>
      <c r="I742" s="108"/>
      <c r="J742" s="109"/>
      <c r="K742" s="109"/>
      <c r="L742" s="108"/>
      <c r="M742" s="108"/>
      <c r="N742" s="108"/>
      <c r="O742" s="112"/>
      <c r="P742" s="112"/>
      <c r="Q742" s="108"/>
      <c r="R742" s="108"/>
      <c r="S742" s="112"/>
    </row>
    <row r="743" spans="1:19" ht="15.75" customHeight="1" x14ac:dyDescent="0.2">
      <c r="A743" s="108"/>
      <c r="B743" s="108"/>
      <c r="C743" s="108"/>
      <c r="D743" s="107"/>
      <c r="E743" s="108"/>
      <c r="F743" s="108"/>
      <c r="G743" s="108"/>
      <c r="H743" s="108"/>
      <c r="I743" s="108"/>
      <c r="J743" s="109"/>
      <c r="K743" s="109"/>
      <c r="L743" s="108"/>
      <c r="M743" s="108"/>
      <c r="N743" s="108"/>
      <c r="O743" s="112"/>
      <c r="P743" s="112"/>
      <c r="Q743" s="108"/>
      <c r="R743" s="108"/>
      <c r="S743" s="112"/>
    </row>
    <row r="744" spans="1:19" ht="15.75" customHeight="1" x14ac:dyDescent="0.2">
      <c r="A744" s="108"/>
      <c r="B744" s="108"/>
      <c r="C744" s="108"/>
      <c r="D744" s="107"/>
      <c r="E744" s="108"/>
      <c r="F744" s="108"/>
      <c r="G744" s="108"/>
      <c r="H744" s="108"/>
      <c r="I744" s="108"/>
      <c r="J744" s="109"/>
      <c r="K744" s="109"/>
      <c r="L744" s="108"/>
      <c r="M744" s="108"/>
      <c r="N744" s="108"/>
      <c r="O744" s="112"/>
      <c r="P744" s="112"/>
      <c r="Q744" s="108"/>
      <c r="R744" s="108"/>
      <c r="S744" s="112"/>
    </row>
    <row r="745" spans="1:19" ht="15.75" customHeight="1" x14ac:dyDescent="0.2">
      <c r="A745" s="108"/>
      <c r="B745" s="108"/>
      <c r="C745" s="108"/>
      <c r="D745" s="107"/>
      <c r="E745" s="108"/>
      <c r="F745" s="108"/>
      <c r="G745" s="108"/>
      <c r="H745" s="108"/>
      <c r="I745" s="108"/>
      <c r="J745" s="109"/>
      <c r="K745" s="109"/>
      <c r="L745" s="108"/>
      <c r="M745" s="108"/>
      <c r="N745" s="108"/>
      <c r="O745" s="112"/>
      <c r="P745" s="112"/>
      <c r="Q745" s="108"/>
      <c r="R745" s="108"/>
      <c r="S745" s="112"/>
    </row>
    <row r="746" spans="1:19" ht="15.75" customHeight="1" x14ac:dyDescent="0.2">
      <c r="A746" s="108"/>
      <c r="B746" s="108"/>
      <c r="C746" s="108"/>
      <c r="D746" s="107"/>
      <c r="E746" s="108"/>
      <c r="F746" s="108"/>
      <c r="G746" s="108"/>
      <c r="H746" s="108"/>
      <c r="I746" s="108"/>
      <c r="J746" s="109"/>
      <c r="K746" s="109"/>
      <c r="L746" s="108"/>
      <c r="M746" s="108"/>
      <c r="N746" s="108"/>
      <c r="O746" s="112"/>
      <c r="P746" s="112"/>
      <c r="Q746" s="108"/>
      <c r="R746" s="108"/>
      <c r="S746" s="112"/>
    </row>
    <row r="747" spans="1:19" ht="15.75" customHeight="1" x14ac:dyDescent="0.2">
      <c r="A747" s="108"/>
      <c r="B747" s="108"/>
      <c r="C747" s="108"/>
      <c r="D747" s="107"/>
      <c r="E747" s="108"/>
      <c r="F747" s="108"/>
      <c r="G747" s="108"/>
      <c r="H747" s="108"/>
      <c r="I747" s="108"/>
      <c r="J747" s="109"/>
      <c r="K747" s="109"/>
      <c r="L747" s="108"/>
      <c r="M747" s="108"/>
      <c r="N747" s="108"/>
      <c r="O747" s="112"/>
      <c r="P747" s="112"/>
      <c r="Q747" s="108"/>
      <c r="R747" s="108"/>
      <c r="S747" s="112"/>
    </row>
    <row r="748" spans="1:19" ht="15.75" customHeight="1" x14ac:dyDescent="0.2">
      <c r="A748" s="108"/>
      <c r="B748" s="108"/>
      <c r="C748" s="108"/>
      <c r="D748" s="107"/>
      <c r="E748" s="108"/>
      <c r="F748" s="108"/>
      <c r="G748" s="108"/>
      <c r="H748" s="108"/>
      <c r="I748" s="108"/>
      <c r="J748" s="109"/>
      <c r="K748" s="109"/>
      <c r="L748" s="108"/>
      <c r="M748" s="108"/>
      <c r="N748" s="108"/>
      <c r="O748" s="112"/>
      <c r="P748" s="112"/>
      <c r="Q748" s="108"/>
      <c r="R748" s="108"/>
      <c r="S748" s="112"/>
    </row>
    <row r="749" spans="1:19" ht="15.75" customHeight="1" x14ac:dyDescent="0.2">
      <c r="A749" s="108"/>
      <c r="B749" s="108"/>
      <c r="C749" s="108"/>
      <c r="D749" s="107"/>
      <c r="E749" s="108"/>
      <c r="F749" s="108"/>
      <c r="G749" s="108"/>
      <c r="H749" s="108"/>
      <c r="I749" s="108"/>
      <c r="J749" s="109"/>
      <c r="K749" s="109"/>
      <c r="L749" s="108"/>
      <c r="M749" s="108"/>
      <c r="N749" s="108"/>
      <c r="O749" s="112"/>
      <c r="P749" s="112"/>
      <c r="Q749" s="108"/>
      <c r="R749" s="108"/>
      <c r="S749" s="112"/>
    </row>
    <row r="750" spans="1:19" ht="15.75" customHeight="1" x14ac:dyDescent="0.2">
      <c r="A750" s="108"/>
      <c r="B750" s="108"/>
      <c r="C750" s="108"/>
      <c r="D750" s="107"/>
      <c r="E750" s="108"/>
      <c r="F750" s="108"/>
      <c r="G750" s="108"/>
      <c r="H750" s="108"/>
      <c r="I750" s="108"/>
      <c r="J750" s="109"/>
      <c r="K750" s="109"/>
      <c r="L750" s="108"/>
      <c r="M750" s="108"/>
      <c r="N750" s="108"/>
      <c r="O750" s="112"/>
      <c r="P750" s="112"/>
      <c r="Q750" s="108"/>
      <c r="R750" s="108"/>
      <c r="S750" s="112"/>
    </row>
    <row r="751" spans="1:19" ht="15.75" customHeight="1" x14ac:dyDescent="0.2">
      <c r="A751" s="108"/>
      <c r="B751" s="108"/>
      <c r="C751" s="108"/>
      <c r="D751" s="107"/>
      <c r="E751" s="108"/>
      <c r="F751" s="108"/>
      <c r="G751" s="108"/>
      <c r="H751" s="108"/>
      <c r="I751" s="108"/>
      <c r="J751" s="109"/>
      <c r="K751" s="109"/>
      <c r="L751" s="108"/>
      <c r="M751" s="108"/>
      <c r="N751" s="108"/>
      <c r="O751" s="112"/>
      <c r="P751" s="112"/>
      <c r="Q751" s="108"/>
      <c r="R751" s="108"/>
      <c r="S751" s="112"/>
    </row>
    <row r="752" spans="1:19" ht="15.75" customHeight="1" x14ac:dyDescent="0.2">
      <c r="A752" s="108"/>
      <c r="B752" s="108"/>
      <c r="C752" s="108"/>
      <c r="D752" s="107"/>
      <c r="E752" s="108"/>
      <c r="F752" s="108"/>
      <c r="G752" s="108"/>
      <c r="H752" s="108"/>
      <c r="I752" s="108"/>
      <c r="J752" s="109"/>
      <c r="K752" s="109"/>
      <c r="L752" s="108"/>
      <c r="M752" s="108"/>
      <c r="N752" s="108"/>
      <c r="O752" s="112"/>
      <c r="P752" s="112"/>
      <c r="Q752" s="108"/>
      <c r="R752" s="108"/>
      <c r="S752" s="112"/>
    </row>
    <row r="753" spans="1:19" ht="15.75" customHeight="1" x14ac:dyDescent="0.2">
      <c r="A753" s="108"/>
      <c r="B753" s="108"/>
      <c r="C753" s="108"/>
      <c r="D753" s="107"/>
      <c r="E753" s="108"/>
      <c r="F753" s="108"/>
      <c r="G753" s="108"/>
      <c r="H753" s="108"/>
      <c r="I753" s="108"/>
      <c r="J753" s="109"/>
      <c r="K753" s="109"/>
      <c r="L753" s="108"/>
      <c r="M753" s="108"/>
      <c r="N753" s="108"/>
      <c r="O753" s="112"/>
      <c r="P753" s="112"/>
      <c r="Q753" s="108"/>
      <c r="R753" s="108"/>
      <c r="S753" s="112"/>
    </row>
    <row r="754" spans="1:19" ht="15.75" customHeight="1" x14ac:dyDescent="0.2">
      <c r="A754" s="108"/>
      <c r="B754" s="108"/>
      <c r="C754" s="108"/>
      <c r="D754" s="107"/>
      <c r="E754" s="108"/>
      <c r="F754" s="108"/>
      <c r="G754" s="108"/>
      <c r="H754" s="108"/>
      <c r="I754" s="108"/>
      <c r="J754" s="109"/>
      <c r="K754" s="109"/>
      <c r="L754" s="108"/>
      <c r="M754" s="108"/>
      <c r="N754" s="108"/>
      <c r="O754" s="112"/>
      <c r="P754" s="112"/>
      <c r="Q754" s="108"/>
      <c r="R754" s="108"/>
      <c r="S754" s="112"/>
    </row>
    <row r="755" spans="1:19" ht="15.75" customHeight="1" x14ac:dyDescent="0.2">
      <c r="A755" s="108"/>
      <c r="B755" s="108"/>
      <c r="C755" s="108"/>
      <c r="D755" s="107"/>
      <c r="E755" s="108"/>
      <c r="F755" s="108"/>
      <c r="G755" s="108"/>
      <c r="H755" s="108"/>
      <c r="I755" s="108"/>
      <c r="J755" s="109"/>
      <c r="K755" s="109"/>
      <c r="L755" s="108"/>
      <c r="M755" s="108"/>
      <c r="N755" s="108"/>
      <c r="O755" s="112"/>
      <c r="P755" s="112"/>
      <c r="Q755" s="108"/>
      <c r="R755" s="108"/>
      <c r="S755" s="112"/>
    </row>
    <row r="756" spans="1:19" ht="15.75" customHeight="1" x14ac:dyDescent="0.2">
      <c r="A756" s="108"/>
      <c r="B756" s="108"/>
      <c r="C756" s="108"/>
      <c r="D756" s="107"/>
      <c r="E756" s="108"/>
      <c r="F756" s="108"/>
      <c r="G756" s="108"/>
      <c r="H756" s="108"/>
      <c r="I756" s="108"/>
      <c r="J756" s="109"/>
      <c r="K756" s="109"/>
      <c r="L756" s="108"/>
      <c r="M756" s="108"/>
      <c r="N756" s="108"/>
      <c r="O756" s="112"/>
      <c r="P756" s="112"/>
      <c r="Q756" s="108"/>
      <c r="R756" s="108"/>
      <c r="S756" s="112"/>
    </row>
    <row r="757" spans="1:19" ht="15.75" customHeight="1" x14ac:dyDescent="0.2">
      <c r="A757" s="108"/>
      <c r="B757" s="108"/>
      <c r="C757" s="108"/>
      <c r="D757" s="107"/>
      <c r="E757" s="108"/>
      <c r="F757" s="108"/>
      <c r="G757" s="108"/>
      <c r="H757" s="108"/>
      <c r="I757" s="108"/>
      <c r="J757" s="109"/>
      <c r="K757" s="109"/>
      <c r="L757" s="108"/>
      <c r="M757" s="108"/>
      <c r="N757" s="108"/>
      <c r="O757" s="112"/>
      <c r="P757" s="112"/>
      <c r="Q757" s="108"/>
      <c r="R757" s="108"/>
      <c r="S757" s="112"/>
    </row>
    <row r="758" spans="1:19" ht="15.75" customHeight="1" x14ac:dyDescent="0.2">
      <c r="A758" s="108"/>
      <c r="B758" s="108"/>
      <c r="C758" s="108"/>
      <c r="D758" s="107"/>
      <c r="E758" s="108"/>
      <c r="F758" s="108"/>
      <c r="G758" s="108"/>
      <c r="H758" s="108"/>
      <c r="I758" s="108"/>
      <c r="J758" s="109"/>
      <c r="K758" s="109"/>
      <c r="L758" s="108"/>
      <c r="M758" s="108"/>
      <c r="N758" s="108"/>
      <c r="O758" s="112"/>
      <c r="P758" s="112"/>
      <c r="Q758" s="108"/>
      <c r="R758" s="108"/>
      <c r="S758" s="112"/>
    </row>
    <row r="759" spans="1:19" ht="15.75" customHeight="1" x14ac:dyDescent="0.2">
      <c r="A759" s="108"/>
      <c r="B759" s="108"/>
      <c r="C759" s="108"/>
      <c r="D759" s="107"/>
      <c r="E759" s="108"/>
      <c r="F759" s="108"/>
      <c r="G759" s="108"/>
      <c r="H759" s="108"/>
      <c r="I759" s="108"/>
      <c r="J759" s="109"/>
      <c r="K759" s="109"/>
      <c r="L759" s="108"/>
      <c r="M759" s="108"/>
      <c r="N759" s="108"/>
      <c r="O759" s="112"/>
      <c r="P759" s="112"/>
      <c r="Q759" s="108"/>
      <c r="R759" s="108"/>
      <c r="S759" s="112"/>
    </row>
    <row r="760" spans="1:19" ht="15.75" customHeight="1" x14ac:dyDescent="0.2">
      <c r="A760" s="108"/>
      <c r="B760" s="108"/>
      <c r="C760" s="108"/>
      <c r="D760" s="107"/>
      <c r="E760" s="108"/>
      <c r="F760" s="108"/>
      <c r="G760" s="108"/>
      <c r="H760" s="108"/>
      <c r="I760" s="108"/>
      <c r="J760" s="109"/>
      <c r="K760" s="109"/>
      <c r="L760" s="108"/>
      <c r="M760" s="108"/>
      <c r="N760" s="108"/>
      <c r="O760" s="112"/>
      <c r="P760" s="112"/>
      <c r="Q760" s="108"/>
      <c r="R760" s="108"/>
      <c r="S760" s="112"/>
    </row>
    <row r="761" spans="1:19" ht="15.75" customHeight="1" x14ac:dyDescent="0.2">
      <c r="A761" s="108"/>
      <c r="B761" s="108"/>
      <c r="C761" s="108"/>
      <c r="D761" s="107"/>
      <c r="E761" s="108"/>
      <c r="F761" s="108"/>
      <c r="G761" s="108"/>
      <c r="H761" s="108"/>
      <c r="I761" s="108"/>
      <c r="J761" s="109"/>
      <c r="K761" s="109"/>
      <c r="L761" s="108"/>
      <c r="M761" s="108"/>
      <c r="N761" s="108"/>
      <c r="O761" s="112"/>
      <c r="P761" s="112"/>
      <c r="Q761" s="108"/>
      <c r="R761" s="108"/>
      <c r="S761" s="112"/>
    </row>
    <row r="762" spans="1:19" ht="15.75" customHeight="1" x14ac:dyDescent="0.2">
      <c r="A762" s="108"/>
      <c r="B762" s="108"/>
      <c r="C762" s="108"/>
      <c r="D762" s="107"/>
      <c r="E762" s="108"/>
      <c r="F762" s="108"/>
      <c r="G762" s="108"/>
      <c r="H762" s="108"/>
      <c r="I762" s="108"/>
      <c r="J762" s="109"/>
      <c r="K762" s="109"/>
      <c r="L762" s="108"/>
      <c r="M762" s="108"/>
      <c r="N762" s="108"/>
      <c r="O762" s="112"/>
      <c r="P762" s="112"/>
      <c r="Q762" s="108"/>
      <c r="R762" s="108"/>
      <c r="S762" s="112"/>
    </row>
    <row r="763" spans="1:19" ht="15.75" customHeight="1" x14ac:dyDescent="0.2">
      <c r="A763" s="108"/>
      <c r="B763" s="108"/>
      <c r="C763" s="108"/>
      <c r="D763" s="107"/>
      <c r="E763" s="108"/>
      <c r="F763" s="108"/>
      <c r="G763" s="108"/>
      <c r="H763" s="108"/>
      <c r="I763" s="108"/>
      <c r="J763" s="109"/>
      <c r="K763" s="109"/>
      <c r="L763" s="108"/>
      <c r="M763" s="108"/>
      <c r="N763" s="108"/>
      <c r="O763" s="112"/>
      <c r="P763" s="112"/>
      <c r="Q763" s="108"/>
      <c r="R763" s="108"/>
      <c r="S763" s="112"/>
    </row>
    <row r="764" spans="1:19" ht="15.75" customHeight="1" x14ac:dyDescent="0.2">
      <c r="A764" s="108"/>
      <c r="B764" s="108"/>
      <c r="C764" s="108"/>
      <c r="D764" s="107"/>
      <c r="E764" s="108"/>
      <c r="F764" s="108"/>
      <c r="G764" s="108"/>
      <c r="H764" s="108"/>
      <c r="I764" s="108"/>
      <c r="J764" s="109"/>
      <c r="K764" s="109"/>
      <c r="L764" s="108"/>
      <c r="M764" s="108"/>
      <c r="N764" s="108"/>
      <c r="O764" s="112"/>
      <c r="P764" s="112"/>
      <c r="Q764" s="108"/>
      <c r="R764" s="108"/>
      <c r="S764" s="112"/>
    </row>
    <row r="765" spans="1:19" ht="15.75" customHeight="1" x14ac:dyDescent="0.2">
      <c r="A765" s="108"/>
      <c r="B765" s="108"/>
      <c r="C765" s="108"/>
      <c r="D765" s="107"/>
      <c r="E765" s="108"/>
      <c r="F765" s="108"/>
      <c r="G765" s="108"/>
      <c r="H765" s="108"/>
      <c r="I765" s="108"/>
      <c r="J765" s="109"/>
      <c r="K765" s="109"/>
      <c r="L765" s="108"/>
      <c r="M765" s="108"/>
      <c r="N765" s="108"/>
      <c r="O765" s="112"/>
      <c r="P765" s="112"/>
      <c r="Q765" s="108"/>
      <c r="R765" s="108"/>
      <c r="S765" s="112"/>
    </row>
    <row r="766" spans="1:19" ht="15.75" customHeight="1" x14ac:dyDescent="0.2">
      <c r="A766" s="108"/>
      <c r="B766" s="108"/>
      <c r="C766" s="108"/>
      <c r="D766" s="107"/>
      <c r="E766" s="108"/>
      <c r="F766" s="108"/>
      <c r="G766" s="108"/>
      <c r="H766" s="108"/>
      <c r="I766" s="108"/>
      <c r="J766" s="109"/>
      <c r="K766" s="109"/>
      <c r="L766" s="108"/>
      <c r="M766" s="108"/>
      <c r="N766" s="108"/>
      <c r="O766" s="112"/>
      <c r="P766" s="112"/>
      <c r="Q766" s="108"/>
      <c r="R766" s="108"/>
      <c r="S766" s="112"/>
    </row>
    <row r="767" spans="1:19" ht="15.75" customHeight="1" x14ac:dyDescent="0.2">
      <c r="A767" s="108"/>
      <c r="B767" s="108"/>
      <c r="C767" s="108"/>
      <c r="D767" s="107"/>
      <c r="E767" s="108"/>
      <c r="F767" s="108"/>
      <c r="G767" s="108"/>
      <c r="H767" s="108"/>
      <c r="I767" s="108"/>
      <c r="J767" s="109"/>
      <c r="K767" s="109"/>
      <c r="L767" s="108"/>
      <c r="M767" s="108"/>
      <c r="N767" s="108"/>
      <c r="O767" s="112"/>
      <c r="P767" s="112"/>
      <c r="Q767" s="108"/>
      <c r="R767" s="108"/>
      <c r="S767" s="112"/>
    </row>
    <row r="768" spans="1:19" ht="15.75" customHeight="1" x14ac:dyDescent="0.2">
      <c r="A768" s="108"/>
      <c r="B768" s="108"/>
      <c r="C768" s="108"/>
      <c r="D768" s="107"/>
      <c r="E768" s="108"/>
      <c r="F768" s="108"/>
      <c r="G768" s="108"/>
      <c r="H768" s="108"/>
      <c r="I768" s="108"/>
      <c r="J768" s="109"/>
      <c r="K768" s="109"/>
      <c r="L768" s="108"/>
      <c r="M768" s="108"/>
      <c r="N768" s="108"/>
      <c r="O768" s="112"/>
      <c r="P768" s="112"/>
      <c r="Q768" s="108"/>
      <c r="R768" s="108"/>
      <c r="S768" s="112"/>
    </row>
    <row r="769" spans="1:19" ht="15.75" customHeight="1" x14ac:dyDescent="0.2">
      <c r="A769" s="108"/>
      <c r="B769" s="108"/>
      <c r="C769" s="108"/>
      <c r="D769" s="107"/>
      <c r="E769" s="108"/>
      <c r="F769" s="108"/>
      <c r="G769" s="108"/>
      <c r="H769" s="108"/>
      <c r="I769" s="108"/>
      <c r="J769" s="109"/>
      <c r="K769" s="109"/>
      <c r="L769" s="108"/>
      <c r="M769" s="108"/>
      <c r="N769" s="108"/>
      <c r="O769" s="112"/>
      <c r="P769" s="112"/>
      <c r="Q769" s="108"/>
      <c r="R769" s="108"/>
      <c r="S769" s="112"/>
    </row>
    <row r="770" spans="1:19" ht="15.75" customHeight="1" x14ac:dyDescent="0.2">
      <c r="A770" s="108"/>
      <c r="B770" s="108"/>
      <c r="C770" s="108"/>
      <c r="D770" s="107"/>
      <c r="E770" s="108"/>
      <c r="F770" s="108"/>
      <c r="G770" s="108"/>
      <c r="H770" s="108"/>
      <c r="I770" s="108"/>
      <c r="J770" s="109"/>
      <c r="K770" s="109"/>
      <c r="L770" s="108"/>
      <c r="M770" s="108"/>
      <c r="N770" s="108"/>
      <c r="O770" s="112"/>
      <c r="P770" s="112"/>
      <c r="Q770" s="108"/>
      <c r="R770" s="108"/>
      <c r="S770" s="112"/>
    </row>
    <row r="771" spans="1:19" ht="15.75" customHeight="1" x14ac:dyDescent="0.2">
      <c r="A771" s="108"/>
      <c r="B771" s="108"/>
      <c r="C771" s="108"/>
      <c r="D771" s="107"/>
      <c r="E771" s="108"/>
      <c r="F771" s="108"/>
      <c r="G771" s="108"/>
      <c r="H771" s="108"/>
      <c r="I771" s="108"/>
      <c r="J771" s="109"/>
      <c r="K771" s="109"/>
      <c r="L771" s="108"/>
      <c r="M771" s="108"/>
      <c r="N771" s="108"/>
      <c r="O771" s="112"/>
      <c r="P771" s="112"/>
      <c r="Q771" s="108"/>
      <c r="R771" s="108"/>
      <c r="S771" s="112"/>
    </row>
    <row r="772" spans="1:19" ht="15.75" customHeight="1" x14ac:dyDescent="0.2">
      <c r="A772" s="108"/>
      <c r="B772" s="108"/>
      <c r="C772" s="108"/>
      <c r="D772" s="107"/>
      <c r="E772" s="108"/>
      <c r="F772" s="108"/>
      <c r="G772" s="108"/>
      <c r="H772" s="108"/>
      <c r="I772" s="108"/>
      <c r="J772" s="109"/>
      <c r="K772" s="109"/>
      <c r="L772" s="108"/>
      <c r="M772" s="108"/>
      <c r="N772" s="108"/>
      <c r="O772" s="112"/>
      <c r="P772" s="112"/>
      <c r="Q772" s="108"/>
      <c r="R772" s="108"/>
      <c r="S772" s="112"/>
    </row>
    <row r="773" spans="1:19" ht="15.75" customHeight="1" x14ac:dyDescent="0.2">
      <c r="A773" s="108"/>
      <c r="B773" s="108"/>
      <c r="C773" s="108"/>
      <c r="D773" s="107"/>
      <c r="E773" s="108"/>
      <c r="F773" s="108"/>
      <c r="G773" s="108"/>
      <c r="H773" s="108"/>
      <c r="I773" s="108"/>
      <c r="J773" s="109"/>
      <c r="K773" s="109"/>
      <c r="L773" s="108"/>
      <c r="M773" s="108"/>
      <c r="N773" s="108"/>
      <c r="O773" s="112"/>
      <c r="P773" s="112"/>
      <c r="Q773" s="108"/>
      <c r="R773" s="108"/>
      <c r="S773" s="112"/>
    </row>
    <row r="774" spans="1:19" ht="15.75" customHeight="1" x14ac:dyDescent="0.2">
      <c r="A774" s="108"/>
      <c r="B774" s="108"/>
      <c r="C774" s="108"/>
      <c r="D774" s="107"/>
      <c r="E774" s="108"/>
      <c r="F774" s="108"/>
      <c r="G774" s="108"/>
      <c r="H774" s="108"/>
      <c r="I774" s="108"/>
      <c r="J774" s="109"/>
      <c r="K774" s="109"/>
      <c r="L774" s="108"/>
      <c r="M774" s="108"/>
      <c r="N774" s="108"/>
      <c r="O774" s="112"/>
      <c r="P774" s="112"/>
      <c r="Q774" s="108"/>
      <c r="R774" s="108"/>
      <c r="S774" s="112"/>
    </row>
    <row r="775" spans="1:19" ht="15.75" customHeight="1" x14ac:dyDescent="0.2">
      <c r="A775" s="108"/>
      <c r="B775" s="108"/>
      <c r="C775" s="108"/>
      <c r="D775" s="107"/>
      <c r="E775" s="108"/>
      <c r="F775" s="108"/>
      <c r="G775" s="108"/>
      <c r="H775" s="108"/>
      <c r="I775" s="108"/>
      <c r="J775" s="109"/>
      <c r="K775" s="109"/>
      <c r="L775" s="108"/>
      <c r="M775" s="108"/>
      <c r="N775" s="108"/>
      <c r="O775" s="112"/>
      <c r="P775" s="112"/>
      <c r="Q775" s="108"/>
      <c r="R775" s="108"/>
      <c r="S775" s="112"/>
    </row>
    <row r="776" spans="1:19" ht="15.75" customHeight="1" x14ac:dyDescent="0.2">
      <c r="A776" s="108"/>
      <c r="B776" s="108"/>
      <c r="C776" s="108"/>
      <c r="D776" s="107"/>
      <c r="E776" s="108"/>
      <c r="F776" s="108"/>
      <c r="G776" s="108"/>
      <c r="H776" s="108"/>
      <c r="I776" s="108"/>
      <c r="J776" s="109"/>
      <c r="K776" s="109"/>
      <c r="L776" s="108"/>
      <c r="M776" s="108"/>
      <c r="N776" s="108"/>
      <c r="O776" s="112"/>
      <c r="P776" s="112"/>
      <c r="Q776" s="108"/>
      <c r="R776" s="108"/>
      <c r="S776" s="112"/>
    </row>
    <row r="777" spans="1:19" ht="15.75" customHeight="1" x14ac:dyDescent="0.2">
      <c r="A777" s="108"/>
      <c r="B777" s="108"/>
      <c r="C777" s="108"/>
      <c r="D777" s="107"/>
      <c r="E777" s="108"/>
      <c r="F777" s="108"/>
      <c r="G777" s="108"/>
      <c r="H777" s="108"/>
      <c r="I777" s="108"/>
      <c r="J777" s="109"/>
      <c r="K777" s="109"/>
      <c r="L777" s="108"/>
      <c r="M777" s="108"/>
      <c r="N777" s="108"/>
      <c r="O777" s="112"/>
      <c r="P777" s="112"/>
      <c r="Q777" s="108"/>
      <c r="R777" s="108"/>
      <c r="S777" s="112"/>
    </row>
    <row r="778" spans="1:19" ht="15.75" customHeight="1" x14ac:dyDescent="0.2">
      <c r="A778" s="108"/>
      <c r="B778" s="108"/>
      <c r="C778" s="108"/>
      <c r="D778" s="107"/>
      <c r="E778" s="108"/>
      <c r="F778" s="108"/>
      <c r="G778" s="108"/>
      <c r="H778" s="108"/>
      <c r="I778" s="108"/>
      <c r="J778" s="109"/>
      <c r="K778" s="109"/>
      <c r="L778" s="108"/>
      <c r="M778" s="108"/>
      <c r="N778" s="108"/>
      <c r="O778" s="112"/>
      <c r="P778" s="112"/>
      <c r="Q778" s="108"/>
      <c r="R778" s="108"/>
      <c r="S778" s="112"/>
    </row>
    <row r="779" spans="1:19" ht="15.75" customHeight="1" x14ac:dyDescent="0.2">
      <c r="A779" s="108"/>
      <c r="B779" s="108"/>
      <c r="C779" s="108"/>
      <c r="D779" s="107"/>
      <c r="E779" s="108"/>
      <c r="F779" s="108"/>
      <c r="G779" s="108"/>
      <c r="H779" s="108"/>
      <c r="I779" s="108"/>
      <c r="J779" s="109"/>
      <c r="K779" s="109"/>
      <c r="L779" s="108"/>
      <c r="M779" s="108"/>
      <c r="N779" s="108"/>
      <c r="O779" s="112"/>
      <c r="P779" s="112"/>
      <c r="Q779" s="108"/>
      <c r="R779" s="108"/>
      <c r="S779" s="112"/>
    </row>
    <row r="780" spans="1:19" ht="15.75" customHeight="1" x14ac:dyDescent="0.2">
      <c r="A780" s="108"/>
      <c r="B780" s="108"/>
      <c r="C780" s="108"/>
      <c r="D780" s="107"/>
      <c r="E780" s="108"/>
      <c r="F780" s="108"/>
      <c r="G780" s="108"/>
      <c r="H780" s="108"/>
      <c r="I780" s="108"/>
      <c r="J780" s="109"/>
      <c r="K780" s="109"/>
      <c r="L780" s="108"/>
      <c r="M780" s="108"/>
      <c r="N780" s="108"/>
      <c r="O780" s="112"/>
      <c r="P780" s="112"/>
      <c r="Q780" s="108"/>
      <c r="R780" s="108"/>
      <c r="S780" s="112"/>
    </row>
    <row r="781" spans="1:19" ht="15.75" customHeight="1" x14ac:dyDescent="0.2">
      <c r="A781" s="108"/>
      <c r="B781" s="108"/>
      <c r="C781" s="108"/>
      <c r="D781" s="107"/>
      <c r="E781" s="108"/>
      <c r="F781" s="108"/>
      <c r="G781" s="108"/>
      <c r="H781" s="108"/>
      <c r="I781" s="108"/>
      <c r="J781" s="109"/>
      <c r="K781" s="109"/>
      <c r="L781" s="108"/>
      <c r="M781" s="108"/>
      <c r="N781" s="108"/>
      <c r="O781" s="112"/>
      <c r="P781" s="112"/>
      <c r="Q781" s="108"/>
      <c r="R781" s="108"/>
      <c r="S781" s="112"/>
    </row>
    <row r="782" spans="1:19" ht="15.75" customHeight="1" x14ac:dyDescent="0.2">
      <c r="A782" s="108"/>
      <c r="B782" s="108"/>
      <c r="C782" s="108"/>
      <c r="D782" s="107"/>
      <c r="E782" s="108"/>
      <c r="F782" s="108"/>
      <c r="G782" s="108"/>
      <c r="H782" s="108"/>
      <c r="I782" s="108"/>
      <c r="J782" s="109"/>
      <c r="K782" s="109"/>
      <c r="L782" s="108"/>
      <c r="M782" s="108"/>
      <c r="N782" s="108"/>
      <c r="O782" s="112"/>
      <c r="P782" s="112"/>
      <c r="Q782" s="108"/>
      <c r="R782" s="108"/>
      <c r="S782" s="112"/>
    </row>
    <row r="783" spans="1:19" ht="15.75" customHeight="1" x14ac:dyDescent="0.2">
      <c r="A783" s="108"/>
      <c r="B783" s="108"/>
      <c r="C783" s="108"/>
      <c r="D783" s="107"/>
      <c r="E783" s="108"/>
      <c r="F783" s="108"/>
      <c r="G783" s="108"/>
      <c r="H783" s="108"/>
      <c r="I783" s="108"/>
      <c r="J783" s="109"/>
      <c r="K783" s="109"/>
      <c r="L783" s="108"/>
      <c r="M783" s="108"/>
      <c r="N783" s="108"/>
      <c r="O783" s="112"/>
      <c r="P783" s="112"/>
      <c r="Q783" s="108"/>
      <c r="R783" s="108"/>
      <c r="S783" s="112"/>
    </row>
    <row r="784" spans="1:19" ht="15.75" customHeight="1" x14ac:dyDescent="0.2">
      <c r="A784" s="108"/>
      <c r="B784" s="108"/>
      <c r="C784" s="108"/>
      <c r="D784" s="107"/>
      <c r="E784" s="108"/>
      <c r="F784" s="108"/>
      <c r="G784" s="108"/>
      <c r="H784" s="108"/>
      <c r="I784" s="108"/>
      <c r="J784" s="109"/>
      <c r="K784" s="109"/>
      <c r="L784" s="108"/>
      <c r="M784" s="108"/>
      <c r="N784" s="108"/>
      <c r="O784" s="112"/>
      <c r="P784" s="112"/>
      <c r="Q784" s="108"/>
      <c r="R784" s="108"/>
      <c r="S784" s="112"/>
    </row>
    <row r="785" spans="1:19" ht="15.75" customHeight="1" x14ac:dyDescent="0.2">
      <c r="A785" s="108"/>
      <c r="B785" s="108"/>
      <c r="C785" s="108"/>
      <c r="D785" s="107"/>
      <c r="E785" s="108"/>
      <c r="F785" s="108"/>
      <c r="G785" s="108"/>
      <c r="H785" s="108"/>
      <c r="I785" s="108"/>
      <c r="J785" s="109"/>
      <c r="K785" s="109"/>
      <c r="L785" s="108"/>
      <c r="M785" s="108"/>
      <c r="N785" s="108"/>
      <c r="O785" s="112"/>
      <c r="P785" s="112"/>
      <c r="Q785" s="108"/>
      <c r="R785" s="108"/>
      <c r="S785" s="112"/>
    </row>
    <row r="786" spans="1:19" ht="15.75" customHeight="1" x14ac:dyDescent="0.2">
      <c r="A786" s="108"/>
      <c r="B786" s="108"/>
      <c r="C786" s="108"/>
      <c r="D786" s="107"/>
      <c r="E786" s="108"/>
      <c r="F786" s="108"/>
      <c r="G786" s="108"/>
      <c r="H786" s="108"/>
      <c r="I786" s="108"/>
      <c r="J786" s="109"/>
      <c r="K786" s="109"/>
      <c r="L786" s="108"/>
      <c r="M786" s="108"/>
      <c r="N786" s="108"/>
      <c r="O786" s="112"/>
      <c r="P786" s="112"/>
      <c r="Q786" s="108"/>
      <c r="R786" s="108"/>
      <c r="S786" s="112"/>
    </row>
    <row r="787" spans="1:19" ht="15.75" customHeight="1" x14ac:dyDescent="0.2">
      <c r="A787" s="108"/>
      <c r="B787" s="108"/>
      <c r="C787" s="108"/>
      <c r="D787" s="107"/>
      <c r="E787" s="108"/>
      <c r="F787" s="108"/>
      <c r="G787" s="108"/>
      <c r="H787" s="108"/>
      <c r="I787" s="108"/>
      <c r="J787" s="109"/>
      <c r="K787" s="109"/>
      <c r="L787" s="108"/>
      <c r="M787" s="108"/>
      <c r="N787" s="108"/>
      <c r="O787" s="112"/>
      <c r="P787" s="112"/>
      <c r="Q787" s="108"/>
      <c r="R787" s="108"/>
      <c r="S787" s="112"/>
    </row>
    <row r="788" spans="1:19" ht="15.75" customHeight="1" x14ac:dyDescent="0.2">
      <c r="A788" s="108"/>
      <c r="B788" s="108"/>
      <c r="C788" s="108"/>
      <c r="D788" s="107"/>
      <c r="E788" s="108"/>
      <c r="F788" s="108"/>
      <c r="G788" s="108"/>
      <c r="H788" s="108"/>
      <c r="I788" s="108"/>
      <c r="J788" s="109"/>
      <c r="K788" s="109"/>
      <c r="L788" s="108"/>
      <c r="M788" s="108"/>
      <c r="N788" s="108"/>
      <c r="O788" s="112"/>
      <c r="P788" s="112"/>
      <c r="Q788" s="108"/>
      <c r="R788" s="108"/>
      <c r="S788" s="112"/>
    </row>
    <row r="789" spans="1:19" ht="15.75" customHeight="1" x14ac:dyDescent="0.2">
      <c r="A789" s="108"/>
      <c r="B789" s="108"/>
      <c r="C789" s="108"/>
      <c r="D789" s="107"/>
      <c r="E789" s="108"/>
      <c r="F789" s="108"/>
      <c r="G789" s="108"/>
      <c r="H789" s="108"/>
      <c r="I789" s="108"/>
      <c r="J789" s="109"/>
      <c r="K789" s="109"/>
      <c r="L789" s="108"/>
      <c r="M789" s="108"/>
      <c r="N789" s="108"/>
      <c r="O789" s="112"/>
      <c r="P789" s="112"/>
      <c r="Q789" s="108"/>
      <c r="R789" s="108"/>
      <c r="S789" s="112"/>
    </row>
    <row r="790" spans="1:19" ht="15.75" customHeight="1" x14ac:dyDescent="0.2">
      <c r="A790" s="108"/>
      <c r="B790" s="108"/>
      <c r="C790" s="108"/>
      <c r="D790" s="107"/>
      <c r="E790" s="108"/>
      <c r="F790" s="108"/>
      <c r="G790" s="108"/>
      <c r="H790" s="108"/>
      <c r="I790" s="108"/>
      <c r="J790" s="109"/>
      <c r="K790" s="109"/>
      <c r="L790" s="108"/>
      <c r="M790" s="108"/>
      <c r="N790" s="108"/>
      <c r="O790" s="112"/>
      <c r="P790" s="112"/>
      <c r="Q790" s="108"/>
      <c r="R790" s="108"/>
      <c r="S790" s="112"/>
    </row>
    <row r="791" spans="1:19" ht="15.75" customHeight="1" x14ac:dyDescent="0.2">
      <c r="A791" s="108"/>
      <c r="B791" s="108"/>
      <c r="C791" s="108"/>
      <c r="D791" s="107"/>
      <c r="E791" s="108"/>
      <c r="F791" s="108"/>
      <c r="G791" s="108"/>
      <c r="H791" s="108"/>
      <c r="I791" s="108"/>
      <c r="J791" s="109"/>
      <c r="K791" s="109"/>
      <c r="L791" s="108"/>
      <c r="M791" s="108"/>
      <c r="N791" s="108"/>
      <c r="O791" s="112"/>
      <c r="P791" s="112"/>
      <c r="Q791" s="108"/>
      <c r="R791" s="108"/>
      <c r="S791" s="112"/>
    </row>
    <row r="792" spans="1:19" ht="15.75" customHeight="1" x14ac:dyDescent="0.2">
      <c r="A792" s="108"/>
      <c r="B792" s="108"/>
      <c r="C792" s="108"/>
      <c r="D792" s="107"/>
      <c r="E792" s="108"/>
      <c r="F792" s="108"/>
      <c r="G792" s="108"/>
      <c r="H792" s="108"/>
      <c r="I792" s="108"/>
      <c r="J792" s="109"/>
      <c r="K792" s="109"/>
      <c r="L792" s="108"/>
      <c r="M792" s="108"/>
      <c r="N792" s="108"/>
      <c r="O792" s="112"/>
      <c r="P792" s="112"/>
      <c r="Q792" s="108"/>
      <c r="R792" s="108"/>
      <c r="S792" s="112"/>
    </row>
    <row r="793" spans="1:19" ht="15.75" customHeight="1" x14ac:dyDescent="0.2">
      <c r="A793" s="108"/>
      <c r="B793" s="108"/>
      <c r="C793" s="108"/>
      <c r="D793" s="107"/>
      <c r="E793" s="108"/>
      <c r="F793" s="108"/>
      <c r="G793" s="108"/>
      <c r="H793" s="108"/>
      <c r="I793" s="108"/>
      <c r="J793" s="109"/>
      <c r="K793" s="109"/>
      <c r="L793" s="108"/>
      <c r="M793" s="108"/>
      <c r="N793" s="108"/>
      <c r="O793" s="112"/>
      <c r="P793" s="112"/>
      <c r="Q793" s="108"/>
      <c r="R793" s="108"/>
      <c r="S793" s="112"/>
    </row>
    <row r="794" spans="1:19" ht="15.75" customHeight="1" x14ac:dyDescent="0.2">
      <c r="A794" s="108"/>
      <c r="B794" s="108"/>
      <c r="C794" s="108"/>
      <c r="D794" s="107"/>
      <c r="E794" s="108"/>
      <c r="F794" s="108"/>
      <c r="G794" s="108"/>
      <c r="H794" s="108"/>
      <c r="I794" s="108"/>
      <c r="J794" s="109"/>
      <c r="K794" s="109"/>
      <c r="L794" s="108"/>
      <c r="M794" s="108"/>
      <c r="N794" s="108"/>
      <c r="O794" s="112"/>
      <c r="P794" s="112"/>
      <c r="Q794" s="108"/>
      <c r="R794" s="108"/>
      <c r="S794" s="112"/>
    </row>
    <row r="795" spans="1:19" ht="15.75" customHeight="1" x14ac:dyDescent="0.2">
      <c r="A795" s="108"/>
      <c r="B795" s="108"/>
      <c r="C795" s="108"/>
      <c r="D795" s="107"/>
      <c r="E795" s="108"/>
      <c r="F795" s="108"/>
      <c r="G795" s="108"/>
      <c r="H795" s="108"/>
      <c r="I795" s="108"/>
      <c r="J795" s="109"/>
      <c r="K795" s="109"/>
      <c r="L795" s="108"/>
      <c r="M795" s="108"/>
      <c r="N795" s="108"/>
      <c r="O795" s="112"/>
      <c r="P795" s="112"/>
      <c r="Q795" s="108"/>
      <c r="R795" s="108"/>
      <c r="S795" s="112"/>
    </row>
    <row r="796" spans="1:19" ht="15.75" customHeight="1" x14ac:dyDescent="0.2">
      <c r="A796" s="108"/>
      <c r="B796" s="108"/>
      <c r="C796" s="108"/>
      <c r="D796" s="107"/>
      <c r="E796" s="108"/>
      <c r="F796" s="108"/>
      <c r="G796" s="108"/>
      <c r="H796" s="108"/>
      <c r="I796" s="108"/>
      <c r="J796" s="109"/>
      <c r="K796" s="109"/>
      <c r="L796" s="108"/>
      <c r="M796" s="108"/>
      <c r="N796" s="108"/>
      <c r="O796" s="112"/>
      <c r="P796" s="112"/>
      <c r="Q796" s="108"/>
      <c r="R796" s="108"/>
      <c r="S796" s="112"/>
    </row>
    <row r="797" spans="1:19" ht="15.75" customHeight="1" x14ac:dyDescent="0.2">
      <c r="A797" s="108"/>
      <c r="B797" s="108"/>
      <c r="C797" s="108"/>
      <c r="D797" s="107"/>
      <c r="E797" s="108"/>
      <c r="F797" s="108"/>
      <c r="G797" s="108"/>
      <c r="H797" s="108"/>
      <c r="I797" s="108"/>
      <c r="J797" s="109"/>
      <c r="K797" s="109"/>
      <c r="L797" s="108"/>
      <c r="M797" s="108"/>
      <c r="N797" s="108"/>
      <c r="O797" s="112"/>
      <c r="P797" s="112"/>
      <c r="Q797" s="108"/>
      <c r="R797" s="108"/>
      <c r="S797" s="112"/>
    </row>
    <row r="798" spans="1:19" ht="15.75" customHeight="1" x14ac:dyDescent="0.2">
      <c r="A798" s="108"/>
      <c r="B798" s="108"/>
      <c r="C798" s="108"/>
      <c r="D798" s="107"/>
      <c r="E798" s="108"/>
      <c r="F798" s="108"/>
      <c r="G798" s="108"/>
      <c r="H798" s="108"/>
      <c r="I798" s="108"/>
      <c r="J798" s="109"/>
      <c r="K798" s="109"/>
      <c r="L798" s="108"/>
      <c r="M798" s="108"/>
      <c r="N798" s="108"/>
      <c r="O798" s="112"/>
      <c r="P798" s="112"/>
      <c r="Q798" s="108"/>
      <c r="R798" s="108"/>
      <c r="S798" s="112"/>
    </row>
    <row r="799" spans="1:19" ht="15.75" customHeight="1" x14ac:dyDescent="0.2">
      <c r="A799" s="108"/>
      <c r="B799" s="108"/>
      <c r="C799" s="108"/>
      <c r="D799" s="107"/>
      <c r="E799" s="108"/>
      <c r="F799" s="108"/>
      <c r="G799" s="108"/>
      <c r="H799" s="108"/>
      <c r="I799" s="108"/>
      <c r="J799" s="109"/>
      <c r="K799" s="109"/>
      <c r="L799" s="108"/>
      <c r="M799" s="108"/>
      <c r="N799" s="108"/>
      <c r="O799" s="112"/>
      <c r="P799" s="112"/>
      <c r="Q799" s="108"/>
      <c r="R799" s="108"/>
      <c r="S799" s="112"/>
    </row>
    <row r="800" spans="1:19" ht="15.75" customHeight="1" x14ac:dyDescent="0.2">
      <c r="A800" s="108"/>
      <c r="B800" s="108"/>
      <c r="C800" s="108"/>
      <c r="D800" s="107"/>
      <c r="E800" s="108"/>
      <c r="F800" s="108"/>
      <c r="G800" s="108"/>
      <c r="H800" s="108"/>
      <c r="I800" s="108"/>
      <c r="J800" s="109"/>
      <c r="K800" s="109"/>
      <c r="L800" s="108"/>
      <c r="M800" s="108"/>
      <c r="N800" s="108"/>
      <c r="O800" s="112"/>
      <c r="P800" s="112"/>
      <c r="Q800" s="108"/>
      <c r="R800" s="108"/>
      <c r="S800" s="112"/>
    </row>
    <row r="801" spans="1:19" ht="15.75" customHeight="1" x14ac:dyDescent="0.2">
      <c r="A801" s="108"/>
      <c r="B801" s="108"/>
      <c r="C801" s="108"/>
      <c r="D801" s="107"/>
      <c r="E801" s="108"/>
      <c r="F801" s="108"/>
      <c r="G801" s="108"/>
      <c r="H801" s="108"/>
      <c r="I801" s="108"/>
      <c r="J801" s="109"/>
      <c r="K801" s="109"/>
      <c r="L801" s="108"/>
      <c r="M801" s="108"/>
      <c r="N801" s="108"/>
      <c r="O801" s="112"/>
      <c r="P801" s="112"/>
      <c r="Q801" s="108"/>
      <c r="R801" s="108"/>
      <c r="S801" s="112"/>
    </row>
    <row r="802" spans="1:19" ht="15.75" customHeight="1" x14ac:dyDescent="0.2">
      <c r="A802" s="108"/>
      <c r="B802" s="108"/>
      <c r="C802" s="108"/>
      <c r="D802" s="107"/>
      <c r="E802" s="108"/>
      <c r="F802" s="108"/>
      <c r="G802" s="108"/>
      <c r="H802" s="108"/>
      <c r="I802" s="108"/>
      <c r="J802" s="109"/>
      <c r="K802" s="109"/>
      <c r="L802" s="108"/>
      <c r="M802" s="108"/>
      <c r="N802" s="108"/>
      <c r="O802" s="112"/>
      <c r="P802" s="112"/>
      <c r="Q802" s="108"/>
      <c r="R802" s="108"/>
      <c r="S802" s="112"/>
    </row>
    <row r="803" spans="1:19" ht="15.75" customHeight="1" x14ac:dyDescent="0.2">
      <c r="A803" s="108"/>
      <c r="B803" s="108"/>
      <c r="C803" s="108"/>
      <c r="D803" s="107"/>
      <c r="E803" s="108"/>
      <c r="F803" s="108"/>
      <c r="G803" s="108"/>
      <c r="H803" s="108"/>
      <c r="I803" s="108"/>
      <c r="J803" s="109"/>
      <c r="K803" s="109"/>
      <c r="L803" s="108"/>
      <c r="M803" s="108"/>
      <c r="N803" s="108"/>
      <c r="O803" s="112"/>
      <c r="P803" s="112"/>
      <c r="Q803" s="108"/>
      <c r="R803" s="108"/>
      <c r="S803" s="112"/>
    </row>
    <row r="804" spans="1:19" ht="15.75" customHeight="1" x14ac:dyDescent="0.2">
      <c r="A804" s="108"/>
      <c r="B804" s="108"/>
      <c r="C804" s="108"/>
      <c r="D804" s="107"/>
      <c r="E804" s="108"/>
      <c r="F804" s="108"/>
      <c r="G804" s="108"/>
      <c r="H804" s="108"/>
      <c r="I804" s="108"/>
      <c r="J804" s="109"/>
      <c r="K804" s="109"/>
      <c r="L804" s="108"/>
      <c r="M804" s="108"/>
      <c r="N804" s="108"/>
      <c r="O804" s="112"/>
      <c r="P804" s="112"/>
      <c r="Q804" s="108"/>
      <c r="R804" s="108"/>
      <c r="S804" s="112"/>
    </row>
    <row r="805" spans="1:19" ht="15.75" customHeight="1" x14ac:dyDescent="0.2">
      <c r="A805" s="108"/>
      <c r="B805" s="108"/>
      <c r="C805" s="108"/>
      <c r="D805" s="107"/>
      <c r="E805" s="108"/>
      <c r="F805" s="108"/>
      <c r="G805" s="108"/>
      <c r="H805" s="108"/>
      <c r="I805" s="108"/>
      <c r="J805" s="109"/>
      <c r="K805" s="109"/>
      <c r="L805" s="108"/>
      <c r="M805" s="108"/>
      <c r="N805" s="108"/>
      <c r="O805" s="112"/>
      <c r="P805" s="112"/>
      <c r="Q805" s="108"/>
      <c r="R805" s="108"/>
      <c r="S805" s="112"/>
    </row>
    <row r="806" spans="1:19" ht="15.75" customHeight="1" x14ac:dyDescent="0.2">
      <c r="A806" s="108"/>
      <c r="B806" s="108"/>
      <c r="C806" s="108"/>
      <c r="D806" s="107"/>
      <c r="E806" s="108"/>
      <c r="F806" s="108"/>
      <c r="G806" s="108"/>
      <c r="H806" s="108"/>
      <c r="I806" s="108"/>
      <c r="J806" s="109"/>
      <c r="K806" s="109"/>
      <c r="L806" s="108"/>
      <c r="M806" s="108"/>
      <c r="N806" s="108"/>
      <c r="O806" s="112"/>
      <c r="P806" s="112"/>
      <c r="Q806" s="108"/>
      <c r="R806" s="108"/>
      <c r="S806" s="112"/>
    </row>
    <row r="807" spans="1:19" ht="15.75" customHeight="1" x14ac:dyDescent="0.2">
      <c r="A807" s="108"/>
      <c r="B807" s="108"/>
      <c r="C807" s="108"/>
      <c r="D807" s="107"/>
      <c r="E807" s="108"/>
      <c r="F807" s="108"/>
      <c r="G807" s="108"/>
      <c r="H807" s="108"/>
      <c r="I807" s="108"/>
      <c r="J807" s="109"/>
      <c r="K807" s="109"/>
      <c r="L807" s="108"/>
      <c r="M807" s="108"/>
      <c r="N807" s="108"/>
      <c r="O807" s="112"/>
      <c r="P807" s="112"/>
      <c r="Q807" s="108"/>
      <c r="R807" s="108"/>
      <c r="S807" s="112"/>
    </row>
    <row r="808" spans="1:19" ht="15.75" customHeight="1" x14ac:dyDescent="0.2">
      <c r="A808" s="108"/>
      <c r="B808" s="108"/>
      <c r="C808" s="108"/>
      <c r="D808" s="107"/>
      <c r="E808" s="108"/>
      <c r="F808" s="108"/>
      <c r="G808" s="108"/>
      <c r="H808" s="108"/>
      <c r="I808" s="108"/>
      <c r="J808" s="109"/>
      <c r="K808" s="109"/>
      <c r="L808" s="108"/>
      <c r="M808" s="108"/>
      <c r="N808" s="108"/>
      <c r="O808" s="112"/>
      <c r="P808" s="112"/>
      <c r="Q808" s="108"/>
      <c r="R808" s="108"/>
      <c r="S808" s="112"/>
    </row>
    <row r="809" spans="1:19" ht="15.75" customHeight="1" x14ac:dyDescent="0.2">
      <c r="A809" s="108"/>
      <c r="B809" s="108"/>
      <c r="C809" s="108"/>
      <c r="D809" s="107"/>
      <c r="E809" s="108"/>
      <c r="F809" s="108"/>
      <c r="G809" s="108"/>
      <c r="H809" s="108"/>
      <c r="I809" s="108"/>
      <c r="J809" s="109"/>
      <c r="K809" s="109"/>
      <c r="L809" s="108"/>
      <c r="M809" s="108"/>
      <c r="N809" s="108"/>
      <c r="O809" s="112"/>
      <c r="P809" s="112"/>
      <c r="Q809" s="108"/>
      <c r="R809" s="108"/>
      <c r="S809" s="112"/>
    </row>
    <row r="810" spans="1:19" ht="15.75" customHeight="1" x14ac:dyDescent="0.2">
      <c r="A810" s="108"/>
      <c r="B810" s="108"/>
      <c r="C810" s="108"/>
      <c r="D810" s="107"/>
      <c r="E810" s="108"/>
      <c r="F810" s="108"/>
      <c r="G810" s="108"/>
      <c r="H810" s="108"/>
      <c r="I810" s="108"/>
      <c r="J810" s="109"/>
      <c r="K810" s="109"/>
      <c r="L810" s="108"/>
      <c r="M810" s="108"/>
      <c r="N810" s="108"/>
      <c r="O810" s="112"/>
      <c r="P810" s="112"/>
      <c r="Q810" s="108"/>
      <c r="R810" s="108"/>
      <c r="S810" s="112"/>
    </row>
    <row r="811" spans="1:19" ht="15.75" customHeight="1" x14ac:dyDescent="0.2">
      <c r="A811" s="108"/>
      <c r="B811" s="108"/>
      <c r="C811" s="108"/>
      <c r="D811" s="107"/>
      <c r="E811" s="108"/>
      <c r="F811" s="108"/>
      <c r="G811" s="108"/>
      <c r="H811" s="108"/>
      <c r="I811" s="108"/>
      <c r="J811" s="109"/>
      <c r="K811" s="109"/>
      <c r="L811" s="108"/>
      <c r="M811" s="108"/>
      <c r="N811" s="108"/>
      <c r="O811" s="112"/>
      <c r="P811" s="112"/>
      <c r="Q811" s="108"/>
      <c r="R811" s="108"/>
      <c r="S811" s="112"/>
    </row>
    <row r="812" spans="1:19" ht="15.75" customHeight="1" x14ac:dyDescent="0.2">
      <c r="A812" s="108"/>
      <c r="B812" s="108"/>
      <c r="C812" s="108"/>
      <c r="D812" s="107"/>
      <c r="E812" s="108"/>
      <c r="F812" s="108"/>
      <c r="G812" s="108"/>
      <c r="H812" s="108"/>
      <c r="I812" s="108"/>
      <c r="J812" s="109"/>
      <c r="K812" s="109"/>
      <c r="L812" s="108"/>
      <c r="M812" s="108"/>
      <c r="N812" s="108"/>
      <c r="O812" s="112"/>
      <c r="P812" s="112"/>
      <c r="Q812" s="108"/>
      <c r="R812" s="108"/>
      <c r="S812" s="112"/>
    </row>
    <row r="813" spans="1:19" ht="15.75" customHeight="1" x14ac:dyDescent="0.2">
      <c r="A813" s="108"/>
      <c r="B813" s="108"/>
      <c r="C813" s="108"/>
      <c r="D813" s="107"/>
      <c r="E813" s="108"/>
      <c r="F813" s="108"/>
      <c r="G813" s="108"/>
      <c r="H813" s="108"/>
      <c r="I813" s="108"/>
      <c r="J813" s="109"/>
      <c r="K813" s="109"/>
      <c r="L813" s="108"/>
      <c r="M813" s="108"/>
      <c r="N813" s="108"/>
      <c r="O813" s="112"/>
      <c r="P813" s="112"/>
      <c r="Q813" s="108"/>
      <c r="R813" s="108"/>
      <c r="S813" s="112"/>
    </row>
    <row r="814" spans="1:19" ht="15.75" customHeight="1" x14ac:dyDescent="0.2">
      <c r="A814" s="108"/>
      <c r="B814" s="108"/>
      <c r="C814" s="108"/>
      <c r="D814" s="107"/>
      <c r="E814" s="108"/>
      <c r="F814" s="108"/>
      <c r="G814" s="108"/>
      <c r="H814" s="108"/>
      <c r="I814" s="108"/>
      <c r="J814" s="109"/>
      <c r="K814" s="109"/>
      <c r="L814" s="108"/>
      <c r="M814" s="108"/>
      <c r="N814" s="108"/>
      <c r="O814" s="112"/>
      <c r="P814" s="112"/>
      <c r="Q814" s="108"/>
      <c r="R814" s="108"/>
      <c r="S814" s="112"/>
    </row>
    <row r="815" spans="1:19" ht="15.75" customHeight="1" x14ac:dyDescent="0.2">
      <c r="A815" s="108"/>
      <c r="B815" s="108"/>
      <c r="C815" s="108"/>
      <c r="D815" s="107"/>
      <c r="E815" s="108"/>
      <c r="F815" s="108"/>
      <c r="G815" s="108"/>
      <c r="H815" s="108"/>
      <c r="I815" s="108"/>
      <c r="J815" s="109"/>
      <c r="K815" s="109"/>
      <c r="L815" s="108"/>
      <c r="M815" s="108"/>
      <c r="N815" s="108"/>
      <c r="O815" s="112"/>
      <c r="P815" s="112"/>
      <c r="Q815" s="108"/>
      <c r="R815" s="108"/>
      <c r="S815" s="112"/>
    </row>
    <row r="816" spans="1:19" ht="15.75" customHeight="1" x14ac:dyDescent="0.2">
      <c r="A816" s="108"/>
      <c r="B816" s="108"/>
      <c r="C816" s="108"/>
      <c r="D816" s="107"/>
      <c r="E816" s="108"/>
      <c r="F816" s="108"/>
      <c r="G816" s="108"/>
      <c r="H816" s="108"/>
      <c r="I816" s="108"/>
      <c r="J816" s="109"/>
      <c r="K816" s="109"/>
      <c r="L816" s="108"/>
      <c r="M816" s="108"/>
      <c r="N816" s="108"/>
      <c r="O816" s="112"/>
      <c r="P816" s="112"/>
      <c r="Q816" s="108"/>
      <c r="R816" s="108"/>
      <c r="S816" s="112"/>
    </row>
    <row r="817" spans="1:19" ht="15.75" customHeight="1" x14ac:dyDescent="0.2">
      <c r="A817" s="108"/>
      <c r="B817" s="108"/>
      <c r="C817" s="108"/>
      <c r="D817" s="107"/>
      <c r="E817" s="108"/>
      <c r="F817" s="108"/>
      <c r="G817" s="108"/>
      <c r="H817" s="108"/>
      <c r="I817" s="108"/>
      <c r="J817" s="109"/>
      <c r="K817" s="109"/>
      <c r="L817" s="108"/>
      <c r="M817" s="108"/>
      <c r="N817" s="108"/>
      <c r="O817" s="112"/>
      <c r="P817" s="112"/>
      <c r="Q817" s="108"/>
      <c r="R817" s="108"/>
      <c r="S817" s="112"/>
    </row>
    <row r="818" spans="1:19" ht="15.75" customHeight="1" x14ac:dyDescent="0.2">
      <c r="A818" s="108"/>
      <c r="B818" s="108"/>
      <c r="C818" s="108"/>
      <c r="D818" s="107"/>
      <c r="E818" s="108"/>
      <c r="F818" s="108"/>
      <c r="G818" s="108"/>
      <c r="H818" s="108"/>
      <c r="I818" s="108"/>
      <c r="J818" s="109"/>
      <c r="K818" s="109"/>
      <c r="L818" s="108"/>
      <c r="M818" s="108"/>
      <c r="N818" s="108"/>
      <c r="O818" s="112"/>
      <c r="P818" s="112"/>
      <c r="Q818" s="108"/>
      <c r="R818" s="108"/>
      <c r="S818" s="112"/>
    </row>
    <row r="819" spans="1:19" ht="15.75" customHeight="1" x14ac:dyDescent="0.2">
      <c r="A819" s="108"/>
      <c r="B819" s="108"/>
      <c r="C819" s="108"/>
      <c r="D819" s="107"/>
      <c r="E819" s="108"/>
      <c r="F819" s="108"/>
      <c r="G819" s="108"/>
      <c r="H819" s="108"/>
      <c r="I819" s="108"/>
      <c r="J819" s="109"/>
      <c r="K819" s="109"/>
      <c r="L819" s="108"/>
      <c r="M819" s="108"/>
      <c r="N819" s="108"/>
      <c r="O819" s="112"/>
      <c r="P819" s="112"/>
      <c r="Q819" s="108"/>
      <c r="R819" s="108"/>
      <c r="S819" s="112"/>
    </row>
    <row r="820" spans="1:19" ht="15.75" customHeight="1" x14ac:dyDescent="0.2">
      <c r="A820" s="108"/>
      <c r="B820" s="108"/>
      <c r="C820" s="108"/>
      <c r="D820" s="107"/>
      <c r="E820" s="108"/>
      <c r="F820" s="108"/>
      <c r="G820" s="108"/>
      <c r="H820" s="108"/>
      <c r="I820" s="108"/>
      <c r="J820" s="109"/>
      <c r="K820" s="109"/>
      <c r="L820" s="108"/>
      <c r="M820" s="108"/>
      <c r="N820" s="108"/>
      <c r="O820" s="112"/>
      <c r="P820" s="112"/>
      <c r="Q820" s="108"/>
      <c r="R820" s="108"/>
      <c r="S820" s="112"/>
    </row>
    <row r="821" spans="1:19" ht="15.75" customHeight="1" x14ac:dyDescent="0.2">
      <c r="A821" s="108"/>
      <c r="B821" s="108"/>
      <c r="C821" s="108"/>
      <c r="D821" s="107"/>
      <c r="E821" s="108"/>
      <c r="F821" s="108"/>
      <c r="G821" s="108"/>
      <c r="H821" s="108"/>
      <c r="I821" s="108"/>
      <c r="J821" s="109"/>
      <c r="K821" s="109"/>
      <c r="L821" s="108"/>
      <c r="M821" s="108"/>
      <c r="N821" s="108"/>
      <c r="O821" s="112"/>
      <c r="P821" s="112"/>
      <c r="Q821" s="108"/>
      <c r="R821" s="108"/>
      <c r="S821" s="112"/>
    </row>
    <row r="822" spans="1:19" ht="15.75" customHeight="1" x14ac:dyDescent="0.2">
      <c r="A822" s="108"/>
      <c r="B822" s="108"/>
      <c r="C822" s="108"/>
      <c r="D822" s="107"/>
      <c r="E822" s="108"/>
      <c r="F822" s="108"/>
      <c r="G822" s="108"/>
      <c r="H822" s="108"/>
      <c r="I822" s="108"/>
      <c r="J822" s="109"/>
      <c r="K822" s="109"/>
      <c r="L822" s="108"/>
      <c r="M822" s="108"/>
      <c r="N822" s="108"/>
      <c r="O822" s="112"/>
      <c r="P822" s="112"/>
      <c r="Q822" s="108"/>
      <c r="R822" s="108"/>
      <c r="S822" s="112"/>
    </row>
    <row r="823" spans="1:19" ht="15.75" customHeight="1" x14ac:dyDescent="0.2">
      <c r="A823" s="108"/>
      <c r="B823" s="108"/>
      <c r="C823" s="108"/>
      <c r="D823" s="107"/>
      <c r="E823" s="108"/>
      <c r="F823" s="108"/>
      <c r="G823" s="108"/>
      <c r="H823" s="108"/>
      <c r="I823" s="108"/>
      <c r="J823" s="109"/>
      <c r="K823" s="109"/>
      <c r="L823" s="108"/>
      <c r="M823" s="108"/>
      <c r="N823" s="108"/>
      <c r="O823" s="112"/>
      <c r="P823" s="112"/>
      <c r="Q823" s="108"/>
      <c r="R823" s="108"/>
      <c r="S823" s="112"/>
    </row>
    <row r="824" spans="1:19" ht="15.75" customHeight="1" x14ac:dyDescent="0.2">
      <c r="A824" s="108"/>
      <c r="B824" s="108"/>
      <c r="C824" s="108"/>
      <c r="D824" s="107"/>
      <c r="E824" s="108"/>
      <c r="F824" s="108"/>
      <c r="G824" s="108"/>
      <c r="H824" s="108"/>
      <c r="I824" s="108"/>
      <c r="J824" s="109"/>
      <c r="K824" s="109"/>
      <c r="L824" s="108"/>
      <c r="M824" s="108"/>
      <c r="N824" s="108"/>
      <c r="O824" s="112"/>
      <c r="P824" s="112"/>
      <c r="Q824" s="108"/>
      <c r="R824" s="108"/>
      <c r="S824" s="112"/>
    </row>
    <row r="825" spans="1:19" ht="15.75" customHeight="1" x14ac:dyDescent="0.2">
      <c r="A825" s="108"/>
      <c r="B825" s="108"/>
      <c r="C825" s="108"/>
      <c r="D825" s="107"/>
      <c r="E825" s="108"/>
      <c r="F825" s="108"/>
      <c r="G825" s="108"/>
      <c r="H825" s="108"/>
      <c r="I825" s="108"/>
      <c r="J825" s="109"/>
      <c r="K825" s="109"/>
      <c r="L825" s="108"/>
      <c r="M825" s="108"/>
      <c r="N825" s="108"/>
      <c r="O825" s="112"/>
      <c r="P825" s="112"/>
      <c r="Q825" s="108"/>
      <c r="R825" s="108"/>
      <c r="S825" s="112"/>
    </row>
    <row r="826" spans="1:19" ht="15.75" customHeight="1" x14ac:dyDescent="0.2">
      <c r="A826" s="108"/>
      <c r="B826" s="108"/>
      <c r="C826" s="108"/>
      <c r="D826" s="107"/>
      <c r="E826" s="108"/>
      <c r="F826" s="108"/>
      <c r="G826" s="108"/>
      <c r="H826" s="108"/>
      <c r="I826" s="108"/>
      <c r="J826" s="109"/>
      <c r="K826" s="109"/>
      <c r="L826" s="108"/>
      <c r="M826" s="108"/>
      <c r="N826" s="108"/>
      <c r="O826" s="112"/>
      <c r="P826" s="112"/>
      <c r="Q826" s="108"/>
      <c r="R826" s="108"/>
      <c r="S826" s="112"/>
    </row>
    <row r="827" spans="1:19" ht="15.75" customHeight="1" x14ac:dyDescent="0.2">
      <c r="A827" s="108"/>
      <c r="B827" s="108"/>
      <c r="C827" s="108"/>
      <c r="D827" s="107"/>
      <c r="E827" s="108"/>
      <c r="F827" s="108"/>
      <c r="G827" s="108"/>
      <c r="H827" s="108"/>
      <c r="I827" s="108"/>
      <c r="J827" s="109"/>
      <c r="K827" s="109"/>
      <c r="L827" s="108"/>
      <c r="M827" s="108"/>
      <c r="N827" s="108"/>
      <c r="O827" s="112"/>
      <c r="P827" s="112"/>
      <c r="Q827" s="108"/>
      <c r="R827" s="108"/>
      <c r="S827" s="112"/>
    </row>
    <row r="828" spans="1:19" ht="15.75" customHeight="1" x14ac:dyDescent="0.2">
      <c r="A828" s="108"/>
      <c r="B828" s="108"/>
      <c r="C828" s="108"/>
      <c r="D828" s="107"/>
      <c r="E828" s="108"/>
      <c r="F828" s="108"/>
      <c r="G828" s="108"/>
      <c r="H828" s="108"/>
      <c r="I828" s="108"/>
      <c r="J828" s="109"/>
      <c r="K828" s="109"/>
      <c r="L828" s="108"/>
      <c r="M828" s="108"/>
      <c r="N828" s="108"/>
      <c r="O828" s="112"/>
      <c r="P828" s="112"/>
      <c r="Q828" s="108"/>
      <c r="R828" s="108"/>
      <c r="S828" s="112"/>
    </row>
    <row r="829" spans="1:19" ht="15.75" customHeight="1" x14ac:dyDescent="0.2">
      <c r="A829" s="108"/>
      <c r="B829" s="108"/>
      <c r="C829" s="108"/>
      <c r="D829" s="107"/>
      <c r="E829" s="108"/>
      <c r="F829" s="108"/>
      <c r="G829" s="108"/>
      <c r="H829" s="108"/>
      <c r="I829" s="108"/>
      <c r="J829" s="109"/>
      <c r="K829" s="109"/>
      <c r="L829" s="108"/>
      <c r="M829" s="108"/>
      <c r="N829" s="108"/>
      <c r="O829" s="112"/>
      <c r="P829" s="112"/>
      <c r="Q829" s="108"/>
      <c r="R829" s="108"/>
      <c r="S829" s="112"/>
    </row>
    <row r="830" spans="1:19" ht="15.75" customHeight="1" x14ac:dyDescent="0.2">
      <c r="A830" s="108"/>
      <c r="B830" s="108"/>
      <c r="C830" s="108"/>
      <c r="D830" s="107"/>
      <c r="E830" s="108"/>
      <c r="F830" s="108"/>
      <c r="G830" s="108"/>
      <c r="H830" s="108"/>
      <c r="I830" s="108"/>
      <c r="J830" s="109"/>
      <c r="K830" s="109"/>
      <c r="L830" s="108"/>
      <c r="M830" s="108"/>
      <c r="N830" s="108"/>
      <c r="O830" s="112"/>
      <c r="P830" s="112"/>
      <c r="Q830" s="108"/>
      <c r="R830" s="108"/>
      <c r="S830" s="112"/>
    </row>
    <row r="831" spans="1:19" ht="15.75" customHeight="1" x14ac:dyDescent="0.2">
      <c r="A831" s="108"/>
      <c r="B831" s="108"/>
      <c r="C831" s="108"/>
      <c r="D831" s="107"/>
      <c r="E831" s="108"/>
      <c r="F831" s="108"/>
      <c r="G831" s="108"/>
      <c r="H831" s="108"/>
      <c r="I831" s="108"/>
      <c r="J831" s="109"/>
      <c r="K831" s="109"/>
      <c r="L831" s="108"/>
      <c r="M831" s="108"/>
      <c r="N831" s="108"/>
      <c r="O831" s="112"/>
      <c r="P831" s="112"/>
      <c r="Q831" s="108"/>
      <c r="R831" s="108"/>
      <c r="S831" s="112"/>
    </row>
    <row r="832" spans="1:19" ht="15.75" customHeight="1" x14ac:dyDescent="0.2">
      <c r="A832" s="108"/>
      <c r="B832" s="108"/>
      <c r="C832" s="108"/>
      <c r="D832" s="107"/>
      <c r="E832" s="108"/>
      <c r="F832" s="108"/>
      <c r="G832" s="108"/>
      <c r="H832" s="108"/>
      <c r="I832" s="108"/>
      <c r="J832" s="109"/>
      <c r="K832" s="109"/>
      <c r="L832" s="108"/>
      <c r="M832" s="108"/>
      <c r="N832" s="108"/>
      <c r="O832" s="112"/>
      <c r="P832" s="112"/>
      <c r="Q832" s="108"/>
      <c r="R832" s="108"/>
      <c r="S832" s="112"/>
    </row>
    <row r="833" spans="1:19" ht="15.75" customHeight="1" x14ac:dyDescent="0.2">
      <c r="A833" s="108"/>
      <c r="B833" s="108"/>
      <c r="C833" s="108"/>
      <c r="D833" s="107"/>
      <c r="E833" s="108"/>
      <c r="F833" s="108"/>
      <c r="G833" s="108"/>
      <c r="H833" s="108"/>
      <c r="I833" s="108"/>
      <c r="J833" s="109"/>
      <c r="K833" s="109"/>
      <c r="L833" s="108"/>
      <c r="M833" s="108"/>
      <c r="N833" s="108"/>
      <c r="O833" s="112"/>
      <c r="P833" s="112"/>
      <c r="Q833" s="108"/>
      <c r="R833" s="108"/>
      <c r="S833" s="112"/>
    </row>
    <row r="834" spans="1:19" ht="15.75" customHeight="1" x14ac:dyDescent="0.2">
      <c r="A834" s="108"/>
      <c r="B834" s="108"/>
      <c r="C834" s="108"/>
      <c r="D834" s="107"/>
      <c r="E834" s="108"/>
      <c r="F834" s="108"/>
      <c r="G834" s="108"/>
      <c r="H834" s="108"/>
      <c r="I834" s="108"/>
      <c r="J834" s="109"/>
      <c r="K834" s="109"/>
      <c r="L834" s="108"/>
      <c r="M834" s="108"/>
      <c r="N834" s="108"/>
      <c r="O834" s="112"/>
      <c r="P834" s="112"/>
      <c r="Q834" s="108"/>
      <c r="R834" s="108"/>
      <c r="S834" s="112"/>
    </row>
    <row r="835" spans="1:19" ht="15.75" customHeight="1" x14ac:dyDescent="0.2">
      <c r="A835" s="108"/>
      <c r="B835" s="108"/>
      <c r="C835" s="108"/>
      <c r="D835" s="107"/>
      <c r="E835" s="108"/>
      <c r="F835" s="108"/>
      <c r="G835" s="108"/>
      <c r="H835" s="108"/>
      <c r="I835" s="108"/>
      <c r="J835" s="109"/>
      <c r="K835" s="109"/>
      <c r="L835" s="108"/>
      <c r="M835" s="108"/>
      <c r="N835" s="108"/>
      <c r="O835" s="112"/>
      <c r="P835" s="112"/>
      <c r="Q835" s="108"/>
      <c r="R835" s="108"/>
      <c r="S835" s="112"/>
    </row>
    <row r="836" spans="1:19" ht="15.75" customHeight="1" x14ac:dyDescent="0.2">
      <c r="A836" s="108"/>
      <c r="B836" s="108"/>
      <c r="C836" s="108"/>
      <c r="D836" s="107"/>
      <c r="E836" s="108"/>
      <c r="F836" s="108"/>
      <c r="G836" s="108"/>
      <c r="H836" s="108"/>
      <c r="I836" s="108"/>
      <c r="J836" s="109"/>
      <c r="K836" s="109"/>
      <c r="L836" s="108"/>
      <c r="M836" s="108"/>
      <c r="N836" s="108"/>
      <c r="O836" s="112"/>
      <c r="P836" s="112"/>
      <c r="Q836" s="108"/>
      <c r="R836" s="108"/>
      <c r="S836" s="112"/>
    </row>
    <row r="837" spans="1:19" ht="15.75" customHeight="1" x14ac:dyDescent="0.2">
      <c r="A837" s="108"/>
      <c r="B837" s="108"/>
      <c r="C837" s="108"/>
      <c r="D837" s="107"/>
      <c r="E837" s="108"/>
      <c r="F837" s="108"/>
      <c r="G837" s="108"/>
      <c r="H837" s="108"/>
      <c r="I837" s="108"/>
      <c r="J837" s="109"/>
      <c r="K837" s="109"/>
      <c r="L837" s="108"/>
      <c r="M837" s="108"/>
      <c r="N837" s="108"/>
      <c r="O837" s="112"/>
      <c r="P837" s="112"/>
      <c r="Q837" s="108"/>
      <c r="R837" s="108"/>
      <c r="S837" s="112"/>
    </row>
    <row r="838" spans="1:19" ht="15.75" customHeight="1" x14ac:dyDescent="0.2">
      <c r="A838" s="108"/>
      <c r="B838" s="108"/>
      <c r="C838" s="108"/>
      <c r="D838" s="107"/>
      <c r="E838" s="108"/>
      <c r="F838" s="108"/>
      <c r="G838" s="108"/>
      <c r="H838" s="108"/>
      <c r="I838" s="108"/>
      <c r="J838" s="109"/>
      <c r="K838" s="109"/>
      <c r="L838" s="108"/>
      <c r="M838" s="108"/>
      <c r="N838" s="108"/>
      <c r="O838" s="112"/>
      <c r="P838" s="112"/>
      <c r="Q838" s="108"/>
      <c r="R838" s="108"/>
      <c r="S838" s="112"/>
    </row>
    <row r="839" spans="1:19" ht="15.75" customHeight="1" x14ac:dyDescent="0.2">
      <c r="A839" s="108"/>
      <c r="B839" s="108"/>
      <c r="C839" s="108"/>
      <c r="D839" s="107"/>
      <c r="E839" s="108"/>
      <c r="F839" s="108"/>
      <c r="G839" s="108"/>
      <c r="H839" s="108"/>
      <c r="I839" s="108"/>
      <c r="J839" s="109"/>
      <c r="K839" s="109"/>
      <c r="L839" s="108"/>
      <c r="M839" s="108"/>
      <c r="N839" s="108"/>
      <c r="O839" s="112"/>
      <c r="P839" s="112"/>
      <c r="Q839" s="108"/>
      <c r="R839" s="108"/>
      <c r="S839" s="112"/>
    </row>
    <row r="840" spans="1:19" ht="15.75" customHeight="1" x14ac:dyDescent="0.2">
      <c r="A840" s="108"/>
      <c r="B840" s="108"/>
      <c r="C840" s="108"/>
      <c r="D840" s="107"/>
      <c r="E840" s="108"/>
      <c r="F840" s="108"/>
      <c r="G840" s="108"/>
      <c r="H840" s="108"/>
      <c r="I840" s="108"/>
      <c r="J840" s="109"/>
      <c r="K840" s="109"/>
      <c r="L840" s="108"/>
      <c r="M840" s="108"/>
      <c r="N840" s="108"/>
      <c r="O840" s="112"/>
      <c r="P840" s="112"/>
      <c r="Q840" s="108"/>
      <c r="R840" s="108"/>
      <c r="S840" s="112"/>
    </row>
    <row r="841" spans="1:19" ht="15.75" customHeight="1" x14ac:dyDescent="0.2">
      <c r="A841" s="108"/>
      <c r="B841" s="108"/>
      <c r="C841" s="108"/>
      <c r="D841" s="107"/>
      <c r="E841" s="108"/>
      <c r="F841" s="108"/>
      <c r="G841" s="108"/>
      <c r="H841" s="108"/>
      <c r="I841" s="108"/>
      <c r="J841" s="109"/>
      <c r="K841" s="109"/>
      <c r="L841" s="108"/>
      <c r="M841" s="108"/>
      <c r="N841" s="108"/>
      <c r="O841" s="112"/>
      <c r="P841" s="112"/>
      <c r="Q841" s="108"/>
      <c r="R841" s="108"/>
      <c r="S841" s="112"/>
    </row>
    <row r="842" spans="1:19" ht="15.75" customHeight="1" x14ac:dyDescent="0.2">
      <c r="A842" s="108"/>
      <c r="B842" s="108"/>
      <c r="C842" s="108"/>
      <c r="D842" s="107"/>
      <c r="E842" s="108"/>
      <c r="F842" s="108"/>
      <c r="G842" s="108"/>
      <c r="H842" s="108"/>
      <c r="I842" s="108"/>
      <c r="J842" s="109"/>
      <c r="K842" s="109"/>
      <c r="L842" s="108"/>
      <c r="M842" s="108"/>
      <c r="N842" s="108"/>
      <c r="O842" s="112"/>
      <c r="P842" s="112"/>
      <c r="Q842" s="108"/>
      <c r="R842" s="108"/>
      <c r="S842" s="112"/>
    </row>
    <row r="843" spans="1:19" ht="15.75" customHeight="1" x14ac:dyDescent="0.2">
      <c r="A843" s="108"/>
      <c r="B843" s="108"/>
      <c r="C843" s="108"/>
      <c r="D843" s="107"/>
      <c r="E843" s="108"/>
      <c r="F843" s="108"/>
      <c r="G843" s="108"/>
      <c r="H843" s="108"/>
      <c r="I843" s="108"/>
      <c r="J843" s="109"/>
      <c r="K843" s="109"/>
      <c r="L843" s="108"/>
      <c r="M843" s="108"/>
      <c r="N843" s="108"/>
      <c r="O843" s="112"/>
      <c r="P843" s="112"/>
      <c r="Q843" s="108"/>
      <c r="R843" s="108"/>
      <c r="S843" s="112"/>
    </row>
    <row r="844" spans="1:19" ht="15.75" customHeight="1" x14ac:dyDescent="0.2">
      <c r="A844" s="108"/>
      <c r="B844" s="108"/>
      <c r="C844" s="108"/>
      <c r="D844" s="107"/>
      <c r="E844" s="108"/>
      <c r="F844" s="108"/>
      <c r="G844" s="108"/>
      <c r="H844" s="108"/>
      <c r="I844" s="108"/>
      <c r="J844" s="109"/>
      <c r="K844" s="109"/>
      <c r="L844" s="108"/>
      <c r="M844" s="108"/>
      <c r="N844" s="108"/>
      <c r="O844" s="112"/>
      <c r="P844" s="112"/>
      <c r="Q844" s="108"/>
      <c r="R844" s="108"/>
      <c r="S844" s="112"/>
    </row>
    <row r="845" spans="1:19" ht="15.75" customHeight="1" x14ac:dyDescent="0.2">
      <c r="A845" s="108"/>
      <c r="B845" s="108"/>
      <c r="C845" s="108"/>
      <c r="D845" s="107"/>
      <c r="E845" s="108"/>
      <c r="F845" s="108"/>
      <c r="G845" s="108"/>
      <c r="H845" s="108"/>
      <c r="I845" s="108"/>
      <c r="J845" s="109"/>
      <c r="K845" s="109"/>
      <c r="L845" s="108"/>
      <c r="M845" s="108"/>
      <c r="N845" s="108"/>
      <c r="O845" s="112"/>
      <c r="P845" s="112"/>
      <c r="Q845" s="108"/>
      <c r="R845" s="108"/>
      <c r="S845" s="112"/>
    </row>
    <row r="846" spans="1:19" ht="15.75" customHeight="1" x14ac:dyDescent="0.2">
      <c r="A846" s="108"/>
      <c r="B846" s="108"/>
      <c r="C846" s="108"/>
      <c r="D846" s="107"/>
      <c r="E846" s="108"/>
      <c r="F846" s="108"/>
      <c r="G846" s="108"/>
      <c r="H846" s="108"/>
      <c r="I846" s="108"/>
      <c r="J846" s="109"/>
      <c r="K846" s="109"/>
      <c r="L846" s="108"/>
      <c r="M846" s="108"/>
      <c r="N846" s="108"/>
      <c r="O846" s="112"/>
      <c r="P846" s="112"/>
      <c r="Q846" s="108"/>
      <c r="R846" s="108"/>
      <c r="S846" s="112"/>
    </row>
    <row r="847" spans="1:19" ht="15.75" customHeight="1" x14ac:dyDescent="0.2">
      <c r="A847" s="108"/>
      <c r="B847" s="108"/>
      <c r="C847" s="108"/>
      <c r="D847" s="107"/>
      <c r="E847" s="108"/>
      <c r="F847" s="108"/>
      <c r="G847" s="108"/>
      <c r="H847" s="108"/>
      <c r="I847" s="108"/>
      <c r="J847" s="109"/>
      <c r="K847" s="109"/>
      <c r="L847" s="108"/>
      <c r="M847" s="108"/>
      <c r="N847" s="108"/>
      <c r="O847" s="112"/>
      <c r="P847" s="112"/>
      <c r="Q847" s="108"/>
      <c r="R847" s="108"/>
      <c r="S847" s="112"/>
    </row>
    <row r="848" spans="1:19" ht="15.75" customHeight="1" x14ac:dyDescent="0.2">
      <c r="A848" s="108"/>
      <c r="B848" s="108"/>
      <c r="C848" s="108"/>
      <c r="D848" s="107"/>
      <c r="E848" s="108"/>
      <c r="F848" s="108"/>
      <c r="G848" s="108"/>
      <c r="H848" s="108"/>
      <c r="I848" s="108"/>
      <c r="J848" s="109"/>
      <c r="K848" s="109"/>
      <c r="L848" s="108"/>
      <c r="M848" s="108"/>
      <c r="N848" s="108"/>
      <c r="O848" s="112"/>
      <c r="P848" s="112"/>
      <c r="Q848" s="108"/>
      <c r="R848" s="108"/>
      <c r="S848" s="112"/>
    </row>
    <row r="849" spans="1:19" ht="15.75" customHeight="1" x14ac:dyDescent="0.2">
      <c r="A849" s="108"/>
      <c r="B849" s="108"/>
      <c r="C849" s="108"/>
      <c r="D849" s="107"/>
      <c r="E849" s="108"/>
      <c r="F849" s="108"/>
      <c r="G849" s="108"/>
      <c r="H849" s="108"/>
      <c r="I849" s="108"/>
      <c r="J849" s="109"/>
      <c r="K849" s="109"/>
      <c r="L849" s="108"/>
      <c r="M849" s="108"/>
      <c r="N849" s="108"/>
      <c r="O849" s="112"/>
      <c r="P849" s="112"/>
      <c r="Q849" s="108"/>
      <c r="R849" s="108"/>
      <c r="S849" s="112"/>
    </row>
    <row r="850" spans="1:19" ht="15.75" customHeight="1" x14ac:dyDescent="0.2">
      <c r="A850" s="108"/>
      <c r="B850" s="108"/>
      <c r="C850" s="108"/>
      <c r="D850" s="107"/>
      <c r="E850" s="108"/>
      <c r="F850" s="108"/>
      <c r="G850" s="108"/>
      <c r="H850" s="108"/>
      <c r="I850" s="108"/>
      <c r="J850" s="109"/>
      <c r="K850" s="109"/>
      <c r="L850" s="108"/>
      <c r="M850" s="108"/>
      <c r="N850" s="108"/>
      <c r="O850" s="112"/>
      <c r="P850" s="112"/>
      <c r="Q850" s="108"/>
      <c r="R850" s="108"/>
      <c r="S850" s="112"/>
    </row>
    <row r="851" spans="1:19" ht="15.75" customHeight="1" x14ac:dyDescent="0.2">
      <c r="A851" s="108"/>
      <c r="B851" s="108"/>
      <c r="C851" s="108"/>
      <c r="D851" s="107"/>
      <c r="E851" s="108"/>
      <c r="F851" s="108"/>
      <c r="G851" s="108"/>
      <c r="H851" s="108"/>
      <c r="I851" s="108"/>
      <c r="J851" s="109"/>
      <c r="K851" s="109"/>
      <c r="L851" s="108"/>
      <c r="M851" s="108"/>
      <c r="N851" s="108"/>
      <c r="O851" s="112"/>
      <c r="P851" s="112"/>
      <c r="Q851" s="108"/>
      <c r="R851" s="108"/>
      <c r="S851" s="112"/>
    </row>
    <row r="852" spans="1:19" ht="15.75" customHeight="1" x14ac:dyDescent="0.2">
      <c r="A852" s="108"/>
      <c r="B852" s="108"/>
      <c r="C852" s="108"/>
      <c r="D852" s="107"/>
      <c r="E852" s="108"/>
      <c r="F852" s="108"/>
      <c r="G852" s="108"/>
      <c r="H852" s="108"/>
      <c r="I852" s="108"/>
      <c r="J852" s="109"/>
      <c r="K852" s="109"/>
      <c r="L852" s="108"/>
      <c r="M852" s="108"/>
      <c r="N852" s="108"/>
      <c r="O852" s="112"/>
      <c r="P852" s="112"/>
      <c r="Q852" s="108"/>
      <c r="R852" s="108"/>
      <c r="S852" s="112"/>
    </row>
    <row r="853" spans="1:19" ht="15.75" customHeight="1" x14ac:dyDescent="0.2">
      <c r="A853" s="108"/>
      <c r="B853" s="108"/>
      <c r="C853" s="108"/>
      <c r="D853" s="107"/>
      <c r="E853" s="108"/>
      <c r="F853" s="108"/>
      <c r="G853" s="108"/>
      <c r="H853" s="108"/>
      <c r="I853" s="108"/>
      <c r="J853" s="109"/>
      <c r="K853" s="109"/>
      <c r="L853" s="108"/>
      <c r="M853" s="108"/>
      <c r="N853" s="108"/>
      <c r="O853" s="112"/>
      <c r="P853" s="112"/>
      <c r="Q853" s="108"/>
      <c r="R853" s="108"/>
      <c r="S853" s="112"/>
    </row>
    <row r="854" spans="1:19" ht="15.75" customHeight="1" x14ac:dyDescent="0.2">
      <c r="A854" s="108"/>
      <c r="B854" s="108"/>
      <c r="C854" s="108"/>
      <c r="D854" s="107"/>
      <c r="E854" s="108"/>
      <c r="F854" s="108"/>
      <c r="G854" s="108"/>
      <c r="H854" s="108"/>
      <c r="I854" s="108"/>
      <c r="J854" s="109"/>
      <c r="K854" s="109"/>
      <c r="L854" s="108"/>
      <c r="M854" s="108"/>
      <c r="N854" s="108"/>
      <c r="O854" s="112"/>
      <c r="P854" s="112"/>
      <c r="Q854" s="108"/>
      <c r="R854" s="108"/>
      <c r="S854" s="112"/>
    </row>
    <row r="855" spans="1:19" ht="15.75" customHeight="1" x14ac:dyDescent="0.2">
      <c r="A855" s="108"/>
      <c r="B855" s="108"/>
      <c r="C855" s="108"/>
      <c r="D855" s="107"/>
      <c r="E855" s="108"/>
      <c r="F855" s="108"/>
      <c r="G855" s="108"/>
      <c r="H855" s="108"/>
      <c r="I855" s="108"/>
      <c r="J855" s="109"/>
      <c r="K855" s="109"/>
      <c r="L855" s="108"/>
      <c r="M855" s="108"/>
      <c r="N855" s="108"/>
      <c r="O855" s="112"/>
      <c r="P855" s="112"/>
      <c r="Q855" s="108"/>
      <c r="R855" s="108"/>
      <c r="S855" s="112"/>
    </row>
    <row r="856" spans="1:19" ht="15.75" customHeight="1" x14ac:dyDescent="0.2">
      <c r="A856" s="108"/>
      <c r="B856" s="108"/>
      <c r="C856" s="108"/>
      <c r="D856" s="107"/>
      <c r="E856" s="108"/>
      <c r="F856" s="108"/>
      <c r="G856" s="108"/>
      <c r="H856" s="108"/>
      <c r="I856" s="108"/>
      <c r="J856" s="109"/>
      <c r="K856" s="109"/>
      <c r="L856" s="108"/>
      <c r="M856" s="108"/>
      <c r="N856" s="108"/>
      <c r="O856" s="112"/>
      <c r="P856" s="112"/>
      <c r="Q856" s="108"/>
      <c r="R856" s="108"/>
      <c r="S856" s="112"/>
    </row>
    <row r="857" spans="1:19" ht="15.75" customHeight="1" x14ac:dyDescent="0.2">
      <c r="A857" s="108"/>
      <c r="B857" s="108"/>
      <c r="C857" s="108"/>
      <c r="D857" s="107"/>
      <c r="E857" s="108"/>
      <c r="F857" s="108"/>
      <c r="G857" s="108"/>
      <c r="H857" s="108"/>
      <c r="I857" s="108"/>
      <c r="J857" s="109"/>
      <c r="K857" s="109"/>
      <c r="L857" s="108"/>
      <c r="M857" s="108"/>
      <c r="N857" s="108"/>
      <c r="O857" s="112"/>
      <c r="P857" s="112"/>
      <c r="Q857" s="108"/>
      <c r="R857" s="108"/>
      <c r="S857" s="112"/>
    </row>
    <row r="858" spans="1:19" ht="15.75" customHeight="1" x14ac:dyDescent="0.2">
      <c r="A858" s="108"/>
      <c r="B858" s="108"/>
      <c r="C858" s="108"/>
      <c r="D858" s="107"/>
      <c r="E858" s="108"/>
      <c r="F858" s="108"/>
      <c r="G858" s="108"/>
      <c r="H858" s="108"/>
      <c r="I858" s="108"/>
      <c r="J858" s="109"/>
      <c r="K858" s="109"/>
      <c r="L858" s="108"/>
      <c r="M858" s="108"/>
      <c r="N858" s="108"/>
      <c r="O858" s="112"/>
      <c r="P858" s="112"/>
      <c r="Q858" s="108"/>
      <c r="R858" s="108"/>
      <c r="S858" s="112"/>
    </row>
    <row r="859" spans="1:19" ht="15.75" customHeight="1" x14ac:dyDescent="0.2">
      <c r="A859" s="108"/>
      <c r="B859" s="108"/>
      <c r="C859" s="108"/>
      <c r="D859" s="107"/>
      <c r="E859" s="108"/>
      <c r="F859" s="108"/>
      <c r="G859" s="108"/>
      <c r="H859" s="108"/>
      <c r="I859" s="108"/>
      <c r="J859" s="109"/>
      <c r="K859" s="109"/>
      <c r="L859" s="108"/>
      <c r="M859" s="108"/>
      <c r="N859" s="108"/>
      <c r="O859" s="112"/>
      <c r="P859" s="112"/>
      <c r="Q859" s="108"/>
      <c r="R859" s="108"/>
      <c r="S859" s="112"/>
    </row>
    <row r="860" spans="1:19" ht="15.75" customHeight="1" x14ac:dyDescent="0.2">
      <c r="A860" s="108"/>
      <c r="B860" s="108"/>
      <c r="C860" s="108"/>
      <c r="D860" s="107"/>
      <c r="E860" s="108"/>
      <c r="F860" s="108"/>
      <c r="G860" s="108"/>
      <c r="H860" s="108"/>
      <c r="I860" s="108"/>
      <c r="J860" s="109"/>
      <c r="K860" s="109"/>
      <c r="L860" s="108"/>
      <c r="M860" s="108"/>
      <c r="N860" s="108"/>
      <c r="O860" s="112"/>
      <c r="P860" s="112"/>
      <c r="Q860" s="108"/>
      <c r="R860" s="108"/>
      <c r="S860" s="112"/>
    </row>
    <row r="861" spans="1:19" ht="15.75" customHeight="1" x14ac:dyDescent="0.2">
      <c r="A861" s="108"/>
      <c r="B861" s="108"/>
      <c r="C861" s="108"/>
      <c r="D861" s="107"/>
      <c r="E861" s="108"/>
      <c r="F861" s="108"/>
      <c r="G861" s="108"/>
      <c r="H861" s="108"/>
      <c r="I861" s="108"/>
      <c r="J861" s="109"/>
      <c r="K861" s="109"/>
      <c r="L861" s="108"/>
      <c r="M861" s="108"/>
      <c r="N861" s="108"/>
      <c r="O861" s="112"/>
      <c r="P861" s="112"/>
      <c r="Q861" s="108"/>
      <c r="R861" s="108"/>
      <c r="S861" s="112"/>
    </row>
    <row r="862" spans="1:19" ht="15.75" customHeight="1" x14ac:dyDescent="0.2">
      <c r="A862" s="108"/>
      <c r="B862" s="108"/>
      <c r="C862" s="108"/>
      <c r="D862" s="107"/>
      <c r="E862" s="108"/>
      <c r="F862" s="108"/>
      <c r="G862" s="108"/>
      <c r="H862" s="108"/>
      <c r="I862" s="108"/>
      <c r="J862" s="109"/>
      <c r="K862" s="109"/>
      <c r="L862" s="108"/>
      <c r="M862" s="108"/>
      <c r="N862" s="108"/>
      <c r="O862" s="112"/>
      <c r="P862" s="112"/>
      <c r="Q862" s="108"/>
      <c r="R862" s="108"/>
      <c r="S862" s="112"/>
    </row>
    <row r="863" spans="1:19" ht="15.75" customHeight="1" x14ac:dyDescent="0.2">
      <c r="A863" s="108"/>
      <c r="B863" s="108"/>
      <c r="C863" s="108"/>
      <c r="D863" s="107"/>
      <c r="E863" s="108"/>
      <c r="F863" s="108"/>
      <c r="G863" s="108"/>
      <c r="H863" s="108"/>
      <c r="I863" s="108"/>
      <c r="J863" s="109"/>
      <c r="K863" s="109"/>
      <c r="L863" s="108"/>
      <c r="M863" s="108"/>
      <c r="N863" s="108"/>
      <c r="O863" s="112"/>
      <c r="P863" s="112"/>
      <c r="Q863" s="108"/>
      <c r="R863" s="108"/>
      <c r="S863" s="112"/>
    </row>
    <row r="864" spans="1:19" ht="15.75" customHeight="1" x14ac:dyDescent="0.2">
      <c r="A864" s="108"/>
      <c r="B864" s="108"/>
      <c r="C864" s="108"/>
      <c r="D864" s="107"/>
      <c r="E864" s="108"/>
      <c r="F864" s="108"/>
      <c r="G864" s="108"/>
      <c r="H864" s="108"/>
      <c r="I864" s="108"/>
      <c r="J864" s="109"/>
      <c r="K864" s="109"/>
      <c r="L864" s="108"/>
      <c r="M864" s="108"/>
      <c r="N864" s="108"/>
      <c r="O864" s="112"/>
      <c r="P864" s="112"/>
      <c r="Q864" s="108"/>
      <c r="R864" s="108"/>
      <c r="S864" s="112"/>
    </row>
    <row r="865" spans="1:19" ht="15.75" customHeight="1" x14ac:dyDescent="0.2">
      <c r="A865" s="108"/>
      <c r="B865" s="108"/>
      <c r="C865" s="108"/>
      <c r="D865" s="107"/>
      <c r="E865" s="108"/>
      <c r="F865" s="108"/>
      <c r="G865" s="108"/>
      <c r="H865" s="108"/>
      <c r="I865" s="108"/>
      <c r="J865" s="109"/>
      <c r="K865" s="109"/>
      <c r="L865" s="108"/>
      <c r="M865" s="108"/>
      <c r="N865" s="108"/>
      <c r="O865" s="112"/>
      <c r="P865" s="112"/>
      <c r="Q865" s="108"/>
      <c r="R865" s="108"/>
      <c r="S865" s="112"/>
    </row>
    <row r="866" spans="1:19" ht="15.75" customHeight="1" x14ac:dyDescent="0.2">
      <c r="A866" s="108"/>
      <c r="B866" s="108"/>
      <c r="C866" s="108"/>
      <c r="D866" s="107"/>
      <c r="E866" s="108"/>
      <c r="F866" s="108"/>
      <c r="G866" s="108"/>
      <c r="H866" s="108"/>
      <c r="I866" s="108"/>
      <c r="J866" s="109"/>
      <c r="K866" s="109"/>
      <c r="L866" s="108"/>
      <c r="M866" s="108"/>
      <c r="N866" s="108"/>
      <c r="O866" s="112"/>
      <c r="P866" s="112"/>
      <c r="Q866" s="108"/>
      <c r="R866" s="108"/>
      <c r="S866" s="112"/>
    </row>
    <row r="867" spans="1:19" ht="15.75" customHeight="1" x14ac:dyDescent="0.2">
      <c r="A867" s="108"/>
      <c r="B867" s="108"/>
      <c r="C867" s="108"/>
      <c r="D867" s="107"/>
      <c r="E867" s="108"/>
      <c r="F867" s="108"/>
      <c r="G867" s="108"/>
      <c r="H867" s="108"/>
      <c r="I867" s="108"/>
      <c r="J867" s="109"/>
      <c r="K867" s="109"/>
      <c r="L867" s="108"/>
      <c r="M867" s="108"/>
      <c r="N867" s="108"/>
      <c r="O867" s="112"/>
      <c r="P867" s="112"/>
      <c r="Q867" s="108"/>
      <c r="R867" s="108"/>
      <c r="S867" s="112"/>
    </row>
    <row r="868" spans="1:19" ht="15.75" customHeight="1" x14ac:dyDescent="0.2">
      <c r="A868" s="108"/>
      <c r="B868" s="108"/>
      <c r="C868" s="108"/>
      <c r="D868" s="107"/>
      <c r="E868" s="108"/>
      <c r="F868" s="108"/>
      <c r="G868" s="108"/>
      <c r="H868" s="108"/>
      <c r="I868" s="108"/>
      <c r="J868" s="109"/>
      <c r="K868" s="109"/>
      <c r="L868" s="108"/>
      <c r="M868" s="108"/>
      <c r="N868" s="108"/>
      <c r="O868" s="112"/>
      <c r="P868" s="112"/>
      <c r="Q868" s="108"/>
      <c r="R868" s="108"/>
      <c r="S868" s="112"/>
    </row>
    <row r="869" spans="1:19" ht="15.75" customHeight="1" x14ac:dyDescent="0.2">
      <c r="A869" s="108"/>
      <c r="B869" s="108"/>
      <c r="C869" s="108"/>
      <c r="D869" s="107"/>
      <c r="E869" s="108"/>
      <c r="F869" s="108"/>
      <c r="G869" s="108"/>
      <c r="H869" s="108"/>
      <c r="I869" s="108"/>
      <c r="J869" s="109"/>
      <c r="K869" s="109"/>
      <c r="L869" s="108"/>
      <c r="M869" s="108"/>
      <c r="N869" s="108"/>
      <c r="O869" s="112"/>
      <c r="P869" s="112"/>
      <c r="Q869" s="108"/>
      <c r="R869" s="108"/>
      <c r="S869" s="112"/>
    </row>
    <row r="870" spans="1:19" ht="15.75" customHeight="1" x14ac:dyDescent="0.2">
      <c r="A870" s="108"/>
      <c r="B870" s="108"/>
      <c r="C870" s="108"/>
      <c r="D870" s="107"/>
      <c r="E870" s="108"/>
      <c r="F870" s="108"/>
      <c r="G870" s="108"/>
      <c r="H870" s="108"/>
      <c r="I870" s="108"/>
      <c r="J870" s="109"/>
      <c r="K870" s="109"/>
      <c r="L870" s="108"/>
      <c r="M870" s="108"/>
      <c r="N870" s="108"/>
      <c r="O870" s="112"/>
      <c r="P870" s="112"/>
      <c r="Q870" s="108"/>
      <c r="R870" s="108"/>
      <c r="S870" s="112"/>
    </row>
    <row r="871" spans="1:19" ht="15.75" customHeight="1" x14ac:dyDescent="0.2">
      <c r="A871" s="108"/>
      <c r="B871" s="108"/>
      <c r="C871" s="108"/>
      <c r="D871" s="107"/>
      <c r="E871" s="108"/>
      <c r="F871" s="108"/>
      <c r="G871" s="108"/>
      <c r="H871" s="108"/>
      <c r="I871" s="108"/>
      <c r="J871" s="109"/>
      <c r="K871" s="109"/>
      <c r="L871" s="108"/>
      <c r="M871" s="108"/>
      <c r="N871" s="108"/>
      <c r="O871" s="112"/>
      <c r="P871" s="112"/>
      <c r="Q871" s="108"/>
      <c r="R871" s="108"/>
      <c r="S871" s="112"/>
    </row>
    <row r="872" spans="1:19" ht="15.75" customHeight="1" x14ac:dyDescent="0.2">
      <c r="A872" s="108"/>
      <c r="B872" s="108"/>
      <c r="C872" s="108"/>
      <c r="D872" s="107"/>
      <c r="E872" s="108"/>
      <c r="F872" s="108"/>
      <c r="G872" s="108"/>
      <c r="H872" s="108"/>
      <c r="I872" s="108"/>
      <c r="J872" s="109"/>
      <c r="K872" s="109"/>
      <c r="L872" s="108"/>
      <c r="M872" s="108"/>
      <c r="N872" s="108"/>
      <c r="O872" s="112"/>
      <c r="P872" s="112"/>
      <c r="Q872" s="108"/>
      <c r="R872" s="108"/>
      <c r="S872" s="112"/>
    </row>
    <row r="873" spans="1:19" ht="15.75" customHeight="1" x14ac:dyDescent="0.2">
      <c r="A873" s="108"/>
      <c r="B873" s="108"/>
      <c r="C873" s="108"/>
      <c r="D873" s="107"/>
      <c r="E873" s="108"/>
      <c r="F873" s="108"/>
      <c r="G873" s="108"/>
      <c r="H873" s="108"/>
      <c r="I873" s="108"/>
      <c r="J873" s="109"/>
      <c r="K873" s="109"/>
      <c r="L873" s="108"/>
      <c r="M873" s="108"/>
      <c r="N873" s="108"/>
      <c r="O873" s="112"/>
      <c r="P873" s="112"/>
      <c r="Q873" s="108"/>
      <c r="R873" s="108"/>
      <c r="S873" s="112"/>
    </row>
    <row r="874" spans="1:19" ht="15.75" customHeight="1" x14ac:dyDescent="0.2">
      <c r="A874" s="108"/>
      <c r="B874" s="108"/>
      <c r="C874" s="108"/>
      <c r="D874" s="107"/>
      <c r="E874" s="108"/>
      <c r="F874" s="108"/>
      <c r="G874" s="108"/>
      <c r="H874" s="108"/>
      <c r="I874" s="108"/>
      <c r="J874" s="109"/>
      <c r="K874" s="109"/>
      <c r="L874" s="108"/>
      <c r="M874" s="108"/>
      <c r="N874" s="108"/>
      <c r="O874" s="112"/>
      <c r="P874" s="112"/>
      <c r="Q874" s="108"/>
      <c r="R874" s="108"/>
      <c r="S874" s="112"/>
    </row>
    <row r="875" spans="1:19" ht="15.75" customHeight="1" x14ac:dyDescent="0.2">
      <c r="A875" s="108"/>
      <c r="B875" s="108"/>
      <c r="C875" s="108"/>
      <c r="D875" s="107"/>
      <c r="E875" s="108"/>
      <c r="F875" s="108"/>
      <c r="G875" s="108"/>
      <c r="H875" s="108"/>
      <c r="I875" s="108"/>
      <c r="J875" s="109"/>
      <c r="K875" s="109"/>
      <c r="L875" s="108"/>
      <c r="M875" s="108"/>
      <c r="N875" s="108"/>
      <c r="O875" s="112"/>
      <c r="P875" s="112"/>
      <c r="Q875" s="108"/>
      <c r="R875" s="108"/>
      <c r="S875" s="112"/>
    </row>
    <row r="876" spans="1:19" ht="15.75" customHeight="1" x14ac:dyDescent="0.2">
      <c r="A876" s="108"/>
      <c r="B876" s="108"/>
      <c r="C876" s="108"/>
      <c r="D876" s="107"/>
      <c r="E876" s="108"/>
      <c r="F876" s="108"/>
      <c r="G876" s="108"/>
      <c r="H876" s="108"/>
      <c r="I876" s="108"/>
      <c r="J876" s="109"/>
      <c r="K876" s="109"/>
      <c r="L876" s="108"/>
      <c r="M876" s="108"/>
      <c r="N876" s="108"/>
      <c r="O876" s="112"/>
      <c r="P876" s="112"/>
      <c r="Q876" s="108"/>
      <c r="R876" s="108"/>
      <c r="S876" s="112"/>
    </row>
    <row r="877" spans="1:19" ht="15.75" customHeight="1" x14ac:dyDescent="0.2">
      <c r="A877" s="108"/>
      <c r="B877" s="108"/>
      <c r="C877" s="108"/>
      <c r="D877" s="107"/>
      <c r="E877" s="108"/>
      <c r="F877" s="108"/>
      <c r="G877" s="108"/>
      <c r="H877" s="108"/>
      <c r="I877" s="108"/>
      <c r="J877" s="109"/>
      <c r="K877" s="109"/>
      <c r="L877" s="108"/>
      <c r="M877" s="108"/>
      <c r="N877" s="108"/>
      <c r="O877" s="112"/>
      <c r="P877" s="112"/>
      <c r="Q877" s="108"/>
      <c r="R877" s="108"/>
      <c r="S877" s="112"/>
    </row>
    <row r="878" spans="1:19" ht="15.75" customHeight="1" x14ac:dyDescent="0.2">
      <c r="A878" s="108"/>
      <c r="B878" s="108"/>
      <c r="C878" s="108"/>
      <c r="D878" s="107"/>
      <c r="E878" s="108"/>
      <c r="F878" s="108"/>
      <c r="G878" s="108"/>
      <c r="H878" s="108"/>
      <c r="I878" s="108"/>
      <c r="J878" s="109"/>
      <c r="K878" s="109"/>
      <c r="L878" s="108"/>
      <c r="M878" s="108"/>
      <c r="N878" s="108"/>
      <c r="O878" s="112"/>
      <c r="P878" s="112"/>
      <c r="Q878" s="108"/>
      <c r="R878" s="108"/>
      <c r="S878" s="112"/>
    </row>
    <row r="879" spans="1:19" ht="15.75" customHeight="1" x14ac:dyDescent="0.2">
      <c r="A879" s="108"/>
      <c r="B879" s="108"/>
      <c r="C879" s="108"/>
      <c r="D879" s="107"/>
      <c r="E879" s="108"/>
      <c r="F879" s="108"/>
      <c r="G879" s="108"/>
      <c r="H879" s="108"/>
      <c r="I879" s="108"/>
      <c r="J879" s="109"/>
      <c r="K879" s="109"/>
      <c r="L879" s="108"/>
      <c r="M879" s="108"/>
      <c r="N879" s="108"/>
      <c r="O879" s="112"/>
      <c r="P879" s="112"/>
      <c r="Q879" s="108"/>
      <c r="R879" s="108"/>
      <c r="S879" s="112"/>
    </row>
    <row r="880" spans="1:19" ht="15.75" customHeight="1" x14ac:dyDescent="0.2">
      <c r="A880" s="108"/>
      <c r="B880" s="108"/>
      <c r="C880" s="108"/>
      <c r="D880" s="107"/>
      <c r="E880" s="108"/>
      <c r="F880" s="108"/>
      <c r="G880" s="108"/>
      <c r="H880" s="108"/>
      <c r="I880" s="108"/>
      <c r="J880" s="109"/>
      <c r="K880" s="109"/>
      <c r="L880" s="108"/>
      <c r="M880" s="108"/>
      <c r="N880" s="108"/>
      <c r="O880" s="112"/>
      <c r="P880" s="112"/>
      <c r="Q880" s="108"/>
      <c r="R880" s="108"/>
      <c r="S880" s="112"/>
    </row>
    <row r="881" spans="1:19" ht="15.75" customHeight="1" x14ac:dyDescent="0.2">
      <c r="A881" s="108"/>
      <c r="B881" s="108"/>
      <c r="C881" s="108"/>
      <c r="D881" s="107"/>
      <c r="E881" s="108"/>
      <c r="F881" s="108"/>
      <c r="G881" s="108"/>
      <c r="H881" s="108"/>
      <c r="I881" s="108"/>
      <c r="J881" s="109"/>
      <c r="K881" s="109"/>
      <c r="L881" s="108"/>
      <c r="M881" s="108"/>
      <c r="N881" s="108"/>
      <c r="O881" s="112"/>
      <c r="P881" s="112"/>
      <c r="Q881" s="108"/>
      <c r="R881" s="108"/>
      <c r="S881" s="112"/>
    </row>
    <row r="882" spans="1:19" ht="15.75" customHeight="1" x14ac:dyDescent="0.2">
      <c r="A882" s="108"/>
      <c r="B882" s="108"/>
      <c r="C882" s="108"/>
      <c r="D882" s="107"/>
      <c r="E882" s="108"/>
      <c r="F882" s="108"/>
      <c r="G882" s="108"/>
      <c r="H882" s="108"/>
      <c r="I882" s="108"/>
      <c r="J882" s="109"/>
      <c r="K882" s="109"/>
      <c r="L882" s="108"/>
      <c r="M882" s="108"/>
      <c r="N882" s="108"/>
      <c r="O882" s="112"/>
      <c r="P882" s="112"/>
      <c r="Q882" s="108"/>
      <c r="R882" s="108"/>
      <c r="S882" s="112"/>
    </row>
    <row r="883" spans="1:19" ht="15.75" customHeight="1" x14ac:dyDescent="0.2">
      <c r="A883" s="108"/>
      <c r="B883" s="108"/>
      <c r="C883" s="108"/>
      <c r="D883" s="107"/>
      <c r="E883" s="108"/>
      <c r="F883" s="108"/>
      <c r="G883" s="108"/>
      <c r="H883" s="108"/>
      <c r="I883" s="108"/>
      <c r="J883" s="109"/>
      <c r="K883" s="109"/>
      <c r="L883" s="108"/>
      <c r="M883" s="108"/>
      <c r="N883" s="108"/>
      <c r="O883" s="112"/>
      <c r="P883" s="112"/>
      <c r="Q883" s="108"/>
      <c r="R883" s="108"/>
      <c r="S883" s="112"/>
    </row>
    <row r="884" spans="1:19" ht="15.75" customHeight="1" x14ac:dyDescent="0.2">
      <c r="A884" s="108"/>
      <c r="B884" s="108"/>
      <c r="C884" s="108"/>
      <c r="D884" s="107"/>
      <c r="E884" s="108"/>
      <c r="F884" s="108"/>
      <c r="G884" s="108"/>
      <c r="H884" s="108"/>
      <c r="I884" s="108"/>
      <c r="J884" s="109"/>
      <c r="K884" s="109"/>
      <c r="L884" s="108"/>
      <c r="M884" s="108"/>
      <c r="N884" s="108"/>
      <c r="O884" s="112"/>
      <c r="P884" s="112"/>
      <c r="Q884" s="108"/>
      <c r="R884" s="108"/>
      <c r="S884" s="112"/>
    </row>
    <row r="885" spans="1:19" ht="15.75" customHeight="1" x14ac:dyDescent="0.2">
      <c r="A885" s="108"/>
      <c r="B885" s="108"/>
      <c r="C885" s="108"/>
      <c r="D885" s="107"/>
      <c r="E885" s="108"/>
      <c r="F885" s="108"/>
      <c r="G885" s="108"/>
      <c r="H885" s="108"/>
      <c r="I885" s="108"/>
      <c r="J885" s="109"/>
      <c r="K885" s="109"/>
      <c r="L885" s="108"/>
      <c r="M885" s="108"/>
      <c r="N885" s="108"/>
      <c r="O885" s="112"/>
      <c r="P885" s="112"/>
      <c r="Q885" s="108"/>
      <c r="R885" s="108"/>
      <c r="S885" s="112"/>
    </row>
    <row r="886" spans="1:19" ht="15.75" customHeight="1" x14ac:dyDescent="0.2">
      <c r="A886" s="108"/>
      <c r="B886" s="108"/>
      <c r="C886" s="108"/>
      <c r="D886" s="107"/>
      <c r="E886" s="108"/>
      <c r="F886" s="108"/>
      <c r="G886" s="108"/>
      <c r="H886" s="108"/>
      <c r="I886" s="108"/>
      <c r="J886" s="109"/>
      <c r="K886" s="109"/>
      <c r="L886" s="108"/>
      <c r="M886" s="108"/>
      <c r="N886" s="108"/>
      <c r="O886" s="112"/>
      <c r="P886" s="112"/>
      <c r="Q886" s="108"/>
      <c r="R886" s="108"/>
      <c r="S886" s="112"/>
    </row>
    <row r="887" spans="1:19" ht="15.75" customHeight="1" x14ac:dyDescent="0.2">
      <c r="A887" s="108"/>
      <c r="B887" s="108"/>
      <c r="C887" s="108"/>
      <c r="D887" s="107"/>
      <c r="E887" s="108"/>
      <c r="F887" s="108"/>
      <c r="G887" s="108"/>
      <c r="H887" s="108"/>
      <c r="I887" s="108"/>
      <c r="J887" s="109"/>
      <c r="K887" s="109"/>
      <c r="L887" s="108"/>
      <c r="M887" s="108"/>
      <c r="N887" s="108"/>
      <c r="O887" s="112"/>
      <c r="P887" s="112"/>
      <c r="Q887" s="108"/>
      <c r="R887" s="108"/>
      <c r="S887" s="112"/>
    </row>
    <row r="888" spans="1:19" ht="15.75" customHeight="1" x14ac:dyDescent="0.2">
      <c r="A888" s="108"/>
      <c r="B888" s="108"/>
      <c r="C888" s="108"/>
      <c r="D888" s="107"/>
      <c r="E888" s="108"/>
      <c r="F888" s="108"/>
      <c r="G888" s="108"/>
      <c r="H888" s="108"/>
      <c r="I888" s="108"/>
      <c r="J888" s="109"/>
      <c r="K888" s="109"/>
      <c r="L888" s="108"/>
      <c r="M888" s="108"/>
      <c r="N888" s="108"/>
      <c r="O888" s="112"/>
      <c r="P888" s="112"/>
      <c r="Q888" s="108"/>
      <c r="R888" s="108"/>
      <c r="S888" s="112"/>
    </row>
    <row r="889" spans="1:19" ht="15.75" customHeight="1" x14ac:dyDescent="0.2">
      <c r="A889" s="108"/>
      <c r="B889" s="108"/>
      <c r="C889" s="108"/>
      <c r="D889" s="107"/>
      <c r="E889" s="108"/>
      <c r="F889" s="108"/>
      <c r="G889" s="108"/>
      <c r="H889" s="108"/>
      <c r="I889" s="108"/>
      <c r="J889" s="109"/>
      <c r="K889" s="109"/>
      <c r="L889" s="108"/>
      <c r="M889" s="108"/>
      <c r="N889" s="108"/>
      <c r="O889" s="112"/>
      <c r="P889" s="112"/>
      <c r="Q889" s="108"/>
      <c r="R889" s="108"/>
      <c r="S889" s="112"/>
    </row>
    <row r="890" spans="1:19" ht="15.75" customHeight="1" x14ac:dyDescent="0.2">
      <c r="A890" s="108"/>
      <c r="B890" s="108"/>
      <c r="C890" s="108"/>
      <c r="D890" s="107"/>
      <c r="E890" s="108"/>
      <c r="F890" s="108"/>
      <c r="G890" s="108"/>
      <c r="H890" s="108"/>
      <c r="I890" s="108"/>
      <c r="J890" s="109"/>
      <c r="K890" s="109"/>
      <c r="L890" s="108"/>
      <c r="M890" s="108"/>
      <c r="N890" s="108"/>
      <c r="O890" s="112"/>
      <c r="P890" s="112"/>
      <c r="Q890" s="108"/>
      <c r="R890" s="108"/>
      <c r="S890" s="112"/>
    </row>
    <row r="891" spans="1:19" ht="15.75" customHeight="1" x14ac:dyDescent="0.2">
      <c r="A891" s="108"/>
      <c r="B891" s="108"/>
      <c r="C891" s="108"/>
      <c r="D891" s="107"/>
      <c r="E891" s="108"/>
      <c r="F891" s="108"/>
      <c r="G891" s="108"/>
      <c r="H891" s="108"/>
      <c r="I891" s="108"/>
      <c r="J891" s="109"/>
      <c r="K891" s="109"/>
      <c r="L891" s="108"/>
      <c r="M891" s="108"/>
      <c r="N891" s="108"/>
      <c r="O891" s="112"/>
      <c r="P891" s="112"/>
      <c r="Q891" s="108"/>
      <c r="R891" s="108"/>
      <c r="S891" s="112"/>
    </row>
    <row r="892" spans="1:19" ht="15.75" customHeight="1" x14ac:dyDescent="0.2">
      <c r="A892" s="108"/>
      <c r="B892" s="108"/>
      <c r="C892" s="108"/>
      <c r="D892" s="107"/>
      <c r="E892" s="108"/>
      <c r="F892" s="108"/>
      <c r="G892" s="108"/>
      <c r="H892" s="108"/>
      <c r="I892" s="108"/>
      <c r="J892" s="109"/>
      <c r="K892" s="109"/>
      <c r="L892" s="108"/>
      <c r="M892" s="108"/>
      <c r="N892" s="108"/>
      <c r="O892" s="112"/>
      <c r="P892" s="112"/>
      <c r="Q892" s="108"/>
      <c r="R892" s="108"/>
      <c r="S892" s="112"/>
    </row>
    <row r="893" spans="1:19" ht="15.75" customHeight="1" x14ac:dyDescent="0.2">
      <c r="A893" s="108"/>
      <c r="B893" s="108"/>
      <c r="C893" s="108"/>
      <c r="D893" s="107"/>
      <c r="E893" s="108"/>
      <c r="F893" s="108"/>
      <c r="G893" s="108"/>
      <c r="H893" s="108"/>
      <c r="I893" s="108"/>
      <c r="J893" s="109"/>
      <c r="K893" s="109"/>
      <c r="L893" s="108"/>
      <c r="M893" s="108"/>
      <c r="N893" s="108"/>
      <c r="O893" s="112"/>
      <c r="P893" s="112"/>
      <c r="Q893" s="108"/>
      <c r="R893" s="108"/>
      <c r="S893" s="112"/>
    </row>
    <row r="894" spans="1:19" ht="15.75" customHeight="1" x14ac:dyDescent="0.2">
      <c r="A894" s="108"/>
      <c r="B894" s="108"/>
      <c r="C894" s="108"/>
      <c r="D894" s="107"/>
      <c r="E894" s="108"/>
      <c r="F894" s="108"/>
      <c r="G894" s="108"/>
      <c r="H894" s="108"/>
      <c r="I894" s="108"/>
      <c r="J894" s="109"/>
      <c r="K894" s="109"/>
      <c r="L894" s="108"/>
      <c r="M894" s="108"/>
      <c r="N894" s="108"/>
      <c r="O894" s="112"/>
      <c r="P894" s="112"/>
      <c r="Q894" s="108"/>
      <c r="R894" s="108"/>
      <c r="S894" s="112"/>
    </row>
    <row r="895" spans="1:19" ht="15.75" customHeight="1" x14ac:dyDescent="0.2">
      <c r="A895" s="108"/>
      <c r="B895" s="108"/>
      <c r="C895" s="108"/>
      <c r="D895" s="107"/>
      <c r="E895" s="108"/>
      <c r="F895" s="108"/>
      <c r="G895" s="108"/>
      <c r="H895" s="108"/>
      <c r="I895" s="108"/>
      <c r="J895" s="109"/>
      <c r="K895" s="109"/>
      <c r="L895" s="108"/>
      <c r="M895" s="108"/>
      <c r="N895" s="108"/>
      <c r="O895" s="112"/>
      <c r="P895" s="112"/>
      <c r="Q895" s="108"/>
      <c r="R895" s="108"/>
      <c r="S895" s="112"/>
    </row>
    <row r="896" spans="1:19" ht="15.75" customHeight="1" x14ac:dyDescent="0.2">
      <c r="A896" s="108"/>
      <c r="B896" s="108"/>
      <c r="C896" s="108"/>
      <c r="D896" s="107"/>
      <c r="E896" s="108"/>
      <c r="F896" s="108"/>
      <c r="G896" s="108"/>
      <c r="H896" s="108"/>
      <c r="I896" s="108"/>
      <c r="J896" s="109"/>
      <c r="K896" s="109"/>
      <c r="L896" s="108"/>
      <c r="M896" s="108"/>
      <c r="N896" s="108"/>
      <c r="O896" s="112"/>
      <c r="P896" s="112"/>
      <c r="Q896" s="108"/>
      <c r="R896" s="108"/>
      <c r="S896" s="112"/>
    </row>
    <row r="897" spans="1:19" ht="15.75" customHeight="1" x14ac:dyDescent="0.2">
      <c r="A897" s="108"/>
      <c r="B897" s="108"/>
      <c r="C897" s="108"/>
      <c r="D897" s="107"/>
      <c r="E897" s="108"/>
      <c r="F897" s="108"/>
      <c r="G897" s="108"/>
      <c r="H897" s="108"/>
      <c r="I897" s="108"/>
      <c r="J897" s="109"/>
      <c r="K897" s="109"/>
      <c r="L897" s="108"/>
      <c r="M897" s="108"/>
      <c r="N897" s="108"/>
      <c r="O897" s="112"/>
      <c r="P897" s="112"/>
      <c r="Q897" s="108"/>
      <c r="R897" s="108"/>
      <c r="S897" s="112"/>
    </row>
    <row r="898" spans="1:19" ht="15.75" customHeight="1" x14ac:dyDescent="0.2">
      <c r="A898" s="108"/>
      <c r="B898" s="108"/>
      <c r="C898" s="108"/>
      <c r="D898" s="107"/>
      <c r="E898" s="108"/>
      <c r="F898" s="108"/>
      <c r="G898" s="108"/>
      <c r="H898" s="108"/>
      <c r="I898" s="108"/>
      <c r="J898" s="109"/>
      <c r="K898" s="109"/>
      <c r="L898" s="108"/>
      <c r="M898" s="108"/>
      <c r="N898" s="108"/>
      <c r="O898" s="112"/>
      <c r="P898" s="112"/>
      <c r="Q898" s="108"/>
      <c r="R898" s="108"/>
      <c r="S898" s="112"/>
    </row>
    <row r="899" spans="1:19" ht="15.75" customHeight="1" x14ac:dyDescent="0.2">
      <c r="A899" s="108"/>
      <c r="B899" s="108"/>
      <c r="C899" s="108"/>
      <c r="D899" s="107"/>
      <c r="E899" s="108"/>
      <c r="F899" s="108"/>
      <c r="G899" s="108"/>
      <c r="H899" s="108"/>
      <c r="I899" s="108"/>
      <c r="J899" s="109"/>
      <c r="K899" s="109"/>
      <c r="L899" s="108"/>
      <c r="M899" s="108"/>
      <c r="N899" s="108"/>
      <c r="O899" s="112"/>
      <c r="P899" s="112"/>
      <c r="Q899" s="108"/>
      <c r="R899" s="108"/>
      <c r="S899" s="112"/>
    </row>
    <row r="900" spans="1:19" ht="15.75" customHeight="1" x14ac:dyDescent="0.2">
      <c r="A900" s="108"/>
      <c r="B900" s="108"/>
      <c r="C900" s="108"/>
      <c r="D900" s="107"/>
      <c r="E900" s="108"/>
      <c r="F900" s="108"/>
      <c r="G900" s="108"/>
      <c r="H900" s="108"/>
      <c r="I900" s="108"/>
      <c r="J900" s="109"/>
      <c r="K900" s="109"/>
      <c r="L900" s="108"/>
      <c r="M900" s="108"/>
      <c r="N900" s="108"/>
      <c r="O900" s="112"/>
      <c r="P900" s="112"/>
      <c r="Q900" s="108"/>
      <c r="R900" s="108"/>
      <c r="S900" s="112"/>
    </row>
    <row r="901" spans="1:19" ht="15.75" customHeight="1" x14ac:dyDescent="0.2">
      <c r="A901" s="108"/>
      <c r="B901" s="108"/>
      <c r="C901" s="108"/>
      <c r="D901" s="107"/>
      <c r="E901" s="108"/>
      <c r="F901" s="108"/>
      <c r="G901" s="108"/>
      <c r="H901" s="108"/>
      <c r="I901" s="108"/>
      <c r="J901" s="109"/>
      <c r="K901" s="109"/>
      <c r="L901" s="108"/>
      <c r="M901" s="108"/>
      <c r="N901" s="108"/>
      <c r="O901" s="112"/>
      <c r="P901" s="112"/>
      <c r="Q901" s="108"/>
      <c r="R901" s="108"/>
      <c r="S901" s="112"/>
    </row>
    <row r="902" spans="1:19" ht="15.75" customHeight="1" x14ac:dyDescent="0.2">
      <c r="A902" s="108"/>
      <c r="B902" s="108"/>
      <c r="C902" s="108"/>
      <c r="D902" s="107"/>
      <c r="E902" s="108"/>
      <c r="F902" s="108"/>
      <c r="G902" s="108"/>
      <c r="H902" s="108"/>
      <c r="I902" s="108"/>
      <c r="J902" s="109"/>
      <c r="K902" s="109"/>
      <c r="L902" s="108"/>
      <c r="M902" s="108"/>
      <c r="N902" s="108"/>
      <c r="O902" s="112"/>
      <c r="P902" s="112"/>
      <c r="Q902" s="108"/>
      <c r="R902" s="108"/>
      <c r="S902" s="112"/>
    </row>
    <row r="903" spans="1:19" ht="15.75" customHeight="1" x14ac:dyDescent="0.2">
      <c r="A903" s="108"/>
      <c r="B903" s="108"/>
      <c r="C903" s="108"/>
      <c r="D903" s="107"/>
      <c r="E903" s="108"/>
      <c r="F903" s="108"/>
      <c r="G903" s="108"/>
      <c r="H903" s="108"/>
      <c r="I903" s="108"/>
      <c r="J903" s="109"/>
      <c r="K903" s="109"/>
      <c r="L903" s="108"/>
      <c r="M903" s="108"/>
      <c r="N903" s="108"/>
      <c r="O903" s="112"/>
      <c r="P903" s="112"/>
      <c r="Q903" s="108"/>
      <c r="R903" s="108"/>
      <c r="S903" s="112"/>
    </row>
    <row r="904" spans="1:19" ht="15.75" customHeight="1" x14ac:dyDescent="0.2">
      <c r="A904" s="108"/>
      <c r="B904" s="108"/>
      <c r="C904" s="108"/>
      <c r="D904" s="107"/>
      <c r="E904" s="108"/>
      <c r="F904" s="108"/>
      <c r="G904" s="108"/>
      <c r="H904" s="108"/>
      <c r="I904" s="108"/>
      <c r="J904" s="109"/>
      <c r="K904" s="109"/>
      <c r="L904" s="108"/>
      <c r="M904" s="108"/>
      <c r="N904" s="108"/>
      <c r="O904" s="112"/>
      <c r="P904" s="112"/>
      <c r="Q904" s="108"/>
      <c r="R904" s="108"/>
      <c r="S904" s="112"/>
    </row>
    <row r="905" spans="1:19" ht="15.75" customHeight="1" x14ac:dyDescent="0.2">
      <c r="A905" s="108"/>
      <c r="B905" s="108"/>
      <c r="C905" s="108"/>
      <c r="D905" s="107"/>
      <c r="E905" s="108"/>
      <c r="F905" s="108"/>
      <c r="G905" s="108"/>
      <c r="H905" s="108"/>
      <c r="I905" s="108"/>
      <c r="J905" s="109"/>
      <c r="K905" s="109"/>
      <c r="L905" s="108"/>
      <c r="M905" s="108"/>
      <c r="N905" s="108"/>
      <c r="O905" s="112"/>
      <c r="P905" s="112"/>
      <c r="Q905" s="108"/>
      <c r="R905" s="108"/>
      <c r="S905" s="112"/>
    </row>
    <row r="906" spans="1:19" ht="15.75" customHeight="1" x14ac:dyDescent="0.2">
      <c r="A906" s="108"/>
      <c r="B906" s="108"/>
      <c r="C906" s="108"/>
      <c r="D906" s="107"/>
      <c r="E906" s="108"/>
      <c r="F906" s="108"/>
      <c r="G906" s="108"/>
      <c r="H906" s="108"/>
      <c r="I906" s="108"/>
      <c r="J906" s="109"/>
      <c r="K906" s="109"/>
      <c r="L906" s="108"/>
      <c r="M906" s="108"/>
      <c r="N906" s="108"/>
      <c r="O906" s="112"/>
      <c r="P906" s="112"/>
      <c r="Q906" s="108"/>
      <c r="R906" s="108"/>
      <c r="S906" s="112"/>
    </row>
    <row r="907" spans="1:19" ht="15.75" customHeight="1" x14ac:dyDescent="0.2">
      <c r="A907" s="108"/>
      <c r="B907" s="108"/>
      <c r="C907" s="108"/>
      <c r="D907" s="107"/>
      <c r="E907" s="108"/>
      <c r="F907" s="108"/>
      <c r="G907" s="108"/>
      <c r="H907" s="108"/>
      <c r="I907" s="108"/>
      <c r="J907" s="109"/>
      <c r="K907" s="109"/>
      <c r="L907" s="108"/>
      <c r="M907" s="108"/>
      <c r="N907" s="108"/>
      <c r="O907" s="112"/>
      <c r="P907" s="112"/>
      <c r="Q907" s="108"/>
      <c r="R907" s="108"/>
      <c r="S907" s="112"/>
    </row>
    <row r="908" spans="1:19" ht="15.75" customHeight="1" x14ac:dyDescent="0.2">
      <c r="A908" s="108"/>
      <c r="B908" s="108"/>
      <c r="C908" s="108"/>
      <c r="D908" s="107"/>
      <c r="E908" s="108"/>
      <c r="F908" s="108"/>
      <c r="G908" s="108"/>
      <c r="H908" s="108"/>
      <c r="I908" s="108"/>
      <c r="J908" s="109"/>
      <c r="K908" s="109"/>
      <c r="L908" s="108"/>
      <c r="M908" s="108"/>
      <c r="N908" s="108"/>
      <c r="O908" s="112"/>
      <c r="P908" s="112"/>
      <c r="Q908" s="108"/>
      <c r="R908" s="108"/>
      <c r="S908" s="112"/>
    </row>
    <row r="909" spans="1:19" ht="15.75" customHeight="1" x14ac:dyDescent="0.2">
      <c r="A909" s="108"/>
      <c r="B909" s="108"/>
      <c r="C909" s="108"/>
      <c r="D909" s="107"/>
      <c r="E909" s="108"/>
      <c r="F909" s="108"/>
      <c r="G909" s="108"/>
      <c r="H909" s="108"/>
      <c r="I909" s="108"/>
      <c r="J909" s="109"/>
      <c r="K909" s="109"/>
      <c r="L909" s="108"/>
      <c r="M909" s="108"/>
      <c r="N909" s="108"/>
      <c r="O909" s="112"/>
      <c r="P909" s="112"/>
      <c r="Q909" s="108"/>
      <c r="R909" s="108"/>
      <c r="S909" s="112"/>
    </row>
    <row r="910" spans="1:19" ht="15.75" customHeight="1" x14ac:dyDescent="0.2">
      <c r="A910" s="108"/>
      <c r="B910" s="108"/>
      <c r="C910" s="108"/>
      <c r="D910" s="107"/>
      <c r="E910" s="108"/>
      <c r="F910" s="108"/>
      <c r="G910" s="108"/>
      <c r="H910" s="108"/>
      <c r="I910" s="108"/>
      <c r="J910" s="109"/>
      <c r="K910" s="109"/>
      <c r="L910" s="108"/>
      <c r="M910" s="108"/>
      <c r="N910" s="108"/>
      <c r="O910" s="112"/>
      <c r="P910" s="112"/>
      <c r="Q910" s="108"/>
      <c r="R910" s="108"/>
      <c r="S910" s="112"/>
    </row>
    <row r="911" spans="1:19" ht="15.75" customHeight="1" x14ac:dyDescent="0.2">
      <c r="A911" s="108"/>
      <c r="B911" s="108"/>
      <c r="C911" s="108"/>
      <c r="D911" s="107"/>
      <c r="E911" s="108"/>
      <c r="F911" s="108"/>
      <c r="G911" s="108"/>
      <c r="H911" s="108"/>
      <c r="I911" s="108"/>
      <c r="J911" s="109"/>
      <c r="K911" s="109"/>
      <c r="L911" s="108"/>
      <c r="M911" s="108"/>
      <c r="N911" s="108"/>
      <c r="O911" s="112"/>
      <c r="P911" s="112"/>
      <c r="Q911" s="108"/>
      <c r="R911" s="108"/>
      <c r="S911" s="112"/>
    </row>
    <row r="912" spans="1:19" ht="15.75" customHeight="1" x14ac:dyDescent="0.2">
      <c r="A912" s="108"/>
      <c r="B912" s="108"/>
      <c r="C912" s="108"/>
      <c r="D912" s="107"/>
      <c r="E912" s="108"/>
      <c r="F912" s="108"/>
      <c r="G912" s="108"/>
      <c r="H912" s="108"/>
      <c r="I912" s="108"/>
      <c r="J912" s="109"/>
      <c r="K912" s="109"/>
      <c r="L912" s="108"/>
      <c r="M912" s="108"/>
      <c r="N912" s="108"/>
      <c r="O912" s="112"/>
      <c r="P912" s="112"/>
      <c r="Q912" s="108"/>
      <c r="R912" s="108"/>
      <c r="S912" s="112"/>
    </row>
    <row r="913" spans="1:19" ht="15.75" customHeight="1" x14ac:dyDescent="0.2">
      <c r="A913" s="108"/>
      <c r="B913" s="108"/>
      <c r="C913" s="108"/>
      <c r="D913" s="107"/>
      <c r="E913" s="108"/>
      <c r="F913" s="108"/>
      <c r="G913" s="108"/>
      <c r="H913" s="108"/>
      <c r="I913" s="108"/>
      <c r="J913" s="109"/>
      <c r="K913" s="109"/>
      <c r="L913" s="108"/>
      <c r="M913" s="108"/>
      <c r="N913" s="108"/>
      <c r="O913" s="112"/>
      <c r="P913" s="112"/>
      <c r="Q913" s="108"/>
      <c r="R913" s="108"/>
      <c r="S913" s="112"/>
    </row>
    <row r="914" spans="1:19" ht="15.75" customHeight="1" x14ac:dyDescent="0.2">
      <c r="A914" s="108"/>
      <c r="B914" s="108"/>
      <c r="C914" s="108"/>
      <c r="D914" s="107"/>
      <c r="E914" s="108"/>
      <c r="F914" s="108"/>
      <c r="G914" s="108"/>
      <c r="H914" s="108"/>
      <c r="I914" s="108"/>
      <c r="J914" s="109"/>
      <c r="K914" s="109"/>
      <c r="L914" s="108"/>
      <c r="M914" s="108"/>
      <c r="N914" s="108"/>
      <c r="O914" s="112"/>
      <c r="P914" s="112"/>
      <c r="Q914" s="108"/>
      <c r="R914" s="108"/>
      <c r="S914" s="112"/>
    </row>
    <row r="915" spans="1:19" ht="15.75" customHeight="1" x14ac:dyDescent="0.2">
      <c r="A915" s="108"/>
      <c r="B915" s="108"/>
      <c r="C915" s="108"/>
      <c r="D915" s="107"/>
      <c r="E915" s="108"/>
      <c r="F915" s="108"/>
      <c r="G915" s="108"/>
      <c r="H915" s="108"/>
      <c r="I915" s="108"/>
      <c r="J915" s="109"/>
      <c r="K915" s="109"/>
      <c r="L915" s="108"/>
      <c r="M915" s="108"/>
      <c r="N915" s="108"/>
      <c r="O915" s="112"/>
      <c r="P915" s="112"/>
      <c r="Q915" s="108"/>
      <c r="R915" s="108"/>
      <c r="S915" s="112"/>
    </row>
    <row r="916" spans="1:19" ht="15.75" customHeight="1" x14ac:dyDescent="0.2">
      <c r="A916" s="108"/>
      <c r="B916" s="108"/>
      <c r="C916" s="108"/>
      <c r="D916" s="107"/>
      <c r="E916" s="108"/>
      <c r="F916" s="108"/>
      <c r="G916" s="108"/>
      <c r="H916" s="108"/>
      <c r="I916" s="108"/>
      <c r="J916" s="109"/>
      <c r="K916" s="109"/>
      <c r="L916" s="108"/>
      <c r="M916" s="108"/>
      <c r="N916" s="108"/>
      <c r="O916" s="112"/>
      <c r="P916" s="112"/>
      <c r="Q916" s="108"/>
      <c r="R916" s="108"/>
      <c r="S916" s="112"/>
    </row>
    <row r="917" spans="1:19" ht="15.75" customHeight="1" x14ac:dyDescent="0.2">
      <c r="A917" s="108"/>
      <c r="B917" s="108"/>
      <c r="C917" s="108"/>
      <c r="D917" s="107"/>
      <c r="E917" s="108"/>
      <c r="F917" s="108"/>
      <c r="G917" s="108"/>
      <c r="H917" s="108"/>
      <c r="I917" s="108"/>
      <c r="J917" s="109"/>
      <c r="K917" s="109"/>
      <c r="L917" s="108"/>
      <c r="M917" s="108"/>
      <c r="N917" s="108"/>
      <c r="O917" s="112"/>
      <c r="P917" s="112"/>
      <c r="Q917" s="108"/>
      <c r="R917" s="108"/>
      <c r="S917" s="112"/>
    </row>
    <row r="918" spans="1:19" ht="15.75" customHeight="1" x14ac:dyDescent="0.2">
      <c r="A918" s="108"/>
      <c r="B918" s="108"/>
      <c r="C918" s="108"/>
      <c r="D918" s="107"/>
      <c r="E918" s="108"/>
      <c r="F918" s="108"/>
      <c r="G918" s="108"/>
      <c r="H918" s="108"/>
      <c r="I918" s="108"/>
      <c r="J918" s="109"/>
      <c r="K918" s="109"/>
      <c r="L918" s="108"/>
      <c r="M918" s="108"/>
      <c r="N918" s="108"/>
      <c r="O918" s="112"/>
      <c r="P918" s="112"/>
      <c r="Q918" s="108"/>
      <c r="R918" s="108"/>
      <c r="S918" s="112"/>
    </row>
    <row r="919" spans="1:19" ht="15.75" customHeight="1" x14ac:dyDescent="0.2">
      <c r="A919" s="108"/>
      <c r="B919" s="108"/>
      <c r="C919" s="108"/>
      <c r="D919" s="107"/>
      <c r="E919" s="108"/>
      <c r="F919" s="108"/>
      <c r="G919" s="108"/>
      <c r="H919" s="108"/>
      <c r="I919" s="108"/>
      <c r="J919" s="109"/>
      <c r="K919" s="109"/>
      <c r="L919" s="108"/>
      <c r="M919" s="108"/>
      <c r="N919" s="108"/>
      <c r="O919" s="112"/>
      <c r="P919" s="112"/>
      <c r="Q919" s="108"/>
      <c r="R919" s="108"/>
      <c r="S919" s="112"/>
    </row>
    <row r="920" spans="1:19" ht="15.75" customHeight="1" x14ac:dyDescent="0.2">
      <c r="A920" s="108"/>
      <c r="B920" s="108"/>
      <c r="C920" s="108"/>
      <c r="D920" s="107"/>
      <c r="E920" s="108"/>
      <c r="F920" s="108"/>
      <c r="G920" s="108"/>
      <c r="H920" s="108"/>
      <c r="I920" s="108"/>
      <c r="J920" s="109"/>
      <c r="K920" s="109"/>
      <c r="L920" s="108"/>
      <c r="M920" s="108"/>
      <c r="N920" s="108"/>
      <c r="O920" s="112"/>
      <c r="P920" s="112"/>
      <c r="Q920" s="108"/>
      <c r="R920" s="108"/>
      <c r="S920" s="112"/>
    </row>
    <row r="921" spans="1:19" ht="15.75" customHeight="1" x14ac:dyDescent="0.2">
      <c r="A921" s="108"/>
      <c r="B921" s="108"/>
      <c r="C921" s="108"/>
      <c r="D921" s="107"/>
      <c r="E921" s="108"/>
      <c r="F921" s="108"/>
      <c r="G921" s="108"/>
      <c r="H921" s="108"/>
      <c r="I921" s="108"/>
      <c r="J921" s="109"/>
      <c r="K921" s="109"/>
      <c r="L921" s="108"/>
      <c r="M921" s="108"/>
      <c r="N921" s="108"/>
      <c r="O921" s="112"/>
      <c r="P921" s="112"/>
      <c r="Q921" s="108"/>
      <c r="R921" s="108"/>
      <c r="S921" s="112"/>
    </row>
    <row r="922" spans="1:19" ht="15.75" customHeight="1" x14ac:dyDescent="0.2">
      <c r="A922" s="108"/>
      <c r="B922" s="108"/>
      <c r="C922" s="108"/>
      <c r="D922" s="107"/>
      <c r="E922" s="108"/>
      <c r="F922" s="108"/>
      <c r="G922" s="108"/>
      <c r="H922" s="108"/>
      <c r="I922" s="108"/>
      <c r="J922" s="109"/>
      <c r="K922" s="109"/>
      <c r="L922" s="108"/>
      <c r="M922" s="108"/>
      <c r="N922" s="108"/>
      <c r="O922" s="112"/>
      <c r="P922" s="112"/>
      <c r="Q922" s="108"/>
      <c r="R922" s="108"/>
      <c r="S922" s="112"/>
    </row>
    <row r="923" spans="1:19" ht="15.75" customHeight="1" x14ac:dyDescent="0.2">
      <c r="A923" s="108"/>
      <c r="B923" s="108"/>
      <c r="C923" s="108"/>
      <c r="D923" s="107"/>
      <c r="E923" s="108"/>
      <c r="F923" s="108"/>
      <c r="G923" s="108"/>
      <c r="H923" s="108"/>
      <c r="I923" s="108"/>
      <c r="J923" s="109"/>
      <c r="K923" s="109"/>
      <c r="L923" s="108"/>
      <c r="M923" s="108"/>
      <c r="N923" s="108"/>
      <c r="O923" s="112"/>
      <c r="P923" s="112"/>
      <c r="Q923" s="108"/>
      <c r="R923" s="108"/>
      <c r="S923" s="112"/>
    </row>
    <row r="924" spans="1:19" ht="15.75" customHeight="1" x14ac:dyDescent="0.2">
      <c r="A924" s="108"/>
      <c r="B924" s="108"/>
      <c r="C924" s="108"/>
      <c r="D924" s="107"/>
      <c r="E924" s="108"/>
      <c r="F924" s="108"/>
      <c r="G924" s="108"/>
      <c r="H924" s="108"/>
      <c r="I924" s="108"/>
      <c r="J924" s="109"/>
      <c r="K924" s="109"/>
      <c r="L924" s="108"/>
      <c r="M924" s="108"/>
      <c r="N924" s="108"/>
      <c r="O924" s="112"/>
      <c r="P924" s="112"/>
      <c r="Q924" s="108"/>
      <c r="R924" s="108"/>
      <c r="S924" s="112"/>
    </row>
    <row r="925" spans="1:19" ht="15.75" customHeight="1" x14ac:dyDescent="0.2">
      <c r="A925" s="108"/>
      <c r="B925" s="108"/>
      <c r="C925" s="108"/>
      <c r="D925" s="107"/>
      <c r="E925" s="108"/>
      <c r="F925" s="108"/>
      <c r="G925" s="108"/>
      <c r="H925" s="108"/>
      <c r="I925" s="108"/>
      <c r="J925" s="109"/>
      <c r="K925" s="109"/>
      <c r="L925" s="108"/>
      <c r="M925" s="108"/>
      <c r="N925" s="108"/>
      <c r="O925" s="112"/>
      <c r="P925" s="112"/>
      <c r="Q925" s="108"/>
      <c r="R925" s="108"/>
      <c r="S925" s="112"/>
    </row>
    <row r="926" spans="1:19" ht="15.75" customHeight="1" x14ac:dyDescent="0.2">
      <c r="A926" s="108"/>
      <c r="B926" s="108"/>
      <c r="C926" s="108"/>
      <c r="D926" s="107"/>
      <c r="E926" s="108"/>
      <c r="F926" s="108"/>
      <c r="G926" s="108"/>
      <c r="H926" s="108"/>
      <c r="I926" s="108"/>
      <c r="J926" s="109"/>
      <c r="K926" s="109"/>
      <c r="L926" s="108"/>
      <c r="M926" s="108"/>
      <c r="N926" s="108"/>
      <c r="O926" s="112"/>
      <c r="P926" s="112"/>
      <c r="Q926" s="108"/>
      <c r="R926" s="108"/>
      <c r="S926" s="112"/>
    </row>
    <row r="927" spans="1:19" ht="15.75" customHeight="1" x14ac:dyDescent="0.2">
      <c r="A927" s="108"/>
      <c r="B927" s="108"/>
      <c r="C927" s="108"/>
      <c r="D927" s="107"/>
      <c r="E927" s="108"/>
      <c r="F927" s="108"/>
      <c r="G927" s="108"/>
      <c r="H927" s="108"/>
      <c r="I927" s="108"/>
      <c r="J927" s="109"/>
      <c r="K927" s="109"/>
      <c r="L927" s="108"/>
      <c r="M927" s="108"/>
      <c r="N927" s="108"/>
      <c r="O927" s="112"/>
      <c r="P927" s="112"/>
      <c r="Q927" s="108"/>
      <c r="R927" s="108"/>
      <c r="S927" s="112"/>
    </row>
    <row r="928" spans="1:19" ht="15.75" customHeight="1" x14ac:dyDescent="0.2">
      <c r="A928" s="108"/>
      <c r="B928" s="108"/>
      <c r="C928" s="108"/>
      <c r="D928" s="107"/>
      <c r="E928" s="108"/>
      <c r="F928" s="108"/>
      <c r="G928" s="108"/>
      <c r="H928" s="108"/>
      <c r="I928" s="108"/>
      <c r="J928" s="109"/>
      <c r="K928" s="109"/>
      <c r="L928" s="108"/>
      <c r="M928" s="108"/>
      <c r="N928" s="108"/>
      <c r="O928" s="112"/>
      <c r="P928" s="112"/>
      <c r="Q928" s="108"/>
      <c r="R928" s="108"/>
      <c r="S928" s="112"/>
    </row>
    <row r="929" spans="1:19" ht="15.75" customHeight="1" x14ac:dyDescent="0.2">
      <c r="A929" s="108"/>
      <c r="B929" s="108"/>
      <c r="C929" s="108"/>
      <c r="D929" s="107"/>
      <c r="E929" s="108"/>
      <c r="F929" s="108"/>
      <c r="G929" s="108"/>
      <c r="H929" s="108"/>
      <c r="I929" s="108"/>
      <c r="J929" s="109"/>
      <c r="K929" s="109"/>
      <c r="L929" s="108"/>
      <c r="M929" s="108"/>
      <c r="N929" s="108"/>
      <c r="O929" s="112"/>
      <c r="P929" s="112"/>
      <c r="Q929" s="108"/>
      <c r="R929" s="108"/>
      <c r="S929" s="112"/>
    </row>
    <row r="930" spans="1:19" ht="15.75" customHeight="1" x14ac:dyDescent="0.2">
      <c r="A930" s="108"/>
      <c r="B930" s="108"/>
      <c r="C930" s="108"/>
      <c r="D930" s="107"/>
      <c r="E930" s="108"/>
      <c r="F930" s="108"/>
      <c r="G930" s="108"/>
      <c r="H930" s="108"/>
      <c r="I930" s="108"/>
      <c r="J930" s="109"/>
      <c r="K930" s="109"/>
      <c r="L930" s="108"/>
      <c r="M930" s="108"/>
      <c r="N930" s="108"/>
      <c r="O930" s="112"/>
      <c r="P930" s="112"/>
      <c r="Q930" s="108"/>
      <c r="R930" s="108"/>
      <c r="S930" s="112"/>
    </row>
    <row r="931" spans="1:19" ht="15.75" customHeight="1" x14ac:dyDescent="0.2">
      <c r="A931" s="108"/>
      <c r="B931" s="108"/>
      <c r="C931" s="108"/>
      <c r="D931" s="107"/>
      <c r="E931" s="108"/>
      <c r="F931" s="108"/>
      <c r="G931" s="108"/>
      <c r="H931" s="108"/>
      <c r="I931" s="108"/>
      <c r="J931" s="109"/>
      <c r="K931" s="109"/>
      <c r="L931" s="108"/>
      <c r="M931" s="108"/>
      <c r="N931" s="108"/>
      <c r="O931" s="112"/>
      <c r="P931" s="112"/>
      <c r="Q931" s="108"/>
      <c r="R931" s="108"/>
      <c r="S931" s="112"/>
    </row>
    <row r="932" spans="1:19" ht="15.75" customHeight="1" x14ac:dyDescent="0.2">
      <c r="A932" s="108"/>
      <c r="B932" s="108"/>
      <c r="C932" s="108"/>
      <c r="D932" s="107"/>
      <c r="E932" s="108"/>
      <c r="F932" s="108"/>
      <c r="G932" s="108"/>
      <c r="H932" s="108"/>
      <c r="I932" s="108"/>
      <c r="J932" s="109"/>
      <c r="K932" s="109"/>
      <c r="L932" s="108"/>
      <c r="M932" s="108"/>
      <c r="N932" s="108"/>
      <c r="O932" s="112"/>
      <c r="P932" s="112"/>
      <c r="Q932" s="108"/>
      <c r="R932" s="108"/>
      <c r="S932" s="112"/>
    </row>
    <row r="933" spans="1:19" ht="15.75" customHeight="1" x14ac:dyDescent="0.2">
      <c r="A933" s="108"/>
      <c r="B933" s="108"/>
      <c r="C933" s="108"/>
      <c r="D933" s="107"/>
      <c r="E933" s="108"/>
      <c r="F933" s="108"/>
      <c r="G933" s="108"/>
      <c r="H933" s="108"/>
      <c r="I933" s="108"/>
      <c r="J933" s="109"/>
      <c r="K933" s="109"/>
      <c r="L933" s="108"/>
      <c r="M933" s="108"/>
      <c r="N933" s="108"/>
      <c r="O933" s="112"/>
      <c r="P933" s="112"/>
      <c r="Q933" s="108"/>
      <c r="R933" s="108"/>
      <c r="S933" s="112"/>
    </row>
    <row r="934" spans="1:19" ht="15.75" customHeight="1" x14ac:dyDescent="0.2">
      <c r="A934" s="108"/>
      <c r="B934" s="108"/>
      <c r="C934" s="108"/>
      <c r="D934" s="107"/>
      <c r="E934" s="108"/>
      <c r="F934" s="108"/>
      <c r="G934" s="108"/>
      <c r="H934" s="108"/>
      <c r="I934" s="108"/>
      <c r="J934" s="109"/>
      <c r="K934" s="109"/>
      <c r="L934" s="108"/>
      <c r="M934" s="108"/>
      <c r="N934" s="108"/>
      <c r="O934" s="112"/>
      <c r="P934" s="112"/>
      <c r="Q934" s="108"/>
      <c r="R934" s="108"/>
      <c r="S934" s="112"/>
    </row>
    <row r="935" spans="1:19" ht="15.75" customHeight="1" x14ac:dyDescent="0.2">
      <c r="A935" s="108"/>
      <c r="B935" s="108"/>
      <c r="C935" s="108"/>
      <c r="D935" s="107"/>
      <c r="E935" s="108"/>
      <c r="F935" s="108"/>
      <c r="G935" s="108"/>
      <c r="H935" s="108"/>
      <c r="I935" s="108"/>
      <c r="J935" s="109"/>
      <c r="K935" s="109"/>
      <c r="L935" s="108"/>
      <c r="M935" s="108"/>
      <c r="N935" s="108"/>
      <c r="O935" s="112"/>
      <c r="P935" s="112"/>
      <c r="Q935" s="108"/>
      <c r="R935" s="108"/>
      <c r="S935" s="112"/>
    </row>
    <row r="936" spans="1:19" ht="15.75" customHeight="1" x14ac:dyDescent="0.2">
      <c r="A936" s="108"/>
      <c r="B936" s="108"/>
      <c r="C936" s="108"/>
      <c r="D936" s="107"/>
      <c r="E936" s="108"/>
      <c r="F936" s="108"/>
      <c r="G936" s="108"/>
      <c r="H936" s="108"/>
      <c r="I936" s="108"/>
      <c r="J936" s="109"/>
      <c r="K936" s="109"/>
      <c r="L936" s="108"/>
      <c r="M936" s="108"/>
      <c r="N936" s="108"/>
      <c r="O936" s="112"/>
      <c r="P936" s="112"/>
      <c r="Q936" s="108"/>
      <c r="R936" s="108"/>
      <c r="S936" s="112"/>
    </row>
    <row r="937" spans="1:19" ht="15.75" customHeight="1" x14ac:dyDescent="0.2">
      <c r="A937" s="108"/>
      <c r="B937" s="108"/>
      <c r="C937" s="108"/>
      <c r="D937" s="107"/>
      <c r="E937" s="108"/>
      <c r="F937" s="108"/>
      <c r="G937" s="108"/>
      <c r="H937" s="108"/>
      <c r="I937" s="108"/>
      <c r="J937" s="109"/>
      <c r="K937" s="109"/>
      <c r="L937" s="108"/>
      <c r="M937" s="108"/>
      <c r="N937" s="108"/>
      <c r="O937" s="112"/>
      <c r="P937" s="112"/>
      <c r="Q937" s="108"/>
      <c r="R937" s="108"/>
      <c r="S937" s="112"/>
    </row>
    <row r="938" spans="1:19" ht="15.75" customHeight="1" x14ac:dyDescent="0.2">
      <c r="A938" s="108"/>
      <c r="B938" s="108"/>
      <c r="C938" s="108"/>
      <c r="D938" s="107"/>
      <c r="E938" s="108"/>
      <c r="F938" s="108"/>
      <c r="G938" s="108"/>
      <c r="H938" s="108"/>
      <c r="I938" s="108"/>
      <c r="J938" s="109"/>
      <c r="K938" s="109"/>
      <c r="L938" s="108"/>
      <c r="M938" s="108"/>
      <c r="N938" s="108"/>
      <c r="O938" s="112"/>
      <c r="P938" s="112"/>
      <c r="Q938" s="108"/>
      <c r="R938" s="108"/>
      <c r="S938" s="112"/>
    </row>
    <row r="939" spans="1:19" ht="15.75" customHeight="1" x14ac:dyDescent="0.2">
      <c r="A939" s="108"/>
      <c r="B939" s="108"/>
      <c r="C939" s="108"/>
      <c r="D939" s="107"/>
      <c r="E939" s="108"/>
      <c r="F939" s="108"/>
      <c r="G939" s="108"/>
      <c r="H939" s="108"/>
      <c r="I939" s="108"/>
      <c r="J939" s="109"/>
      <c r="K939" s="109"/>
      <c r="L939" s="108"/>
      <c r="M939" s="108"/>
      <c r="N939" s="108"/>
      <c r="O939" s="112"/>
      <c r="P939" s="112"/>
      <c r="Q939" s="108"/>
      <c r="R939" s="108"/>
      <c r="S939" s="112"/>
    </row>
    <row r="940" spans="1:19" ht="15.75" customHeight="1" x14ac:dyDescent="0.2">
      <c r="A940" s="108"/>
      <c r="B940" s="108"/>
      <c r="C940" s="108"/>
      <c r="D940" s="107"/>
      <c r="E940" s="108"/>
      <c r="F940" s="108"/>
      <c r="G940" s="108"/>
      <c r="H940" s="108"/>
      <c r="I940" s="108"/>
      <c r="J940" s="109"/>
      <c r="K940" s="109"/>
      <c r="L940" s="108"/>
      <c r="M940" s="108"/>
      <c r="N940" s="108"/>
      <c r="O940" s="112"/>
      <c r="P940" s="112"/>
      <c r="Q940" s="108"/>
      <c r="R940" s="108"/>
      <c r="S940" s="112"/>
    </row>
    <row r="941" spans="1:19" ht="15.75" customHeight="1" x14ac:dyDescent="0.2">
      <c r="A941" s="108"/>
      <c r="B941" s="108"/>
      <c r="C941" s="108"/>
      <c r="D941" s="107"/>
      <c r="E941" s="108"/>
      <c r="F941" s="108"/>
      <c r="G941" s="108"/>
      <c r="H941" s="108"/>
      <c r="I941" s="108"/>
      <c r="J941" s="109"/>
      <c r="K941" s="109"/>
      <c r="L941" s="108"/>
      <c r="M941" s="108"/>
      <c r="N941" s="108"/>
      <c r="O941" s="112"/>
      <c r="P941" s="112"/>
      <c r="Q941" s="108"/>
      <c r="R941" s="108"/>
      <c r="S941" s="112"/>
    </row>
    <row r="942" spans="1:19" ht="15.75" customHeight="1" x14ac:dyDescent="0.2">
      <c r="A942" s="108"/>
      <c r="B942" s="108"/>
      <c r="C942" s="108"/>
      <c r="D942" s="107"/>
      <c r="E942" s="108"/>
      <c r="F942" s="108"/>
      <c r="G942" s="108"/>
      <c r="H942" s="108"/>
      <c r="I942" s="108"/>
      <c r="J942" s="109"/>
      <c r="K942" s="109"/>
      <c r="L942" s="108"/>
      <c r="M942" s="108"/>
      <c r="N942" s="108"/>
      <c r="O942" s="112"/>
      <c r="P942" s="112"/>
      <c r="Q942" s="108"/>
      <c r="R942" s="108"/>
      <c r="S942" s="112"/>
    </row>
    <row r="943" spans="1:19" ht="15.75" customHeight="1" x14ac:dyDescent="0.2">
      <c r="A943" s="108"/>
      <c r="B943" s="108"/>
      <c r="C943" s="108"/>
      <c r="D943" s="107"/>
      <c r="E943" s="108"/>
      <c r="F943" s="108"/>
      <c r="G943" s="108"/>
      <c r="H943" s="108"/>
      <c r="I943" s="108"/>
      <c r="J943" s="109"/>
      <c r="K943" s="109"/>
      <c r="L943" s="108"/>
      <c r="M943" s="108"/>
      <c r="N943" s="108"/>
      <c r="O943" s="112"/>
      <c r="P943" s="112"/>
      <c r="Q943" s="108"/>
      <c r="R943" s="108"/>
      <c r="S943" s="112"/>
    </row>
    <row r="944" spans="1:19" ht="15.75" customHeight="1" x14ac:dyDescent="0.2">
      <c r="A944" s="108"/>
      <c r="B944" s="108"/>
      <c r="C944" s="108"/>
      <c r="D944" s="107"/>
      <c r="E944" s="108"/>
      <c r="F944" s="108"/>
      <c r="G944" s="108"/>
      <c r="H944" s="108"/>
      <c r="I944" s="108"/>
      <c r="J944" s="109"/>
      <c r="K944" s="109"/>
      <c r="L944" s="108"/>
      <c r="M944" s="108"/>
      <c r="N944" s="108"/>
      <c r="O944" s="112"/>
      <c r="P944" s="112"/>
      <c r="Q944" s="108"/>
      <c r="R944" s="108"/>
      <c r="S944" s="112"/>
    </row>
    <row r="945" spans="1:19" ht="15.75" customHeight="1" x14ac:dyDescent="0.2">
      <c r="A945" s="108"/>
      <c r="B945" s="108"/>
      <c r="C945" s="108"/>
      <c r="D945" s="107"/>
      <c r="E945" s="108"/>
      <c r="F945" s="108"/>
      <c r="G945" s="108"/>
      <c r="H945" s="108"/>
      <c r="I945" s="108"/>
      <c r="J945" s="109"/>
      <c r="K945" s="109"/>
      <c r="L945" s="108"/>
      <c r="M945" s="108"/>
      <c r="N945" s="108"/>
      <c r="O945" s="112"/>
      <c r="P945" s="112"/>
      <c r="Q945" s="108"/>
      <c r="R945" s="108"/>
      <c r="S945" s="112"/>
    </row>
    <row r="946" spans="1:19" ht="15.75" customHeight="1" x14ac:dyDescent="0.2">
      <c r="A946" s="108"/>
      <c r="B946" s="108"/>
      <c r="C946" s="108"/>
      <c r="D946" s="107"/>
      <c r="E946" s="108"/>
      <c r="F946" s="108"/>
      <c r="G946" s="108"/>
      <c r="H946" s="108"/>
      <c r="I946" s="108"/>
      <c r="J946" s="109"/>
      <c r="K946" s="109"/>
      <c r="L946" s="108"/>
      <c r="M946" s="108"/>
      <c r="N946" s="108"/>
      <c r="O946" s="112"/>
      <c r="P946" s="112"/>
      <c r="Q946" s="108"/>
      <c r="R946" s="108"/>
      <c r="S946" s="112"/>
    </row>
    <row r="947" spans="1:19" ht="15.75" customHeight="1" x14ac:dyDescent="0.2">
      <c r="A947" s="108"/>
      <c r="B947" s="108"/>
      <c r="C947" s="108"/>
      <c r="D947" s="107"/>
      <c r="E947" s="108"/>
      <c r="F947" s="108"/>
      <c r="G947" s="108"/>
      <c r="H947" s="108"/>
      <c r="I947" s="108"/>
      <c r="J947" s="109"/>
      <c r="K947" s="109"/>
      <c r="L947" s="108"/>
      <c r="M947" s="108"/>
      <c r="N947" s="108"/>
      <c r="O947" s="112"/>
      <c r="P947" s="112"/>
      <c r="Q947" s="108"/>
      <c r="R947" s="108"/>
      <c r="S947" s="112"/>
    </row>
    <row r="948" spans="1:19" ht="15.75" customHeight="1" x14ac:dyDescent="0.2">
      <c r="A948" s="108"/>
      <c r="B948" s="108"/>
      <c r="C948" s="108"/>
      <c r="D948" s="107"/>
      <c r="E948" s="108"/>
      <c r="F948" s="108"/>
      <c r="G948" s="108"/>
      <c r="H948" s="108"/>
      <c r="I948" s="108"/>
      <c r="J948" s="109"/>
      <c r="K948" s="109"/>
      <c r="L948" s="108"/>
      <c r="M948" s="108"/>
      <c r="N948" s="108"/>
      <c r="O948" s="112"/>
      <c r="P948" s="112"/>
      <c r="Q948" s="108"/>
      <c r="R948" s="108"/>
      <c r="S948" s="112"/>
    </row>
    <row r="949" spans="1:19" ht="15.75" customHeight="1" x14ac:dyDescent="0.2">
      <c r="A949" s="108"/>
      <c r="B949" s="108"/>
      <c r="C949" s="108"/>
      <c r="D949" s="107"/>
      <c r="E949" s="108"/>
      <c r="F949" s="108"/>
      <c r="G949" s="108"/>
      <c r="H949" s="108"/>
      <c r="I949" s="108"/>
      <c r="J949" s="109"/>
      <c r="K949" s="109"/>
      <c r="L949" s="108"/>
      <c r="M949" s="108"/>
      <c r="N949" s="108"/>
      <c r="O949" s="112"/>
      <c r="P949" s="112"/>
      <c r="Q949" s="108"/>
      <c r="R949" s="108"/>
      <c r="S949" s="112"/>
    </row>
    <row r="950" spans="1:19" ht="15.75" customHeight="1" x14ac:dyDescent="0.2">
      <c r="A950" s="108"/>
      <c r="B950" s="108"/>
      <c r="C950" s="108"/>
      <c r="D950" s="107"/>
      <c r="E950" s="108"/>
      <c r="F950" s="108"/>
      <c r="G950" s="108"/>
      <c r="H950" s="108"/>
      <c r="I950" s="108"/>
      <c r="J950" s="109"/>
      <c r="K950" s="109"/>
      <c r="L950" s="108"/>
      <c r="M950" s="108"/>
      <c r="N950" s="108"/>
      <c r="O950" s="112"/>
      <c r="P950" s="112"/>
      <c r="Q950" s="108"/>
      <c r="R950" s="108"/>
      <c r="S950" s="112"/>
    </row>
    <row r="951" spans="1:19" ht="15.75" customHeight="1" x14ac:dyDescent="0.2">
      <c r="A951" s="108"/>
      <c r="B951" s="108"/>
      <c r="C951" s="108"/>
      <c r="D951" s="107"/>
      <c r="E951" s="108"/>
      <c r="F951" s="108"/>
      <c r="G951" s="108"/>
      <c r="H951" s="108"/>
      <c r="I951" s="108"/>
      <c r="J951" s="109"/>
      <c r="K951" s="109"/>
      <c r="L951" s="108"/>
      <c r="M951" s="108"/>
      <c r="N951" s="108"/>
      <c r="O951" s="112"/>
      <c r="P951" s="112"/>
      <c r="Q951" s="108"/>
      <c r="R951" s="108"/>
      <c r="S951" s="112"/>
    </row>
    <row r="952" spans="1:19" ht="15.75" customHeight="1" x14ac:dyDescent="0.2">
      <c r="A952" s="108"/>
      <c r="B952" s="108"/>
      <c r="C952" s="108"/>
      <c r="D952" s="107"/>
      <c r="E952" s="108"/>
      <c r="F952" s="108"/>
      <c r="G952" s="108"/>
      <c r="H952" s="108"/>
      <c r="I952" s="108"/>
      <c r="J952" s="109"/>
      <c r="K952" s="109"/>
      <c r="L952" s="108"/>
      <c r="M952" s="108"/>
      <c r="N952" s="108"/>
      <c r="O952" s="112"/>
      <c r="P952" s="112"/>
      <c r="Q952" s="108"/>
      <c r="R952" s="108"/>
      <c r="S952" s="112"/>
    </row>
    <row r="953" spans="1:19" ht="15.75" customHeight="1" x14ac:dyDescent="0.2">
      <c r="A953" s="108"/>
      <c r="B953" s="108"/>
      <c r="C953" s="108"/>
      <c r="D953" s="107"/>
      <c r="E953" s="108"/>
      <c r="F953" s="108"/>
      <c r="G953" s="108"/>
      <c r="H953" s="108"/>
      <c r="I953" s="108"/>
      <c r="J953" s="109"/>
      <c r="K953" s="109"/>
      <c r="L953" s="108"/>
      <c r="M953" s="108"/>
      <c r="N953" s="108"/>
      <c r="O953" s="112"/>
      <c r="P953" s="112"/>
      <c r="Q953" s="108"/>
      <c r="R953" s="108"/>
      <c r="S953" s="112"/>
    </row>
    <row r="954" spans="1:19" ht="15.75" customHeight="1" x14ac:dyDescent="0.2">
      <c r="A954" s="108"/>
      <c r="B954" s="108"/>
      <c r="C954" s="108"/>
      <c r="D954" s="107"/>
      <c r="E954" s="108"/>
      <c r="F954" s="108"/>
      <c r="G954" s="108"/>
      <c r="H954" s="108"/>
      <c r="I954" s="108"/>
      <c r="J954" s="109"/>
      <c r="K954" s="109"/>
      <c r="L954" s="108"/>
      <c r="M954" s="108"/>
      <c r="N954" s="108"/>
      <c r="O954" s="112"/>
      <c r="P954" s="112"/>
      <c r="Q954" s="108"/>
      <c r="R954" s="108"/>
      <c r="S954" s="112"/>
    </row>
    <row r="955" spans="1:19" ht="15.75" customHeight="1" x14ac:dyDescent="0.2">
      <c r="A955" s="108"/>
      <c r="B955" s="108"/>
      <c r="C955" s="108"/>
      <c r="D955" s="107"/>
      <c r="E955" s="108"/>
      <c r="F955" s="108"/>
      <c r="G955" s="108"/>
      <c r="H955" s="108"/>
      <c r="I955" s="108"/>
      <c r="J955" s="109"/>
      <c r="K955" s="109"/>
      <c r="L955" s="108"/>
      <c r="M955" s="108"/>
      <c r="N955" s="108"/>
      <c r="O955" s="112"/>
      <c r="P955" s="112"/>
      <c r="Q955" s="108"/>
      <c r="R955" s="108"/>
      <c r="S955" s="112"/>
    </row>
    <row r="956" spans="1:19" ht="15.75" customHeight="1" x14ac:dyDescent="0.2">
      <c r="A956" s="108"/>
      <c r="B956" s="108"/>
      <c r="C956" s="108"/>
      <c r="D956" s="107"/>
      <c r="E956" s="108"/>
      <c r="F956" s="108"/>
      <c r="G956" s="108"/>
      <c r="H956" s="108"/>
      <c r="I956" s="108"/>
      <c r="J956" s="109"/>
      <c r="K956" s="109"/>
      <c r="L956" s="108"/>
      <c r="M956" s="108"/>
      <c r="N956" s="108"/>
      <c r="O956" s="112"/>
      <c r="P956" s="112"/>
      <c r="Q956" s="108"/>
      <c r="R956" s="108"/>
      <c r="S956" s="112"/>
    </row>
    <row r="957" spans="1:19" ht="15.75" customHeight="1" x14ac:dyDescent="0.2">
      <c r="A957" s="108"/>
      <c r="B957" s="108"/>
      <c r="C957" s="108"/>
      <c r="D957" s="107"/>
      <c r="E957" s="108"/>
      <c r="F957" s="108"/>
      <c r="G957" s="108"/>
      <c r="H957" s="108"/>
      <c r="I957" s="108"/>
      <c r="J957" s="109"/>
      <c r="K957" s="109"/>
      <c r="L957" s="108"/>
      <c r="M957" s="108"/>
      <c r="N957" s="108"/>
      <c r="O957" s="112"/>
      <c r="P957" s="112"/>
      <c r="Q957" s="108"/>
      <c r="R957" s="108"/>
      <c r="S957" s="112"/>
    </row>
    <row r="958" spans="1:19" ht="15.75" customHeight="1" x14ac:dyDescent="0.2">
      <c r="A958" s="108"/>
      <c r="B958" s="108"/>
      <c r="C958" s="108"/>
      <c r="D958" s="107"/>
      <c r="E958" s="108"/>
      <c r="F958" s="108"/>
      <c r="G958" s="108"/>
      <c r="H958" s="108"/>
      <c r="I958" s="108"/>
      <c r="J958" s="109"/>
      <c r="K958" s="109"/>
      <c r="L958" s="108"/>
      <c r="M958" s="108"/>
      <c r="N958" s="108"/>
      <c r="O958" s="112"/>
      <c r="P958" s="112"/>
      <c r="Q958" s="108"/>
      <c r="R958" s="108"/>
      <c r="S958" s="112"/>
    </row>
    <row r="959" spans="1:19" ht="15.75" customHeight="1" x14ac:dyDescent="0.2">
      <c r="A959" s="108"/>
      <c r="B959" s="108"/>
      <c r="C959" s="108"/>
      <c r="D959" s="107"/>
      <c r="E959" s="108"/>
      <c r="F959" s="108"/>
      <c r="G959" s="108"/>
      <c r="H959" s="108"/>
      <c r="I959" s="108"/>
      <c r="J959" s="109"/>
      <c r="K959" s="109"/>
      <c r="L959" s="108"/>
      <c r="M959" s="108"/>
      <c r="N959" s="108"/>
      <c r="O959" s="112"/>
      <c r="P959" s="112"/>
      <c r="Q959" s="108"/>
      <c r="R959" s="108"/>
      <c r="S959" s="112"/>
    </row>
    <row r="960" spans="1:19" ht="15.75" customHeight="1" x14ac:dyDescent="0.2">
      <c r="A960" s="108"/>
      <c r="B960" s="108"/>
      <c r="C960" s="108"/>
      <c r="D960" s="107"/>
      <c r="E960" s="108"/>
      <c r="F960" s="108"/>
      <c r="G960" s="108"/>
      <c r="H960" s="108"/>
      <c r="I960" s="108"/>
      <c r="J960" s="109"/>
      <c r="K960" s="109"/>
      <c r="L960" s="108"/>
      <c r="M960" s="108"/>
      <c r="N960" s="108"/>
      <c r="O960" s="112"/>
      <c r="P960" s="112"/>
      <c r="Q960" s="108"/>
      <c r="R960" s="108"/>
      <c r="S960" s="112"/>
    </row>
    <row r="961" spans="1:19" ht="15.75" customHeight="1" x14ac:dyDescent="0.2">
      <c r="A961" s="108"/>
      <c r="B961" s="108"/>
      <c r="C961" s="108"/>
      <c r="D961" s="107"/>
      <c r="E961" s="108"/>
      <c r="F961" s="108"/>
      <c r="G961" s="108"/>
      <c r="H961" s="108"/>
      <c r="I961" s="108"/>
      <c r="J961" s="109"/>
      <c r="K961" s="109"/>
      <c r="L961" s="108"/>
      <c r="M961" s="108"/>
      <c r="N961" s="108"/>
      <c r="O961" s="112"/>
      <c r="P961" s="112"/>
      <c r="Q961" s="108"/>
      <c r="R961" s="108"/>
      <c r="S961" s="112"/>
    </row>
    <row r="962" spans="1:19" ht="15.75" customHeight="1" x14ac:dyDescent="0.2">
      <c r="A962" s="108"/>
      <c r="B962" s="108"/>
      <c r="C962" s="108"/>
      <c r="D962" s="107"/>
      <c r="E962" s="108"/>
      <c r="F962" s="108"/>
      <c r="G962" s="108"/>
      <c r="H962" s="108"/>
      <c r="I962" s="108"/>
      <c r="J962" s="109"/>
      <c r="K962" s="109"/>
      <c r="L962" s="108"/>
      <c r="M962" s="108"/>
      <c r="N962" s="108"/>
      <c r="O962" s="112"/>
      <c r="P962" s="112"/>
      <c r="Q962" s="108"/>
      <c r="R962" s="108"/>
      <c r="S962" s="112"/>
    </row>
    <row r="963" spans="1:19" ht="15.75" customHeight="1" x14ac:dyDescent="0.2">
      <c r="A963" s="108"/>
      <c r="B963" s="108"/>
      <c r="C963" s="108"/>
      <c r="D963" s="107"/>
      <c r="E963" s="108"/>
      <c r="F963" s="108"/>
      <c r="G963" s="108"/>
      <c r="H963" s="108"/>
      <c r="I963" s="108"/>
      <c r="J963" s="109"/>
      <c r="K963" s="109"/>
      <c r="L963" s="108"/>
      <c r="M963" s="108"/>
      <c r="N963" s="108"/>
      <c r="O963" s="112"/>
      <c r="P963" s="112"/>
      <c r="Q963" s="108"/>
      <c r="R963" s="108"/>
      <c r="S963" s="112"/>
    </row>
    <row r="964" spans="1:19" ht="15.75" customHeight="1" x14ac:dyDescent="0.2">
      <c r="A964" s="108"/>
      <c r="B964" s="108"/>
      <c r="C964" s="108"/>
      <c r="D964" s="107"/>
      <c r="E964" s="108"/>
      <c r="F964" s="108"/>
      <c r="G964" s="108"/>
      <c r="H964" s="108"/>
      <c r="I964" s="108"/>
      <c r="J964" s="109"/>
      <c r="K964" s="109"/>
      <c r="L964" s="108"/>
      <c r="M964" s="108"/>
      <c r="N964" s="108"/>
      <c r="O964" s="112"/>
      <c r="P964" s="112"/>
      <c r="Q964" s="108"/>
      <c r="R964" s="108"/>
      <c r="S964" s="112"/>
    </row>
    <row r="965" spans="1:19" ht="15.75" customHeight="1" x14ac:dyDescent="0.2">
      <c r="A965" s="108"/>
      <c r="B965" s="108"/>
      <c r="C965" s="108"/>
      <c r="D965" s="107"/>
      <c r="E965" s="108"/>
      <c r="F965" s="108"/>
      <c r="G965" s="108"/>
      <c r="H965" s="108"/>
      <c r="I965" s="108"/>
      <c r="J965" s="109"/>
      <c r="K965" s="109"/>
      <c r="L965" s="108"/>
      <c r="M965" s="108"/>
      <c r="N965" s="108"/>
      <c r="O965" s="112"/>
      <c r="P965" s="112"/>
      <c r="Q965" s="108"/>
      <c r="R965" s="108"/>
      <c r="S965" s="112"/>
    </row>
    <row r="966" spans="1:19" ht="15.75" customHeight="1" x14ac:dyDescent="0.2">
      <c r="A966" s="108"/>
      <c r="B966" s="108"/>
      <c r="C966" s="108"/>
      <c r="D966" s="107"/>
      <c r="E966" s="108"/>
      <c r="F966" s="108"/>
      <c r="G966" s="108"/>
      <c r="H966" s="108"/>
      <c r="I966" s="108"/>
      <c r="J966" s="109"/>
      <c r="K966" s="109"/>
      <c r="L966" s="108"/>
      <c r="M966" s="108"/>
      <c r="N966" s="108"/>
      <c r="O966" s="112"/>
      <c r="P966" s="112"/>
      <c r="Q966" s="108"/>
      <c r="R966" s="108"/>
      <c r="S966" s="112"/>
    </row>
    <row r="967" spans="1:19" ht="15.75" customHeight="1" x14ac:dyDescent="0.2">
      <c r="A967" s="108"/>
      <c r="B967" s="108"/>
      <c r="C967" s="108"/>
      <c r="D967" s="107"/>
      <c r="E967" s="108"/>
      <c r="F967" s="108"/>
      <c r="G967" s="108"/>
      <c r="H967" s="108"/>
      <c r="I967" s="108"/>
      <c r="J967" s="109"/>
      <c r="K967" s="109"/>
      <c r="L967" s="108"/>
      <c r="M967" s="108"/>
      <c r="N967" s="108"/>
      <c r="O967" s="112"/>
      <c r="P967" s="112"/>
      <c r="Q967" s="108"/>
      <c r="R967" s="108"/>
      <c r="S967" s="112"/>
    </row>
    <row r="968" spans="1:19" ht="15.75" customHeight="1" x14ac:dyDescent="0.2">
      <c r="A968" s="108"/>
      <c r="B968" s="108"/>
      <c r="C968" s="108"/>
      <c r="D968" s="107"/>
      <c r="E968" s="108"/>
      <c r="F968" s="108"/>
      <c r="G968" s="108"/>
      <c r="H968" s="108"/>
      <c r="I968" s="108"/>
      <c r="J968" s="109"/>
      <c r="K968" s="109"/>
      <c r="L968" s="108"/>
      <c r="M968" s="108"/>
      <c r="N968" s="108"/>
      <c r="O968" s="112"/>
      <c r="P968" s="112"/>
      <c r="Q968" s="108"/>
      <c r="R968" s="108"/>
      <c r="S968" s="112"/>
    </row>
    <row r="969" spans="1:19" ht="15.75" customHeight="1" x14ac:dyDescent="0.2">
      <c r="A969" s="108"/>
      <c r="B969" s="108"/>
      <c r="C969" s="108"/>
      <c r="D969" s="107"/>
      <c r="E969" s="108"/>
      <c r="F969" s="108"/>
      <c r="G969" s="108"/>
      <c r="H969" s="108"/>
      <c r="I969" s="108"/>
      <c r="J969" s="109"/>
      <c r="K969" s="109"/>
      <c r="L969" s="108"/>
      <c r="M969" s="108"/>
      <c r="N969" s="108"/>
      <c r="O969" s="112"/>
      <c r="P969" s="112"/>
      <c r="Q969" s="108"/>
      <c r="R969" s="108"/>
      <c r="S969" s="112"/>
    </row>
    <row r="970" spans="1:19" ht="15.75" customHeight="1" x14ac:dyDescent="0.2">
      <c r="A970" s="108"/>
      <c r="B970" s="108"/>
      <c r="C970" s="108"/>
      <c r="D970" s="107"/>
      <c r="E970" s="108"/>
      <c r="F970" s="108"/>
      <c r="G970" s="108"/>
      <c r="H970" s="108"/>
      <c r="I970" s="108"/>
      <c r="J970" s="109"/>
      <c r="K970" s="109"/>
      <c r="L970" s="108"/>
      <c r="M970" s="108"/>
      <c r="N970" s="108"/>
      <c r="O970" s="112"/>
      <c r="P970" s="112"/>
      <c r="Q970" s="108"/>
      <c r="R970" s="108"/>
      <c r="S970" s="112"/>
    </row>
    <row r="971" spans="1:19" ht="15.75" customHeight="1" x14ac:dyDescent="0.2">
      <c r="A971" s="108"/>
      <c r="B971" s="108"/>
      <c r="C971" s="108"/>
      <c r="D971" s="107"/>
      <c r="E971" s="108"/>
      <c r="F971" s="108"/>
      <c r="G971" s="108"/>
      <c r="H971" s="108"/>
      <c r="I971" s="108"/>
      <c r="J971" s="109"/>
      <c r="K971" s="109"/>
      <c r="L971" s="108"/>
      <c r="M971" s="108"/>
      <c r="N971" s="108"/>
      <c r="O971" s="112"/>
      <c r="P971" s="112"/>
      <c r="Q971" s="108"/>
      <c r="R971" s="108"/>
      <c r="S971" s="112"/>
    </row>
    <row r="972" spans="1:19" ht="15.75" customHeight="1" x14ac:dyDescent="0.2">
      <c r="A972" s="108"/>
      <c r="B972" s="108"/>
      <c r="C972" s="108"/>
      <c r="D972" s="107"/>
      <c r="E972" s="108"/>
      <c r="F972" s="108"/>
      <c r="G972" s="108"/>
      <c r="H972" s="108"/>
      <c r="I972" s="108"/>
      <c r="J972" s="109"/>
      <c r="K972" s="109"/>
      <c r="L972" s="108"/>
      <c r="M972" s="108"/>
      <c r="N972" s="108"/>
      <c r="O972" s="112"/>
      <c r="P972" s="112"/>
      <c r="Q972" s="108"/>
      <c r="R972" s="108"/>
      <c r="S972" s="112"/>
    </row>
    <row r="973" spans="1:19" ht="15.75" customHeight="1" x14ac:dyDescent="0.2">
      <c r="A973" s="108"/>
      <c r="B973" s="108"/>
      <c r="C973" s="108"/>
      <c r="D973" s="107"/>
      <c r="E973" s="108"/>
      <c r="F973" s="108"/>
      <c r="G973" s="108"/>
      <c r="H973" s="108"/>
      <c r="I973" s="108"/>
      <c r="J973" s="109"/>
      <c r="K973" s="109"/>
      <c r="L973" s="108"/>
      <c r="M973" s="108"/>
      <c r="N973" s="108"/>
      <c r="O973" s="112"/>
      <c r="P973" s="112"/>
      <c r="Q973" s="108"/>
      <c r="R973" s="108"/>
      <c r="S973" s="112"/>
    </row>
    <row r="974" spans="1:19" ht="15.75" customHeight="1" x14ac:dyDescent="0.2">
      <c r="A974" s="108"/>
      <c r="B974" s="108"/>
      <c r="C974" s="108"/>
      <c r="D974" s="107"/>
      <c r="E974" s="108"/>
      <c r="F974" s="108"/>
      <c r="G974" s="108"/>
      <c r="H974" s="108"/>
      <c r="I974" s="108"/>
      <c r="J974" s="109"/>
      <c r="K974" s="109"/>
      <c r="L974" s="108"/>
      <c r="M974" s="108"/>
      <c r="N974" s="108"/>
      <c r="O974" s="112"/>
      <c r="P974" s="112"/>
      <c r="Q974" s="108"/>
      <c r="R974" s="108"/>
      <c r="S974" s="112"/>
    </row>
    <row r="975" spans="1:19" ht="15.75" customHeight="1" x14ac:dyDescent="0.2">
      <c r="A975" s="108"/>
      <c r="B975" s="108"/>
      <c r="C975" s="108"/>
      <c r="D975" s="107"/>
      <c r="E975" s="108"/>
      <c r="F975" s="108"/>
      <c r="G975" s="108"/>
      <c r="H975" s="108"/>
      <c r="I975" s="108"/>
      <c r="J975" s="109"/>
      <c r="K975" s="109"/>
      <c r="L975" s="108"/>
      <c r="M975" s="108"/>
      <c r="N975" s="108"/>
      <c r="O975" s="112"/>
      <c r="P975" s="112"/>
      <c r="Q975" s="108"/>
      <c r="R975" s="108"/>
      <c r="S975" s="112"/>
    </row>
    <row r="976" spans="1:19" ht="15.75" customHeight="1" x14ac:dyDescent="0.2">
      <c r="A976" s="108"/>
      <c r="B976" s="108"/>
      <c r="C976" s="108"/>
      <c r="D976" s="107"/>
      <c r="E976" s="108"/>
      <c r="F976" s="108"/>
      <c r="G976" s="108"/>
      <c r="H976" s="108"/>
      <c r="I976" s="108"/>
      <c r="J976" s="109"/>
      <c r="K976" s="109"/>
      <c r="L976" s="108"/>
      <c r="M976" s="108"/>
      <c r="N976" s="108"/>
      <c r="O976" s="112"/>
      <c r="P976" s="112"/>
      <c r="Q976" s="108"/>
      <c r="R976" s="108"/>
      <c r="S976" s="112"/>
    </row>
    <row r="977" spans="1:19" ht="15.75" customHeight="1" x14ac:dyDescent="0.2">
      <c r="A977" s="108"/>
      <c r="B977" s="108"/>
      <c r="C977" s="108"/>
      <c r="D977" s="107"/>
      <c r="E977" s="108"/>
      <c r="F977" s="108"/>
      <c r="G977" s="108"/>
      <c r="H977" s="108"/>
      <c r="I977" s="108"/>
      <c r="J977" s="109"/>
      <c r="K977" s="109"/>
      <c r="L977" s="108"/>
      <c r="M977" s="108"/>
      <c r="N977" s="108"/>
      <c r="O977" s="112"/>
      <c r="P977" s="112"/>
      <c r="Q977" s="108"/>
      <c r="R977" s="108"/>
      <c r="S977" s="112"/>
    </row>
    <row r="978" spans="1:19" ht="15.75" customHeight="1" x14ac:dyDescent="0.2">
      <c r="A978" s="108"/>
      <c r="B978" s="108"/>
      <c r="C978" s="108"/>
      <c r="D978" s="107"/>
      <c r="E978" s="108"/>
      <c r="F978" s="108"/>
      <c r="G978" s="108"/>
      <c r="H978" s="108"/>
      <c r="I978" s="108"/>
      <c r="J978" s="109"/>
      <c r="K978" s="109"/>
      <c r="L978" s="108"/>
      <c r="M978" s="108"/>
      <c r="N978" s="108"/>
      <c r="O978" s="112"/>
      <c r="P978" s="112"/>
      <c r="Q978" s="108"/>
      <c r="R978" s="108"/>
      <c r="S978" s="112"/>
    </row>
    <row r="979" spans="1:19" ht="15.75" customHeight="1" x14ac:dyDescent="0.2">
      <c r="A979" s="108"/>
      <c r="B979" s="108"/>
      <c r="C979" s="108"/>
      <c r="D979" s="107"/>
      <c r="E979" s="108"/>
      <c r="F979" s="108"/>
      <c r="G979" s="108"/>
      <c r="H979" s="108"/>
      <c r="I979" s="108"/>
      <c r="J979" s="109"/>
      <c r="K979" s="109"/>
      <c r="L979" s="108"/>
      <c r="M979" s="108"/>
      <c r="N979" s="108"/>
      <c r="O979" s="112"/>
      <c r="P979" s="112"/>
      <c r="Q979" s="108"/>
      <c r="R979" s="108"/>
      <c r="S979" s="112"/>
    </row>
    <row r="980" spans="1:19" ht="15.75" customHeight="1" x14ac:dyDescent="0.2">
      <c r="A980" s="108"/>
      <c r="B980" s="108"/>
      <c r="C980" s="108"/>
      <c r="D980" s="107"/>
      <c r="E980" s="108"/>
      <c r="F980" s="108"/>
      <c r="G980" s="108"/>
      <c r="H980" s="108"/>
      <c r="I980" s="108"/>
      <c r="J980" s="109"/>
      <c r="K980" s="109"/>
      <c r="L980" s="108"/>
      <c r="M980" s="108"/>
      <c r="N980" s="108"/>
      <c r="O980" s="112"/>
      <c r="P980" s="112"/>
      <c r="Q980" s="108"/>
      <c r="R980" s="108"/>
      <c r="S980" s="112"/>
    </row>
    <row r="981" spans="1:19" ht="15.75" customHeight="1" x14ac:dyDescent="0.2">
      <c r="A981" s="108"/>
      <c r="B981" s="108"/>
      <c r="C981" s="108"/>
      <c r="D981" s="107"/>
      <c r="E981" s="108"/>
      <c r="F981" s="108"/>
      <c r="G981" s="108"/>
      <c r="H981" s="108"/>
      <c r="I981" s="108"/>
      <c r="J981" s="109"/>
      <c r="K981" s="109"/>
      <c r="L981" s="108"/>
      <c r="M981" s="108"/>
      <c r="N981" s="108"/>
      <c r="O981" s="112"/>
      <c r="P981" s="112"/>
      <c r="Q981" s="108"/>
      <c r="R981" s="108"/>
      <c r="S981" s="112"/>
    </row>
    <row r="982" spans="1:19" ht="15.75" customHeight="1" x14ac:dyDescent="0.2">
      <c r="A982" s="108"/>
      <c r="B982" s="108"/>
      <c r="C982" s="108"/>
      <c r="D982" s="107"/>
      <c r="E982" s="108"/>
      <c r="F982" s="108"/>
      <c r="G982" s="108"/>
      <c r="H982" s="108"/>
      <c r="I982" s="108"/>
      <c r="J982" s="109"/>
      <c r="K982" s="109"/>
      <c r="L982" s="108"/>
      <c r="M982" s="108"/>
      <c r="N982" s="108"/>
      <c r="O982" s="112"/>
      <c r="P982" s="112"/>
      <c r="Q982" s="108"/>
      <c r="R982" s="108"/>
      <c r="S982" s="112"/>
    </row>
    <row r="983" spans="1:19" ht="15.75" customHeight="1" x14ac:dyDescent="0.2">
      <c r="A983" s="108"/>
      <c r="B983" s="108"/>
      <c r="C983" s="108"/>
      <c r="D983" s="107"/>
      <c r="E983" s="108"/>
      <c r="F983" s="108"/>
      <c r="G983" s="108"/>
      <c r="H983" s="108"/>
      <c r="I983" s="108"/>
      <c r="J983" s="109"/>
      <c r="K983" s="109"/>
      <c r="L983" s="108"/>
      <c r="M983" s="108"/>
      <c r="N983" s="108"/>
      <c r="O983" s="112"/>
      <c r="P983" s="112"/>
      <c r="Q983" s="108"/>
      <c r="R983" s="108"/>
      <c r="S983" s="112"/>
    </row>
    <row r="984" spans="1:19" ht="15.75" customHeight="1" x14ac:dyDescent="0.2">
      <c r="A984" s="108"/>
      <c r="B984" s="108"/>
      <c r="C984" s="108"/>
      <c r="D984" s="107"/>
      <c r="E984" s="108"/>
      <c r="F984" s="108"/>
      <c r="G984" s="108"/>
      <c r="H984" s="108"/>
      <c r="I984" s="108"/>
      <c r="J984" s="109"/>
      <c r="K984" s="109"/>
      <c r="L984" s="108"/>
      <c r="M984" s="108"/>
      <c r="N984" s="108"/>
      <c r="O984" s="112"/>
      <c r="P984" s="112"/>
      <c r="Q984" s="108"/>
      <c r="R984" s="108"/>
      <c r="S984" s="112"/>
    </row>
    <row r="985" spans="1:19" ht="15.75" customHeight="1" x14ac:dyDescent="0.2">
      <c r="A985" s="108"/>
      <c r="B985" s="108"/>
      <c r="C985" s="108"/>
      <c r="D985" s="107"/>
      <c r="E985" s="108"/>
      <c r="F985" s="108"/>
      <c r="G985" s="108"/>
      <c r="H985" s="108"/>
      <c r="I985" s="108"/>
      <c r="J985" s="109"/>
      <c r="K985" s="109"/>
      <c r="L985" s="108"/>
      <c r="M985" s="108"/>
      <c r="N985" s="108"/>
      <c r="O985" s="112"/>
      <c r="P985" s="112"/>
      <c r="Q985" s="108"/>
      <c r="R985" s="108"/>
      <c r="S985" s="112"/>
    </row>
    <row r="986" spans="1:19" ht="15.75" customHeight="1" x14ac:dyDescent="0.2">
      <c r="A986" s="108"/>
      <c r="B986" s="108"/>
      <c r="C986" s="108"/>
      <c r="D986" s="107"/>
      <c r="E986" s="108"/>
      <c r="F986" s="108"/>
      <c r="G986" s="108"/>
      <c r="H986" s="108"/>
      <c r="I986" s="108"/>
      <c r="J986" s="109"/>
      <c r="K986" s="109"/>
      <c r="L986" s="108"/>
      <c r="M986" s="108"/>
      <c r="N986" s="108"/>
      <c r="O986" s="112"/>
      <c r="P986" s="112"/>
      <c r="Q986" s="108"/>
      <c r="R986" s="108"/>
      <c r="S986" s="112"/>
    </row>
    <row r="987" spans="1:19" ht="15.75" customHeight="1" x14ac:dyDescent="0.2">
      <c r="A987" s="108"/>
      <c r="B987" s="108"/>
      <c r="C987" s="108"/>
      <c r="D987" s="107"/>
      <c r="E987" s="108"/>
      <c r="F987" s="108"/>
      <c r="G987" s="108"/>
      <c r="H987" s="108"/>
      <c r="I987" s="108"/>
      <c r="J987" s="109"/>
      <c r="K987" s="109"/>
      <c r="L987" s="108"/>
      <c r="M987" s="108"/>
      <c r="N987" s="108"/>
      <c r="O987" s="112"/>
      <c r="P987" s="112"/>
      <c r="Q987" s="108"/>
      <c r="R987" s="108"/>
      <c r="S987" s="112"/>
    </row>
    <row r="988" spans="1:19" ht="15.75" customHeight="1" x14ac:dyDescent="0.2">
      <c r="A988" s="108"/>
      <c r="B988" s="108"/>
      <c r="C988" s="108"/>
      <c r="D988" s="107"/>
      <c r="E988" s="108"/>
      <c r="F988" s="108"/>
      <c r="G988" s="108"/>
      <c r="H988" s="108"/>
      <c r="I988" s="108"/>
      <c r="J988" s="109"/>
      <c r="K988" s="109"/>
      <c r="L988" s="108"/>
      <c r="M988" s="108"/>
      <c r="N988" s="108"/>
      <c r="O988" s="112"/>
      <c r="P988" s="112"/>
      <c r="Q988" s="108"/>
      <c r="R988" s="108"/>
      <c r="S988" s="112"/>
    </row>
    <row r="989" spans="1:19" ht="15.75" customHeight="1" x14ac:dyDescent="0.2">
      <c r="A989" s="108"/>
      <c r="B989" s="108"/>
      <c r="C989" s="108"/>
      <c r="D989" s="107"/>
      <c r="E989" s="108"/>
      <c r="F989" s="108"/>
      <c r="G989" s="108"/>
      <c r="H989" s="108"/>
      <c r="I989" s="108"/>
      <c r="J989" s="109"/>
      <c r="K989" s="109"/>
      <c r="L989" s="108"/>
      <c r="M989" s="108"/>
      <c r="N989" s="108"/>
      <c r="O989" s="112"/>
      <c r="P989" s="112"/>
      <c r="Q989" s="108"/>
      <c r="R989" s="108"/>
      <c r="S989" s="112"/>
    </row>
    <row r="990" spans="1:19" ht="15.75" customHeight="1" x14ac:dyDescent="0.2">
      <c r="A990" s="108"/>
      <c r="B990" s="108"/>
      <c r="C990" s="108"/>
      <c r="D990" s="107"/>
      <c r="E990" s="108"/>
      <c r="F990" s="108"/>
      <c r="G990" s="108"/>
      <c r="H990" s="108"/>
      <c r="I990" s="108"/>
      <c r="J990" s="109"/>
      <c r="K990" s="109"/>
      <c r="L990" s="108"/>
      <c r="M990" s="108"/>
      <c r="N990" s="108"/>
      <c r="O990" s="112"/>
      <c r="P990" s="112"/>
      <c r="Q990" s="108"/>
      <c r="R990" s="108"/>
      <c r="S990" s="112"/>
    </row>
    <row r="991" spans="1:19" ht="15.75" customHeight="1" x14ac:dyDescent="0.2">
      <c r="A991" s="108"/>
      <c r="B991" s="108"/>
      <c r="C991" s="108"/>
      <c r="D991" s="107"/>
      <c r="E991" s="108"/>
      <c r="F991" s="108"/>
      <c r="G991" s="108"/>
      <c r="H991" s="108"/>
      <c r="I991" s="108"/>
      <c r="J991" s="109"/>
      <c r="K991" s="109"/>
      <c r="L991" s="108"/>
      <c r="M991" s="108"/>
      <c r="N991" s="108"/>
      <c r="O991" s="112"/>
      <c r="P991" s="112"/>
      <c r="Q991" s="108"/>
      <c r="R991" s="108"/>
      <c r="S991" s="112"/>
    </row>
    <row r="992" spans="1:19" ht="15.75" customHeight="1" x14ac:dyDescent="0.2">
      <c r="A992" s="108"/>
      <c r="B992" s="108"/>
      <c r="C992" s="108"/>
      <c r="D992" s="107"/>
      <c r="E992" s="108"/>
      <c r="F992" s="108"/>
      <c r="G992" s="108"/>
      <c r="H992" s="108"/>
      <c r="I992" s="108"/>
      <c r="J992" s="109"/>
      <c r="K992" s="109"/>
      <c r="L992" s="108"/>
      <c r="M992" s="108"/>
      <c r="N992" s="108"/>
      <c r="O992" s="112"/>
      <c r="P992" s="112"/>
      <c r="Q992" s="108"/>
      <c r="R992" s="108"/>
      <c r="S992" s="112"/>
    </row>
    <row r="993" spans="1:19" ht="15.75" customHeight="1" x14ac:dyDescent="0.2">
      <c r="A993" s="108"/>
      <c r="B993" s="108"/>
      <c r="C993" s="108"/>
      <c r="D993" s="107"/>
      <c r="E993" s="108"/>
      <c r="F993" s="108"/>
      <c r="G993" s="108"/>
      <c r="H993" s="108"/>
      <c r="I993" s="108"/>
      <c r="J993" s="109"/>
      <c r="K993" s="109"/>
      <c r="L993" s="108"/>
      <c r="M993" s="108"/>
      <c r="N993" s="108"/>
      <c r="O993" s="112"/>
      <c r="P993" s="112"/>
      <c r="Q993" s="108"/>
      <c r="R993" s="108"/>
      <c r="S993" s="112"/>
    </row>
    <row r="994" spans="1:19" ht="15.75" customHeight="1" x14ac:dyDescent="0.2">
      <c r="A994" s="108"/>
      <c r="B994" s="108"/>
      <c r="C994" s="108"/>
      <c r="D994" s="107"/>
      <c r="E994" s="108"/>
      <c r="F994" s="108"/>
      <c r="G994" s="108"/>
      <c r="H994" s="108"/>
      <c r="I994" s="108"/>
      <c r="J994" s="109"/>
      <c r="K994" s="109"/>
      <c r="L994" s="108"/>
      <c r="M994" s="108"/>
      <c r="N994" s="108"/>
      <c r="O994" s="112"/>
      <c r="P994" s="112"/>
      <c r="Q994" s="108"/>
      <c r="R994" s="108"/>
      <c r="S994" s="112"/>
    </row>
    <row r="995" spans="1:19" ht="15.75" customHeight="1" x14ac:dyDescent="0.2">
      <c r="A995" s="108"/>
      <c r="B995" s="108"/>
      <c r="C995" s="108"/>
      <c r="D995" s="107"/>
      <c r="E995" s="108"/>
      <c r="F995" s="108"/>
      <c r="G995" s="108"/>
      <c r="H995" s="108"/>
      <c r="I995" s="108"/>
      <c r="J995" s="109"/>
      <c r="K995" s="109"/>
      <c r="L995" s="108"/>
      <c r="M995" s="108"/>
      <c r="N995" s="108"/>
      <c r="O995" s="112"/>
      <c r="P995" s="112"/>
      <c r="Q995" s="108"/>
      <c r="R995" s="108"/>
      <c r="S995" s="112"/>
    </row>
    <row r="996" spans="1:19" ht="15.75" customHeight="1" x14ac:dyDescent="0.2">
      <c r="A996" s="108"/>
      <c r="B996" s="108"/>
      <c r="C996" s="108"/>
      <c r="D996" s="107"/>
      <c r="E996" s="108"/>
      <c r="F996" s="108"/>
      <c r="G996" s="108"/>
      <c r="H996" s="108"/>
      <c r="I996" s="108"/>
      <c r="J996" s="109"/>
      <c r="K996" s="109"/>
      <c r="L996" s="108"/>
      <c r="M996" s="108"/>
      <c r="N996" s="108"/>
      <c r="O996" s="112"/>
      <c r="P996" s="112"/>
      <c r="Q996" s="108"/>
      <c r="R996" s="108"/>
      <c r="S996" s="112"/>
    </row>
    <row r="997" spans="1:19" ht="15.75" customHeight="1" x14ac:dyDescent="0.2">
      <c r="A997" s="108"/>
      <c r="B997" s="108"/>
      <c r="C997" s="108"/>
      <c r="D997" s="107"/>
      <c r="E997" s="108"/>
      <c r="F997" s="108"/>
      <c r="G997" s="108"/>
      <c r="H997" s="108"/>
      <c r="I997" s="108"/>
      <c r="J997" s="109"/>
      <c r="K997" s="109"/>
      <c r="L997" s="108"/>
      <c r="M997" s="108"/>
      <c r="N997" s="108"/>
      <c r="O997" s="112"/>
      <c r="P997" s="112"/>
      <c r="Q997" s="108"/>
      <c r="R997" s="108"/>
      <c r="S997" s="112"/>
    </row>
    <row r="998" spans="1:19" ht="15.75" customHeight="1" x14ac:dyDescent="0.2">
      <c r="A998" s="108"/>
      <c r="B998" s="108"/>
      <c r="C998" s="108"/>
      <c r="D998" s="107"/>
      <c r="E998" s="108"/>
      <c r="F998" s="108"/>
      <c r="G998" s="108"/>
      <c r="H998" s="108"/>
      <c r="I998" s="108"/>
      <c r="J998" s="109"/>
      <c r="K998" s="109"/>
      <c r="L998" s="108"/>
      <c r="M998" s="108"/>
      <c r="N998" s="108"/>
      <c r="O998" s="112"/>
      <c r="P998" s="112"/>
      <c r="Q998" s="108"/>
      <c r="R998" s="108"/>
      <c r="S998" s="112"/>
    </row>
    <row r="999" spans="1:19" ht="15.75" customHeight="1" x14ac:dyDescent="0.2">
      <c r="A999" s="108"/>
      <c r="B999" s="108"/>
      <c r="C999" s="108"/>
      <c r="D999" s="107"/>
      <c r="E999" s="108"/>
      <c r="F999" s="108"/>
      <c r="G999" s="108"/>
      <c r="H999" s="108"/>
      <c r="I999" s="108"/>
      <c r="J999" s="109"/>
      <c r="K999" s="109"/>
      <c r="L999" s="108"/>
      <c r="M999" s="108"/>
      <c r="N999" s="108"/>
      <c r="O999" s="112"/>
      <c r="P999" s="112"/>
      <c r="Q999" s="108"/>
      <c r="R999" s="108"/>
      <c r="S999" s="112"/>
    </row>
    <row r="1000" spans="1:19" ht="15.75" customHeight="1" x14ac:dyDescent="0.2">
      <c r="A1000" s="108"/>
      <c r="B1000" s="108"/>
      <c r="C1000" s="108"/>
      <c r="D1000" s="107"/>
      <c r="E1000" s="108"/>
      <c r="F1000" s="108"/>
      <c r="G1000" s="108"/>
      <c r="H1000" s="108"/>
      <c r="I1000" s="108"/>
      <c r="J1000" s="109"/>
      <c r="K1000" s="109"/>
      <c r="L1000" s="108"/>
      <c r="M1000" s="108"/>
      <c r="N1000" s="108"/>
      <c r="O1000" s="112"/>
      <c r="P1000" s="112"/>
      <c r="Q1000" s="108"/>
      <c r="R1000" s="108"/>
      <c r="S1000" s="112"/>
    </row>
    <row r="1001" spans="1:19" ht="15.75" customHeight="1" x14ac:dyDescent="0.2">
      <c r="A1001" s="108"/>
      <c r="B1001" s="108"/>
      <c r="C1001" s="108"/>
      <c r="D1001" s="107"/>
      <c r="E1001" s="108"/>
      <c r="F1001" s="108"/>
      <c r="G1001" s="108"/>
      <c r="H1001" s="108"/>
      <c r="I1001" s="108"/>
      <c r="J1001" s="109"/>
      <c r="K1001" s="109"/>
      <c r="L1001" s="108"/>
      <c r="M1001" s="108"/>
      <c r="N1001" s="108"/>
      <c r="O1001" s="112"/>
      <c r="P1001" s="112"/>
      <c r="Q1001" s="108"/>
      <c r="R1001" s="108"/>
      <c r="S1001" s="112"/>
    </row>
    <row r="1002" spans="1:19" ht="15.75" customHeight="1" x14ac:dyDescent="0.2">
      <c r="A1002" s="108"/>
      <c r="B1002" s="108"/>
      <c r="C1002" s="108"/>
      <c r="D1002" s="107"/>
      <c r="E1002" s="108"/>
      <c r="F1002" s="108"/>
      <c r="G1002" s="108"/>
      <c r="H1002" s="108"/>
      <c r="I1002" s="108"/>
      <c r="J1002" s="109"/>
      <c r="K1002" s="109"/>
      <c r="L1002" s="108"/>
      <c r="M1002" s="108"/>
      <c r="N1002" s="108"/>
      <c r="O1002" s="112"/>
      <c r="P1002" s="112"/>
      <c r="Q1002" s="108"/>
      <c r="R1002" s="108"/>
      <c r="S1002" s="112"/>
    </row>
    <row r="1003" spans="1:19" ht="15.75" customHeight="1" x14ac:dyDescent="0.2">
      <c r="A1003" s="108"/>
      <c r="B1003" s="108"/>
      <c r="C1003" s="108"/>
      <c r="D1003" s="107"/>
      <c r="E1003" s="108"/>
      <c r="F1003" s="108"/>
      <c r="G1003" s="108"/>
      <c r="H1003" s="108"/>
      <c r="I1003" s="108"/>
      <c r="J1003" s="109"/>
      <c r="K1003" s="109"/>
      <c r="L1003" s="108"/>
      <c r="M1003" s="108"/>
      <c r="N1003" s="108"/>
      <c r="O1003" s="112"/>
      <c r="P1003" s="112"/>
      <c r="Q1003" s="108"/>
      <c r="R1003" s="108"/>
      <c r="S1003" s="112"/>
    </row>
    <row r="1004" spans="1:19" ht="15.75" customHeight="1" x14ac:dyDescent="0.2">
      <c r="A1004" s="108"/>
      <c r="B1004" s="108"/>
      <c r="C1004" s="108"/>
      <c r="D1004" s="107"/>
      <c r="E1004" s="108"/>
      <c r="F1004" s="108"/>
      <c r="G1004" s="108"/>
      <c r="H1004" s="108"/>
      <c r="I1004" s="108"/>
      <c r="J1004" s="109"/>
      <c r="K1004" s="109"/>
      <c r="L1004" s="108"/>
      <c r="M1004" s="108"/>
      <c r="N1004" s="108"/>
      <c r="O1004" s="112"/>
      <c r="P1004" s="112"/>
      <c r="Q1004" s="108"/>
      <c r="R1004" s="108"/>
      <c r="S1004" s="112"/>
    </row>
    <row r="1005" spans="1:19" ht="15.75" customHeight="1" x14ac:dyDescent="0.2">
      <c r="A1005" s="108"/>
      <c r="B1005" s="108"/>
      <c r="C1005" s="108"/>
      <c r="D1005" s="107"/>
      <c r="E1005" s="108"/>
      <c r="F1005" s="108"/>
      <c r="G1005" s="108"/>
      <c r="H1005" s="108"/>
      <c r="I1005" s="108"/>
      <c r="J1005" s="109"/>
      <c r="K1005" s="109"/>
      <c r="L1005" s="108"/>
      <c r="M1005" s="108"/>
      <c r="N1005" s="108"/>
      <c r="O1005" s="112"/>
      <c r="P1005" s="112"/>
      <c r="Q1005" s="108"/>
      <c r="R1005" s="108"/>
      <c r="S1005" s="112"/>
    </row>
    <row r="1006" spans="1:19" ht="15.75" customHeight="1" x14ac:dyDescent="0.2">
      <c r="A1006" s="108"/>
      <c r="B1006" s="108"/>
      <c r="C1006" s="108"/>
      <c r="D1006" s="107"/>
      <c r="E1006" s="108"/>
      <c r="F1006" s="108"/>
      <c r="G1006" s="108"/>
      <c r="H1006" s="108"/>
      <c r="I1006" s="108"/>
      <c r="J1006" s="109"/>
      <c r="K1006" s="109"/>
      <c r="L1006" s="108"/>
      <c r="M1006" s="108"/>
      <c r="N1006" s="108"/>
      <c r="O1006" s="112"/>
      <c r="P1006" s="112"/>
      <c r="Q1006" s="108"/>
      <c r="R1006" s="108"/>
      <c r="S1006" s="112"/>
    </row>
    <row r="1007" spans="1:19" ht="15.75" customHeight="1" x14ac:dyDescent="0.2">
      <c r="A1007" s="108"/>
      <c r="B1007" s="108"/>
      <c r="C1007" s="108"/>
      <c r="D1007" s="107"/>
      <c r="E1007" s="108"/>
      <c r="F1007" s="108"/>
      <c r="G1007" s="108"/>
      <c r="H1007" s="108"/>
      <c r="I1007" s="108"/>
      <c r="J1007" s="109"/>
      <c r="K1007" s="109"/>
      <c r="L1007" s="108"/>
      <c r="M1007" s="108"/>
      <c r="N1007" s="108"/>
      <c r="O1007" s="112"/>
      <c r="P1007" s="112"/>
      <c r="Q1007" s="108"/>
      <c r="R1007" s="108"/>
      <c r="S1007" s="112"/>
    </row>
    <row r="1008" spans="1:19" ht="15.75" customHeight="1" x14ac:dyDescent="0.2">
      <c r="A1008" s="108"/>
      <c r="B1008" s="108"/>
      <c r="C1008" s="108"/>
      <c r="D1008" s="107"/>
      <c r="E1008" s="108"/>
      <c r="F1008" s="108"/>
      <c r="G1008" s="108"/>
      <c r="H1008" s="108"/>
      <c r="I1008" s="108"/>
      <c r="J1008" s="109"/>
      <c r="K1008" s="109"/>
      <c r="L1008" s="108"/>
      <c r="M1008" s="108"/>
      <c r="N1008" s="108"/>
      <c r="O1008" s="112"/>
      <c r="P1008" s="112"/>
      <c r="Q1008" s="108"/>
      <c r="R1008" s="108"/>
      <c r="S1008" s="112"/>
    </row>
    <row r="1009" spans="1:19" ht="15.75" customHeight="1" x14ac:dyDescent="0.2">
      <c r="A1009" s="108"/>
      <c r="B1009" s="108"/>
      <c r="C1009" s="108"/>
      <c r="D1009" s="107"/>
      <c r="E1009" s="108"/>
      <c r="F1009" s="108"/>
      <c r="G1009" s="108"/>
      <c r="H1009" s="108"/>
      <c r="I1009" s="108"/>
      <c r="J1009" s="109"/>
      <c r="K1009" s="109"/>
      <c r="L1009" s="108"/>
      <c r="M1009" s="108"/>
      <c r="N1009" s="108"/>
      <c r="O1009" s="112"/>
      <c r="P1009" s="112"/>
      <c r="Q1009" s="108"/>
      <c r="R1009" s="108"/>
      <c r="S1009" s="112"/>
    </row>
    <row r="1010" spans="1:19" ht="15.75" customHeight="1" x14ac:dyDescent="0.2">
      <c r="A1010" s="108"/>
      <c r="B1010" s="108"/>
      <c r="C1010" s="108"/>
      <c r="D1010" s="107"/>
      <c r="E1010" s="108"/>
      <c r="F1010" s="108"/>
      <c r="G1010" s="108"/>
      <c r="H1010" s="108"/>
      <c r="I1010" s="108"/>
      <c r="J1010" s="109"/>
      <c r="K1010" s="109"/>
      <c r="L1010" s="108"/>
      <c r="M1010" s="108"/>
      <c r="N1010" s="108"/>
      <c r="O1010" s="112"/>
      <c r="P1010" s="112"/>
      <c r="Q1010" s="108"/>
      <c r="R1010" s="108"/>
      <c r="S1010" s="112"/>
    </row>
    <row r="1011" spans="1:19" ht="15.75" customHeight="1" x14ac:dyDescent="0.2">
      <c r="A1011" s="108"/>
      <c r="B1011" s="108"/>
      <c r="C1011" s="108"/>
      <c r="D1011" s="107"/>
      <c r="E1011" s="108"/>
      <c r="F1011" s="108"/>
      <c r="G1011" s="108"/>
      <c r="H1011" s="108"/>
      <c r="I1011" s="108"/>
      <c r="J1011" s="109"/>
      <c r="K1011" s="109"/>
      <c r="L1011" s="108"/>
      <c r="M1011" s="108"/>
      <c r="N1011" s="108"/>
      <c r="O1011" s="112"/>
      <c r="P1011" s="112"/>
      <c r="Q1011" s="108"/>
      <c r="R1011" s="108"/>
      <c r="S1011" s="112"/>
    </row>
    <row r="1012" spans="1:19" ht="15.75" customHeight="1" x14ac:dyDescent="0.2">
      <c r="A1012" s="108"/>
      <c r="B1012" s="108"/>
      <c r="C1012" s="108"/>
      <c r="D1012" s="107"/>
      <c r="E1012" s="108"/>
      <c r="F1012" s="108"/>
      <c r="G1012" s="108"/>
      <c r="H1012" s="108"/>
      <c r="I1012" s="108"/>
      <c r="J1012" s="109"/>
      <c r="K1012" s="109"/>
      <c r="L1012" s="108"/>
      <c r="M1012" s="108"/>
      <c r="N1012" s="108"/>
      <c r="O1012" s="112"/>
      <c r="P1012" s="112"/>
      <c r="Q1012" s="108"/>
      <c r="R1012" s="108"/>
      <c r="S1012" s="112"/>
    </row>
    <row r="1013" spans="1:19" ht="15.75" customHeight="1" x14ac:dyDescent="0.2">
      <c r="A1013" s="108"/>
      <c r="B1013" s="108"/>
      <c r="C1013" s="108"/>
      <c r="D1013" s="107"/>
      <c r="E1013" s="108"/>
      <c r="F1013" s="108"/>
      <c r="G1013" s="108"/>
      <c r="H1013" s="108"/>
      <c r="I1013" s="108"/>
      <c r="J1013" s="109"/>
      <c r="K1013" s="109"/>
      <c r="L1013" s="108"/>
      <c r="M1013" s="108"/>
      <c r="N1013" s="108"/>
      <c r="O1013" s="112"/>
      <c r="P1013" s="112"/>
      <c r="Q1013" s="108"/>
      <c r="R1013" s="108"/>
      <c r="S1013" s="112"/>
    </row>
    <row r="1014" spans="1:19" ht="15.75" customHeight="1" x14ac:dyDescent="0.2">
      <c r="A1014" s="108"/>
      <c r="B1014" s="108"/>
      <c r="C1014" s="108"/>
      <c r="D1014" s="107"/>
      <c r="E1014" s="108"/>
      <c r="F1014" s="108"/>
      <c r="G1014" s="108"/>
      <c r="H1014" s="108"/>
      <c r="I1014" s="108"/>
      <c r="J1014" s="109"/>
      <c r="K1014" s="109"/>
      <c r="L1014" s="108"/>
      <c r="M1014" s="108"/>
      <c r="N1014" s="108"/>
      <c r="O1014" s="112"/>
      <c r="P1014" s="112"/>
      <c r="Q1014" s="108"/>
      <c r="R1014" s="108"/>
      <c r="S1014" s="112"/>
    </row>
    <row r="1015" spans="1:19" ht="15.75" customHeight="1" x14ac:dyDescent="0.2">
      <c r="A1015" s="108"/>
      <c r="B1015" s="108"/>
      <c r="C1015" s="108"/>
      <c r="D1015" s="107"/>
      <c r="E1015" s="108"/>
      <c r="F1015" s="108"/>
      <c r="G1015" s="108"/>
      <c r="H1015" s="108"/>
      <c r="I1015" s="108"/>
      <c r="J1015" s="109"/>
      <c r="K1015" s="109"/>
      <c r="L1015" s="108"/>
      <c r="M1015" s="108"/>
      <c r="N1015" s="108"/>
      <c r="O1015" s="112"/>
      <c r="P1015" s="112"/>
      <c r="Q1015" s="108"/>
      <c r="R1015" s="108"/>
      <c r="S1015" s="112"/>
    </row>
    <row r="1016" spans="1:19" ht="15.75" customHeight="1" x14ac:dyDescent="0.2">
      <c r="A1016" s="108"/>
      <c r="B1016" s="108"/>
      <c r="C1016" s="108"/>
      <c r="D1016" s="107"/>
      <c r="E1016" s="108"/>
      <c r="F1016" s="108"/>
      <c r="G1016" s="108"/>
      <c r="H1016" s="108"/>
      <c r="I1016" s="108"/>
      <c r="J1016" s="109"/>
      <c r="K1016" s="109"/>
      <c r="L1016" s="108"/>
      <c r="M1016" s="108"/>
      <c r="N1016" s="108"/>
      <c r="O1016" s="112"/>
      <c r="P1016" s="112"/>
      <c r="Q1016" s="108"/>
      <c r="R1016" s="108"/>
      <c r="S1016" s="112"/>
    </row>
    <row r="1017" spans="1:19" ht="15.75" customHeight="1" x14ac:dyDescent="0.2">
      <c r="A1017" s="108"/>
      <c r="B1017" s="108"/>
      <c r="C1017" s="108"/>
      <c r="D1017" s="107"/>
      <c r="E1017" s="108"/>
      <c r="F1017" s="108"/>
      <c r="G1017" s="108"/>
      <c r="H1017" s="108"/>
      <c r="I1017" s="108"/>
      <c r="J1017" s="109"/>
      <c r="K1017" s="109"/>
      <c r="L1017" s="108"/>
      <c r="M1017" s="108"/>
      <c r="N1017" s="108"/>
      <c r="O1017" s="112"/>
      <c r="P1017" s="112"/>
      <c r="Q1017" s="108"/>
      <c r="R1017" s="108"/>
      <c r="S1017" s="112"/>
    </row>
    <row r="1018" spans="1:19" ht="15.75" customHeight="1" x14ac:dyDescent="0.2">
      <c r="A1018" s="108"/>
      <c r="B1018" s="108"/>
      <c r="C1018" s="108"/>
      <c r="D1018" s="107"/>
      <c r="E1018" s="108"/>
      <c r="F1018" s="108"/>
      <c r="G1018" s="108"/>
      <c r="H1018" s="108"/>
      <c r="I1018" s="108"/>
      <c r="J1018" s="109"/>
      <c r="K1018" s="109"/>
      <c r="L1018" s="108"/>
      <c r="M1018" s="108"/>
      <c r="N1018" s="108"/>
      <c r="O1018" s="112"/>
      <c r="P1018" s="112"/>
      <c r="Q1018" s="108"/>
      <c r="R1018" s="108"/>
      <c r="S1018" s="112"/>
    </row>
    <row r="1019" spans="1:19" ht="15.75" customHeight="1" x14ac:dyDescent="0.2">
      <c r="A1019" s="108"/>
      <c r="B1019" s="108"/>
      <c r="C1019" s="108"/>
      <c r="D1019" s="107"/>
      <c r="E1019" s="108"/>
      <c r="F1019" s="108"/>
      <c r="G1019" s="108"/>
      <c r="H1019" s="108"/>
      <c r="I1019" s="108"/>
      <c r="J1019" s="109"/>
      <c r="K1019" s="109"/>
      <c r="L1019" s="108"/>
      <c r="M1019" s="108"/>
      <c r="N1019" s="108"/>
      <c r="O1019" s="112"/>
      <c r="P1019" s="112"/>
      <c r="Q1019" s="108"/>
      <c r="R1019" s="108"/>
      <c r="S1019" s="112"/>
    </row>
    <row r="1020" spans="1:19" ht="15.75" customHeight="1" x14ac:dyDescent="0.2">
      <c r="A1020" s="108"/>
      <c r="B1020" s="108"/>
      <c r="C1020" s="108"/>
      <c r="D1020" s="107"/>
      <c r="E1020" s="108"/>
      <c r="F1020" s="108"/>
      <c r="G1020" s="108"/>
      <c r="H1020" s="108"/>
      <c r="I1020" s="108"/>
      <c r="J1020" s="109"/>
      <c r="K1020" s="109"/>
      <c r="L1020" s="108"/>
      <c r="M1020" s="108"/>
      <c r="N1020" s="108"/>
      <c r="O1020" s="112"/>
      <c r="P1020" s="112"/>
      <c r="Q1020" s="108"/>
      <c r="R1020" s="108"/>
      <c r="S1020" s="112"/>
    </row>
    <row r="1021" spans="1:19" ht="15.75" customHeight="1" x14ac:dyDescent="0.2">
      <c r="A1021" s="108"/>
      <c r="B1021" s="108"/>
      <c r="C1021" s="108"/>
      <c r="D1021" s="107"/>
      <c r="E1021" s="108"/>
      <c r="F1021" s="108"/>
      <c r="G1021" s="108"/>
      <c r="H1021" s="108"/>
      <c r="I1021" s="108"/>
      <c r="J1021" s="109"/>
      <c r="K1021" s="109"/>
      <c r="L1021" s="108"/>
      <c r="M1021" s="108"/>
      <c r="N1021" s="108"/>
      <c r="O1021" s="112"/>
      <c r="P1021" s="112"/>
      <c r="Q1021" s="108"/>
      <c r="R1021" s="108"/>
      <c r="S1021" s="112"/>
    </row>
    <row r="1022" spans="1:19" ht="15.75" customHeight="1" x14ac:dyDescent="0.2">
      <c r="A1022" s="108"/>
      <c r="B1022" s="108"/>
      <c r="C1022" s="108"/>
      <c r="D1022" s="107"/>
      <c r="E1022" s="108"/>
      <c r="F1022" s="108"/>
      <c r="G1022" s="108"/>
      <c r="H1022" s="108"/>
      <c r="I1022" s="108"/>
      <c r="J1022" s="109"/>
      <c r="K1022" s="109"/>
      <c r="L1022" s="108"/>
      <c r="M1022" s="108"/>
      <c r="N1022" s="108"/>
      <c r="O1022" s="112"/>
      <c r="P1022" s="112"/>
      <c r="Q1022" s="108"/>
      <c r="R1022" s="108"/>
      <c r="S1022" s="112"/>
    </row>
    <row r="1023" spans="1:19" ht="15.75" customHeight="1" x14ac:dyDescent="0.2">
      <c r="A1023" s="108"/>
      <c r="B1023" s="108"/>
      <c r="C1023" s="108"/>
      <c r="D1023" s="107"/>
      <c r="E1023" s="108"/>
      <c r="F1023" s="108"/>
      <c r="G1023" s="108"/>
      <c r="H1023" s="108"/>
      <c r="I1023" s="108"/>
      <c r="J1023" s="109"/>
      <c r="K1023" s="109"/>
      <c r="L1023" s="108"/>
      <c r="M1023" s="108"/>
      <c r="N1023" s="108"/>
      <c r="O1023" s="112"/>
      <c r="P1023" s="112"/>
      <c r="Q1023" s="108"/>
      <c r="R1023" s="108"/>
      <c r="S1023" s="112"/>
    </row>
    <row r="1024" spans="1:19" ht="15.75" customHeight="1" x14ac:dyDescent="0.2">
      <c r="A1024" s="108"/>
      <c r="B1024" s="108"/>
      <c r="C1024" s="108"/>
      <c r="D1024" s="107"/>
      <c r="E1024" s="108"/>
      <c r="F1024" s="108"/>
      <c r="G1024" s="108"/>
      <c r="H1024" s="108"/>
      <c r="I1024" s="108"/>
      <c r="J1024" s="109"/>
      <c r="K1024" s="109"/>
      <c r="L1024" s="108"/>
      <c r="M1024" s="108"/>
      <c r="N1024" s="108"/>
      <c r="O1024" s="112"/>
      <c r="P1024" s="112"/>
      <c r="Q1024" s="108"/>
      <c r="R1024" s="108"/>
      <c r="S1024" s="112"/>
    </row>
  </sheetData>
  <customSheetViews>
    <customSheetView guid="{530C5414-3213-46FD-B662-C692DC9B3FEE}" scale="90">
      <pane ySplit="5" topLeftCell="A15" activePane="bottomLeft" state="frozen"/>
      <selection pane="bottomLeft" activeCell="A17" sqref="A17"/>
      <pageMargins left="0.7" right="0.7" top="0.75" bottom="0.75" header="0.3" footer="0.3"/>
      <pageSetup paperSize="9" orientation="portrait" r:id="rId1"/>
    </customSheetView>
    <customSheetView guid="{48EFB8DA-639B-4F4D-81A0-52231C999B0D}" scale="90">
      <pane ySplit="5" topLeftCell="A6" activePane="bottomLeft" state="frozen"/>
      <selection pane="bottomLeft" activeCell="A7" sqref="A7"/>
      <pageMargins left="0.7" right="0.7" top="0.75" bottom="0.75" header="0.3" footer="0.3"/>
      <pageSetup paperSize="9" orientation="portrait" r:id="rId2"/>
    </customSheetView>
    <customSheetView guid="{205CB0E8-D828-424D-99F7-5125E6C51D94}" scale="90">
      <pane ySplit="5" topLeftCell="A6" activePane="bottomLeft" state="frozen"/>
      <selection pane="bottomLeft" activeCell="X25" sqref="X25"/>
      <pageMargins left="0.7" right="0.7" top="0.75" bottom="0.75" header="0.3" footer="0.3"/>
      <pageSetup paperSize="9" orientation="portrait" r:id="rId3"/>
    </customSheetView>
  </customSheetViews>
  <mergeCells count="1">
    <mergeCell ref="E4:I4"/>
  </mergeCells>
  <pageMargins left="0.7" right="0.7" top="0.75" bottom="0.75" header="0.3" footer="0.3"/>
  <pageSetup paperSize="9" orientation="portrait" r:id="rId4"/>
  <headerFooter>
    <oddFooter>&amp;C&amp;1#&amp;"Calibri"&amp;10&amp;K000000OFFICIAL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A1:Q26"/>
  <sheetViews>
    <sheetView workbookViewId="0">
      <selection activeCell="B8" sqref="B8"/>
    </sheetView>
  </sheetViews>
  <sheetFormatPr defaultColWidth="9.140625" defaultRowHeight="12.75" x14ac:dyDescent="0.2"/>
  <cols>
    <col min="1" max="1" width="31.5703125" style="13" customWidth="1"/>
    <col min="2" max="6" width="13.42578125" style="13" customWidth="1"/>
    <col min="7" max="7" width="17.42578125" style="13" customWidth="1"/>
    <col min="8" max="9" width="13.42578125" style="13" customWidth="1"/>
    <col min="10" max="10" width="15.7109375" style="13" bestFit="1" customWidth="1"/>
    <col min="11" max="15" width="13.42578125" style="13" customWidth="1"/>
    <col min="16" max="16" width="11.140625" style="13" bestFit="1" customWidth="1"/>
    <col min="17" max="16384" width="9.140625" style="13"/>
  </cols>
  <sheetData>
    <row r="1" spans="1:17" ht="23.25" x14ac:dyDescent="0.35">
      <c r="A1" s="78" t="s">
        <v>99</v>
      </c>
      <c r="H1" s="17"/>
    </row>
    <row r="2" spans="1:17" x14ac:dyDescent="0.2">
      <c r="H2" s="17"/>
    </row>
    <row r="3" spans="1:17" x14ac:dyDescent="0.2">
      <c r="A3" s="64" t="s">
        <v>55</v>
      </c>
      <c r="B3" s="65">
        <f>'Rec Download'!D3</f>
        <v>42479</v>
      </c>
      <c r="C3" s="349">
        <f>SUM('Rec Download'!U:U)</f>
        <v>-281171.12</v>
      </c>
    </row>
    <row r="4" spans="1:17" ht="13.5" thickBot="1" x14ac:dyDescent="0.25"/>
    <row r="5" spans="1:17" s="20" customFormat="1" ht="22.5" customHeight="1" x14ac:dyDescent="0.2">
      <c r="A5" s="69"/>
      <c r="B5" s="81" t="s">
        <v>87</v>
      </c>
      <c r="C5" s="81" t="s">
        <v>88</v>
      </c>
      <c r="D5" s="81" t="s">
        <v>92</v>
      </c>
      <c r="E5" s="81" t="s">
        <v>93</v>
      </c>
      <c r="F5" s="81" t="s">
        <v>95</v>
      </c>
      <c r="G5" s="81" t="s">
        <v>687</v>
      </c>
      <c r="H5" s="82" t="s">
        <v>89</v>
      </c>
      <c r="I5" s="82" t="s">
        <v>90</v>
      </c>
      <c r="J5" s="82" t="s">
        <v>91</v>
      </c>
      <c r="K5" s="82" t="s">
        <v>94</v>
      </c>
      <c r="L5" s="346" t="s">
        <v>689</v>
      </c>
      <c r="M5" s="396" t="s">
        <v>834</v>
      </c>
      <c r="N5" s="396" t="s">
        <v>835</v>
      </c>
      <c r="O5" s="396" t="s">
        <v>1332</v>
      </c>
      <c r="P5" s="70" t="s">
        <v>96</v>
      </c>
    </row>
    <row r="6" spans="1:17" x14ac:dyDescent="0.2">
      <c r="A6" s="67" t="s">
        <v>57</v>
      </c>
      <c r="B6" s="71">
        <f>-SUMIF('Rec Download'!$L:$L,Leamington!$C$1,'Rec Download'!$U:$U)</f>
        <v>53990</v>
      </c>
      <c r="C6" s="71">
        <f>-SUMIF('Rec Download'!$L:$L,Warwick!$C$1,'Rec Download'!$U:$U)</f>
        <v>5795</v>
      </c>
      <c r="D6" s="71">
        <f>-SUMIF('Rec Download'!$L:$L,Shipston!$C$1,'Rec Download'!$U:$U)</f>
        <v>8492</v>
      </c>
      <c r="E6" s="71">
        <f>-SUMIF('Rec Download'!$L:$L,Southam!$C$1,'Rec Download'!$U:$U)</f>
        <v>5952</v>
      </c>
      <c r="F6" s="71">
        <f>-SUMIF('Rec Download'!$L:$L,Stratford!$C$1,'Rec Download'!$U:$U)</f>
        <v>99007.42</v>
      </c>
      <c r="G6" s="71">
        <f>-SUMIF('Rec Download'!$L:$L,Wellesbourne!$C$1,'Rec Download'!$U:$U)</f>
        <v>4655</v>
      </c>
      <c r="H6" s="71">
        <f>-SUMIF('Rec Download'!$L:$L,Rugby!$C$1,'Rec Download'!$U:$U)</f>
        <v>35862</v>
      </c>
      <c r="I6" s="71">
        <f>-SUMIF('Rec Download'!$L:$L,Nuneaton!$C$1,'Rec Download'!$U:$U)</f>
        <v>12205</v>
      </c>
      <c r="J6" s="71">
        <f>-SUMIF('Rec Download'!$L:$L,Stockingford!$C$1,'Rec Download'!$U:$U)</f>
        <v>2194</v>
      </c>
      <c r="K6" s="71">
        <f>-SUMIF('Rec Download'!$L:$L,Bedworth!$C$1,'Rec Download'!$U:$U)</f>
        <v>533</v>
      </c>
      <c r="L6" s="71">
        <f>-SUMIF('Rec Download'!$L:$L,Mobiles!$C$1,'Rec Download'!$U:$U)</f>
        <v>48898.7</v>
      </c>
      <c r="M6" s="413">
        <f>-SUMIF('Rec Download'!$L:$L,Whitnash!$C$1,'Rec Download'!$U:$U)</f>
        <v>2594</v>
      </c>
      <c r="N6" s="71">
        <f>-SUMIF('Rec Download'!$L:$L,Alcester!$C$1,'Rec Download'!$U:$U)</f>
        <v>993</v>
      </c>
      <c r="O6" s="71">
        <f>-SUMIF('Rec Download'!$L:$L,Kenilworth!$C$1,'Rec Download'!$U:$U)</f>
        <v>0</v>
      </c>
      <c r="P6" s="350">
        <f>SUM(B6:L6)</f>
        <v>277584.12</v>
      </c>
    </row>
    <row r="7" spans="1:17" x14ac:dyDescent="0.2">
      <c r="A7" s="67"/>
      <c r="B7" s="71"/>
      <c r="C7" s="71"/>
      <c r="D7" s="71"/>
      <c r="E7" s="71"/>
      <c r="F7" s="71"/>
      <c r="G7" s="71"/>
      <c r="H7" s="71"/>
      <c r="I7" s="71"/>
      <c r="J7" s="71"/>
      <c r="K7" s="71"/>
      <c r="L7" s="71"/>
      <c r="M7" s="397"/>
      <c r="N7" s="397"/>
      <c r="O7" s="397"/>
      <c r="P7" s="75"/>
    </row>
    <row r="8" spans="1:17" x14ac:dyDescent="0.2">
      <c r="A8" s="67" t="s">
        <v>48</v>
      </c>
      <c r="B8" s="71">
        <f>Leamington!$G20</f>
        <v>75169</v>
      </c>
      <c r="C8" s="71">
        <f>Warwick!$G14</f>
        <v>5795</v>
      </c>
      <c r="D8" s="71">
        <f>Shipston!$G21</f>
        <v>8492.2000000000007</v>
      </c>
      <c r="E8" s="71">
        <f>Southam!$G19</f>
        <v>5952</v>
      </c>
      <c r="F8" s="71">
        <f>Stratford!$G45</f>
        <v>100463.47</v>
      </c>
      <c r="G8" s="71">
        <f>Wellesbourne!$G18</f>
        <v>4655</v>
      </c>
      <c r="H8" s="71">
        <f>Rugby!$G36</f>
        <v>43809</v>
      </c>
      <c r="I8" s="71">
        <f>Nuneaton!$G19</f>
        <v>85632.82</v>
      </c>
      <c r="J8" s="71">
        <f>Stockingford!$G11</f>
        <v>4993</v>
      </c>
      <c r="K8" s="71">
        <f>Bedworth!$G10</f>
        <v>1500</v>
      </c>
      <c r="L8" s="71">
        <f>Mobiles!$G43</f>
        <v>58953</v>
      </c>
      <c r="M8" s="413">
        <f>Whitnash!$G18</f>
        <v>2593.5</v>
      </c>
      <c r="N8" s="71">
        <f>Alcester!$G18</f>
        <v>-1332</v>
      </c>
      <c r="O8" s="71">
        <f>Kenilworth!$G11</f>
        <v>1273.8</v>
      </c>
      <c r="P8" s="75">
        <f>SUM(B8:L8)</f>
        <v>395414.49</v>
      </c>
    </row>
    <row r="9" spans="1:17" x14ac:dyDescent="0.2">
      <c r="A9" s="67" t="s">
        <v>64</v>
      </c>
      <c r="B9" s="71">
        <f>Leamington!$G67</f>
        <v>54486.28</v>
      </c>
      <c r="C9" s="71">
        <f>Warwick!$G37</f>
        <v>22360.78</v>
      </c>
      <c r="D9" s="71">
        <f>Shipston!$G52</f>
        <v>13497.34</v>
      </c>
      <c r="E9" s="71">
        <f>Southam!$G44</f>
        <v>15250.130000000001</v>
      </c>
      <c r="F9" s="71">
        <f>Stratford!$G109</f>
        <v>101202.62999999998</v>
      </c>
      <c r="G9" s="71">
        <f>Wellesbourne!$G42</f>
        <v>22071.29</v>
      </c>
      <c r="H9" s="71">
        <f>Rugby!$G157</f>
        <v>202215.91999999998</v>
      </c>
      <c r="I9" s="71">
        <f>Nuneaton!$G78</f>
        <v>91895.56</v>
      </c>
      <c r="J9" s="71">
        <f>Stockingford!$G34</f>
        <v>4899.75</v>
      </c>
      <c r="K9" s="71">
        <f>Bedworth!$G34</f>
        <v>3110.0299999999997</v>
      </c>
      <c r="L9" s="71">
        <f>Mobiles!$G77</f>
        <v>61748.12</v>
      </c>
      <c r="M9" s="71">
        <f>Whitnash!$G33</f>
        <v>2112.3000000000002</v>
      </c>
      <c r="N9" s="71">
        <f>Alcester!$G62</f>
        <v>0</v>
      </c>
      <c r="O9" s="71">
        <f>Kenilworth!$G12</f>
        <v>0</v>
      </c>
      <c r="P9" s="75">
        <f>SUM(B9:L9)</f>
        <v>592737.82999999996</v>
      </c>
    </row>
    <row r="10" spans="1:17" x14ac:dyDescent="0.2">
      <c r="A10" s="351" t="s">
        <v>65</v>
      </c>
      <c r="B10" s="352">
        <f>SUMIF(Leamington!$F22:$F65,"No",Leamington!$G22:$G65)</f>
        <v>0</v>
      </c>
      <c r="C10" s="352">
        <f>SUMIF(Warwick!$F16:$F35,"No",Warwick!$G16:$G35)</f>
        <v>0</v>
      </c>
      <c r="D10" s="352">
        <f>SUMIF(Shipston!$F23:$F43,"No",Shipston!$G23:$G43)</f>
        <v>1727</v>
      </c>
      <c r="E10" s="352">
        <f>SUMIF(Southam!$F21:$F42,"No",Southam!$G21:$G42)</f>
        <v>0</v>
      </c>
      <c r="F10" s="352">
        <f>SUMIF(Stratford!$F17:$F62,"No",Stratford!$G17:$G62)</f>
        <v>1533.04</v>
      </c>
      <c r="G10" s="352">
        <f>SUMIF(Wellesbourne!$F14:$F35,"No",Wellesbourne!$G14:$G35)</f>
        <v>2993</v>
      </c>
      <c r="H10" s="352">
        <f>SUMIF(Rugby!$F38:$F107,"No",Rugby!$G38:$G107)</f>
        <v>13687</v>
      </c>
      <c r="I10" s="352">
        <f>SUMIF(Nuneaton!$F21:$F76,"No",Nuneaton!$G21:$G76)</f>
        <v>4592</v>
      </c>
      <c r="J10" s="352">
        <f>SUMIF(Stockingford!$F13:$F32,"No",Stockingford!$G13:$G32)</f>
        <v>0</v>
      </c>
      <c r="K10" s="352">
        <f>SUMIF(Bedworth!$F12:$F32,"No",Bedworth!$G12:$G32)</f>
        <v>0</v>
      </c>
      <c r="L10" s="352">
        <f>SUMIF(Mobiles!$F44:$F60,"No",Mobiles!$G44:$G60)</f>
        <v>23320.400000000001</v>
      </c>
      <c r="M10" s="352">
        <f>SUMIF(Whitnash!$F20:$F31,"No",Whitnash!$G20:$G31)</f>
        <v>0</v>
      </c>
      <c r="N10" s="352">
        <f>SUMIF(Alcester!$F27:$F59,"No",Alcester!$G27:$G59)</f>
        <v>0</v>
      </c>
      <c r="O10" s="352">
        <f ca="1">SUMIF(Alcester!$F27:$F59,"No",Kenilworth!$G20:$G40)</f>
        <v>0</v>
      </c>
      <c r="P10" s="75">
        <f>SUM(B10:L10)</f>
        <v>47852.44</v>
      </c>
      <c r="Q10" s="358"/>
    </row>
    <row r="11" spans="1:17" x14ac:dyDescent="0.2">
      <c r="A11" s="67" t="s">
        <v>704</v>
      </c>
      <c r="B11" s="71"/>
      <c r="C11" s="71"/>
      <c r="D11" s="71"/>
      <c r="E11" s="71"/>
      <c r="F11" s="71"/>
      <c r="G11" s="71"/>
      <c r="H11" s="71"/>
      <c r="I11" s="71"/>
      <c r="J11" s="71"/>
      <c r="K11" s="71"/>
      <c r="L11" s="71"/>
      <c r="M11" s="397"/>
      <c r="N11" s="397"/>
      <c r="O11" s="397"/>
      <c r="P11" s="359">
        <f>P9-P10</f>
        <v>544885.3899999999</v>
      </c>
    </row>
    <row r="12" spans="1:17" x14ac:dyDescent="0.2">
      <c r="A12" s="67" t="s">
        <v>611</v>
      </c>
      <c r="B12" s="71">
        <f>B8-B9+B10</f>
        <v>20682.72</v>
      </c>
      <c r="C12" s="71">
        <f t="shared" ref="C12:O12" si="0">C8-C9+C10</f>
        <v>-16565.78</v>
      </c>
      <c r="D12" s="71">
        <f t="shared" si="0"/>
        <v>-3278.1399999999994</v>
      </c>
      <c r="E12" s="71">
        <f t="shared" si="0"/>
        <v>-9298.130000000001</v>
      </c>
      <c r="F12" s="71">
        <f t="shared" si="0"/>
        <v>793.88000000002557</v>
      </c>
      <c r="G12" s="71">
        <f t="shared" si="0"/>
        <v>-14423.29</v>
      </c>
      <c r="H12" s="71">
        <f t="shared" si="0"/>
        <v>-144719.91999999998</v>
      </c>
      <c r="I12" s="71">
        <f t="shared" si="0"/>
        <v>-1670.7399999999907</v>
      </c>
      <c r="J12" s="71">
        <f t="shared" si="0"/>
        <v>93.25</v>
      </c>
      <c r="K12" s="71">
        <f t="shared" si="0"/>
        <v>-1610.0299999999997</v>
      </c>
      <c r="L12" s="71">
        <f t="shared" si="0"/>
        <v>20525.28</v>
      </c>
      <c r="M12" s="413">
        <f t="shared" si="0"/>
        <v>481.19999999999982</v>
      </c>
      <c r="N12" s="71">
        <f t="shared" si="0"/>
        <v>-1332</v>
      </c>
      <c r="O12" s="71">
        <f t="shared" ca="1" si="0"/>
        <v>1273.8</v>
      </c>
      <c r="P12" s="75">
        <f>SUM(B12:L12)</f>
        <v>-149470.89999999994</v>
      </c>
    </row>
    <row r="13" spans="1:17" s="20" customFormat="1" ht="13.5" thickBot="1" x14ac:dyDescent="0.25">
      <c r="A13" s="68" t="s">
        <v>66</v>
      </c>
      <c r="B13" s="72" t="str">
        <f>IF(B6=B12,"YES","NO")</f>
        <v>NO</v>
      </c>
      <c r="C13" s="72" t="str">
        <f t="shared" ref="C13:P13" si="1">IF(C6=C12,"YES","NO")</f>
        <v>NO</v>
      </c>
      <c r="D13" s="72" t="str">
        <f>IF(D6=D12,"YES","NO")</f>
        <v>NO</v>
      </c>
      <c r="E13" s="72" t="str">
        <f>IF(E6=E12,"YES","NO")</f>
        <v>NO</v>
      </c>
      <c r="F13" s="72" t="str">
        <f>IF(F6=F12,"YES","NO")</f>
        <v>NO</v>
      </c>
      <c r="G13" s="72" t="str">
        <f>IF(G6=G12,"YES","NO")</f>
        <v>NO</v>
      </c>
      <c r="H13" s="72" t="str">
        <f t="shared" si="1"/>
        <v>NO</v>
      </c>
      <c r="I13" s="72" t="str">
        <f t="shared" si="1"/>
        <v>NO</v>
      </c>
      <c r="J13" s="72" t="str">
        <f t="shared" si="1"/>
        <v>NO</v>
      </c>
      <c r="K13" s="72" t="str">
        <f t="shared" ref="K13" si="2">IF(K6=K12,"YES","NO")</f>
        <v>NO</v>
      </c>
      <c r="L13" s="72" t="str">
        <f t="shared" si="1"/>
        <v>NO</v>
      </c>
      <c r="M13" s="72" t="str">
        <f t="shared" si="1"/>
        <v>NO</v>
      </c>
      <c r="N13" s="72" t="str">
        <f t="shared" si="1"/>
        <v>NO</v>
      </c>
      <c r="O13" s="72" t="str">
        <f t="shared" ca="1" si="1"/>
        <v>NO</v>
      </c>
      <c r="P13" s="76" t="str">
        <f t="shared" si="1"/>
        <v>NO</v>
      </c>
    </row>
    <row r="14" spans="1:17" ht="13.5" thickBot="1" x14ac:dyDescent="0.25">
      <c r="B14" s="73"/>
      <c r="C14" s="73"/>
      <c r="D14" s="73"/>
      <c r="E14" s="73"/>
      <c r="F14" s="73"/>
      <c r="G14" s="73"/>
      <c r="H14" s="73"/>
      <c r="I14" s="73"/>
      <c r="J14" s="73"/>
      <c r="K14" s="73"/>
      <c r="L14" s="73"/>
      <c r="M14" s="73"/>
      <c r="N14" s="73"/>
      <c r="O14" s="73"/>
      <c r="P14" s="73"/>
    </row>
    <row r="15" spans="1:17" s="20" customFormat="1" ht="13.5" thickBot="1" x14ac:dyDescent="0.25">
      <c r="A15" s="83" t="s">
        <v>97</v>
      </c>
      <c r="B15" s="84"/>
      <c r="C15" s="84"/>
      <c r="D15" s="84"/>
      <c r="E15" s="84"/>
      <c r="F15" s="84"/>
      <c r="G15" s="84"/>
      <c r="H15" s="84"/>
      <c r="I15" s="84"/>
      <c r="J15" s="84"/>
      <c r="K15" s="84"/>
      <c r="L15" s="84"/>
      <c r="M15" s="398"/>
      <c r="N15" s="398"/>
      <c r="O15" s="398"/>
      <c r="P15" s="77">
        <f>SUM(B15:L15)</f>
        <v>0</v>
      </c>
      <c r="Q15" s="20" t="s">
        <v>101</v>
      </c>
    </row>
    <row r="16" spans="1:17" ht="13.5" thickBot="1" x14ac:dyDescent="0.25">
      <c r="B16" s="73"/>
      <c r="C16" s="73"/>
      <c r="D16" s="73"/>
      <c r="E16" s="73"/>
      <c r="F16" s="73"/>
      <c r="G16" s="73"/>
      <c r="H16" s="73"/>
      <c r="I16" s="73"/>
      <c r="J16" s="73"/>
      <c r="K16" s="73"/>
      <c r="L16" s="73"/>
      <c r="M16" s="73"/>
      <c r="N16" s="73"/>
      <c r="O16" s="73"/>
      <c r="P16" s="73"/>
    </row>
    <row r="17" spans="1:16" ht="13.5" thickBot="1" x14ac:dyDescent="0.25">
      <c r="A17" s="66" t="s">
        <v>98</v>
      </c>
      <c r="B17" s="74">
        <f>B12-B15</f>
        <v>20682.72</v>
      </c>
      <c r="C17" s="74">
        <f t="shared" ref="C17:O17" si="3">C12-C15</f>
        <v>-16565.78</v>
      </c>
      <c r="D17" s="74">
        <f>D12-D15</f>
        <v>-3278.1399999999994</v>
      </c>
      <c r="E17" s="74">
        <f>E12-E15</f>
        <v>-9298.130000000001</v>
      </c>
      <c r="F17" s="74">
        <f>F12-F15</f>
        <v>793.88000000002557</v>
      </c>
      <c r="G17" s="74">
        <f>G12-G15</f>
        <v>-14423.29</v>
      </c>
      <c r="H17" s="74">
        <f t="shared" si="3"/>
        <v>-144719.91999999998</v>
      </c>
      <c r="I17" s="74">
        <f t="shared" si="3"/>
        <v>-1670.7399999999907</v>
      </c>
      <c r="J17" s="74">
        <f t="shared" si="3"/>
        <v>93.25</v>
      </c>
      <c r="K17" s="74">
        <f t="shared" ref="K17" si="4">K12-K15</f>
        <v>-1610.0299999999997</v>
      </c>
      <c r="L17" s="74">
        <f t="shared" si="3"/>
        <v>20525.28</v>
      </c>
      <c r="M17" s="74">
        <f t="shared" si="3"/>
        <v>481.19999999999982</v>
      </c>
      <c r="N17" s="74">
        <f t="shared" si="3"/>
        <v>-1332</v>
      </c>
      <c r="O17" s="74">
        <f t="shared" ca="1" si="3"/>
        <v>1273.8</v>
      </c>
      <c r="P17" s="77">
        <f>SUM(B17:L17)</f>
        <v>-149470.89999999994</v>
      </c>
    </row>
    <row r="18" spans="1:16" ht="13.5" thickBot="1" x14ac:dyDescent="0.25"/>
    <row r="19" spans="1:16" s="357" customFormat="1" ht="72.75" customHeight="1" thickBot="1" x14ac:dyDescent="0.25">
      <c r="A19" s="353" t="s">
        <v>699</v>
      </c>
      <c r="B19" s="354"/>
      <c r="C19" s="354"/>
      <c r="D19" s="354"/>
      <c r="E19" s="354"/>
      <c r="F19" s="354"/>
      <c r="G19" s="355"/>
      <c r="H19" s="354"/>
      <c r="I19" s="354"/>
      <c r="J19" s="354"/>
      <c r="K19" s="354"/>
      <c r="L19" s="354"/>
      <c r="M19" s="399"/>
      <c r="N19" s="399"/>
      <c r="O19" s="399"/>
      <c r="P19" s="356"/>
    </row>
    <row r="20" spans="1:16" x14ac:dyDescent="0.2">
      <c r="A20" s="17"/>
    </row>
    <row r="21" spans="1:16" x14ac:dyDescent="0.2">
      <c r="A21" s="331"/>
    </row>
    <row r="22" spans="1:16" x14ac:dyDescent="0.2">
      <c r="A22" s="331"/>
      <c r="B22" s="390"/>
    </row>
    <row r="25" spans="1:16" x14ac:dyDescent="0.2">
      <c r="B25" s="390"/>
    </row>
    <row r="26" spans="1:16" x14ac:dyDescent="0.2">
      <c r="B26" s="390"/>
    </row>
  </sheetData>
  <customSheetViews>
    <customSheetView guid="{530C5414-3213-46FD-B662-C692DC9B3FEE}">
      <selection activeCell="K25" sqref="K25"/>
      <pageMargins left="0.7" right="0.7" top="0.75" bottom="0.75" header="0.3" footer="0.3"/>
    </customSheetView>
    <customSheetView guid="{48EFB8DA-639B-4F4D-81A0-52231C999B0D}">
      <selection activeCell="F22" sqref="F22"/>
      <pageMargins left="0.7" right="0.7" top="0.75" bottom="0.75" header="0.3" footer="0.3"/>
    </customSheetView>
    <customSheetView guid="{205CB0E8-D828-424D-99F7-5125E6C51D94}" showPageBreaks="1" fitToPage="1" topLeftCell="A7">
      <selection activeCell="B39" sqref="B39"/>
      <pageMargins left="0.7" right="0.7" top="0.75" bottom="0.75" header="0.3" footer="0.3"/>
      <pageSetup paperSize="9" scale="69" orientation="landscape" r:id="rId1"/>
    </customSheetView>
  </customSheetViews>
  <pageMargins left="0.7" right="0.7" top="0.75" bottom="0.75" header="0.3" footer="0.3"/>
  <pageSetup paperSize="9" orientation="portrait" r:id="rId2"/>
  <headerFooter>
    <oddFooter>&amp;C&amp;1#&amp;"Calibri"&amp;10&amp;K000000OFFICIAL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pageSetUpPr fitToPage="1"/>
  </sheetPr>
  <dimension ref="A1:U87"/>
  <sheetViews>
    <sheetView workbookViewId="0">
      <selection activeCell="Q28" sqref="D28:Q28"/>
    </sheetView>
  </sheetViews>
  <sheetFormatPr defaultRowHeight="12.75" x14ac:dyDescent="0.2"/>
  <cols>
    <col min="3" max="3" width="3.5703125" customWidth="1"/>
    <col min="4" max="4" width="15.42578125" bestFit="1" customWidth="1"/>
    <col min="5" max="5" width="7" bestFit="1" customWidth="1"/>
    <col min="7" max="7" width="17.5703125" customWidth="1"/>
    <col min="8" max="8" width="15.42578125" bestFit="1" customWidth="1"/>
    <col min="9" max="11" width="9.140625" customWidth="1"/>
    <col min="13" max="13" width="15.42578125" bestFit="1" customWidth="1"/>
    <col min="14" max="16" width="9.140625" hidden="1" customWidth="1"/>
    <col min="18" max="18" width="127.7109375" customWidth="1"/>
    <col min="21" max="21" width="10.5703125" bestFit="1" customWidth="1"/>
  </cols>
  <sheetData>
    <row r="1" spans="1:21" s="5" customFormat="1" ht="18" x14ac:dyDescent="0.25">
      <c r="A1" s="5" t="s">
        <v>102</v>
      </c>
      <c r="H1" s="8"/>
      <c r="M1" s="8"/>
    </row>
    <row r="2" spans="1:21" s="9" customFormat="1" ht="18" x14ac:dyDescent="0.25">
      <c r="H2" s="10"/>
      <c r="M2" s="10"/>
    </row>
    <row r="3" spans="1:21" s="9" customFormat="1" ht="18" x14ac:dyDescent="0.25">
      <c r="A3" s="6" t="s">
        <v>56</v>
      </c>
      <c r="B3" s="6"/>
      <c r="C3" s="6"/>
      <c r="D3" s="7">
        <v>42479</v>
      </c>
      <c r="E3" s="79" t="s">
        <v>100</v>
      </c>
      <c r="H3" s="10"/>
      <c r="M3" s="10"/>
    </row>
    <row r="5" spans="1:21" s="3" customFormat="1" x14ac:dyDescent="0.2">
      <c r="A5" s="3" t="s">
        <v>9</v>
      </c>
      <c r="B5" s="3" t="s">
        <v>10</v>
      </c>
      <c r="C5" s="3" t="s">
        <v>11</v>
      </c>
      <c r="D5" s="3" t="s">
        <v>12</v>
      </c>
      <c r="E5" s="3" t="s">
        <v>13</v>
      </c>
      <c r="F5" s="3" t="s">
        <v>14</v>
      </c>
      <c r="G5" s="3" t="s">
        <v>15</v>
      </c>
      <c r="H5" s="3" t="s">
        <v>16</v>
      </c>
      <c r="I5" s="3" t="s">
        <v>17</v>
      </c>
      <c r="J5" s="3" t="s">
        <v>18</v>
      </c>
      <c r="K5" s="3" t="s">
        <v>19</v>
      </c>
      <c r="L5" s="3" t="s">
        <v>20</v>
      </c>
      <c r="M5" s="3" t="s">
        <v>21</v>
      </c>
      <c r="N5" s="3" t="s">
        <v>22</v>
      </c>
      <c r="O5" s="3" t="s">
        <v>23</v>
      </c>
      <c r="P5" s="3" t="s">
        <v>24</v>
      </c>
      <c r="Q5" s="3" t="s">
        <v>25</v>
      </c>
      <c r="R5" s="3" t="s">
        <v>26</v>
      </c>
      <c r="S5" s="3" t="s">
        <v>27</v>
      </c>
      <c r="T5" s="3" t="s">
        <v>28</v>
      </c>
      <c r="U5" s="3" t="s">
        <v>29</v>
      </c>
    </row>
    <row r="6" spans="1:21" x14ac:dyDescent="0.2">
      <c r="A6" t="s">
        <v>483</v>
      </c>
      <c r="B6">
        <v>51004032</v>
      </c>
      <c r="C6">
        <v>1</v>
      </c>
      <c r="D6" s="383">
        <v>42468</v>
      </c>
      <c r="E6">
        <v>201601</v>
      </c>
      <c r="F6" t="s">
        <v>814</v>
      </c>
      <c r="G6" t="s">
        <v>32</v>
      </c>
      <c r="L6" t="s">
        <v>610</v>
      </c>
      <c r="O6">
        <v>211386</v>
      </c>
      <c r="P6" t="s">
        <v>815</v>
      </c>
      <c r="Q6">
        <v>0</v>
      </c>
      <c r="S6" t="s">
        <v>683</v>
      </c>
      <c r="T6" t="s">
        <v>684</v>
      </c>
      <c r="U6">
        <v>1465.8</v>
      </c>
    </row>
    <row r="7" spans="1:21" x14ac:dyDescent="0.2">
      <c r="A7" t="s">
        <v>685</v>
      </c>
      <c r="B7">
        <v>10139856</v>
      </c>
      <c r="C7">
        <v>9</v>
      </c>
      <c r="D7" s="383">
        <v>42472</v>
      </c>
      <c r="E7">
        <v>201601</v>
      </c>
      <c r="F7" t="s">
        <v>31</v>
      </c>
      <c r="G7" t="s">
        <v>32</v>
      </c>
      <c r="L7" t="s">
        <v>38</v>
      </c>
      <c r="M7">
        <v>910220</v>
      </c>
      <c r="O7">
        <v>20004348</v>
      </c>
      <c r="P7" t="s">
        <v>686</v>
      </c>
      <c r="Q7">
        <v>0</v>
      </c>
      <c r="S7" t="s">
        <v>816</v>
      </c>
      <c r="T7" t="s">
        <v>817</v>
      </c>
      <c r="U7">
        <v>-870</v>
      </c>
    </row>
    <row r="8" spans="1:21" x14ac:dyDescent="0.2">
      <c r="A8" t="s">
        <v>685</v>
      </c>
      <c r="B8">
        <v>10139855</v>
      </c>
      <c r="C8">
        <v>5</v>
      </c>
      <c r="D8" s="383">
        <v>42472</v>
      </c>
      <c r="E8">
        <v>201601</v>
      </c>
      <c r="F8" t="s">
        <v>31</v>
      </c>
      <c r="G8" t="s">
        <v>32</v>
      </c>
      <c r="L8" t="s">
        <v>38</v>
      </c>
      <c r="M8">
        <v>910220</v>
      </c>
      <c r="O8">
        <v>20004348</v>
      </c>
      <c r="P8" t="s">
        <v>686</v>
      </c>
      <c r="Q8">
        <v>0</v>
      </c>
      <c r="S8" t="s">
        <v>816</v>
      </c>
      <c r="T8" t="s">
        <v>817</v>
      </c>
      <c r="U8">
        <v>-15545.92</v>
      </c>
    </row>
    <row r="9" spans="1:21" x14ac:dyDescent="0.2">
      <c r="A9" t="s">
        <v>685</v>
      </c>
      <c r="B9">
        <v>10139436</v>
      </c>
      <c r="C9">
        <v>4</v>
      </c>
      <c r="D9" s="383">
        <v>42464</v>
      </c>
      <c r="E9">
        <v>201601</v>
      </c>
      <c r="F9" t="s">
        <v>31</v>
      </c>
      <c r="G9" t="s">
        <v>32</v>
      </c>
      <c r="L9" t="s">
        <v>38</v>
      </c>
      <c r="M9">
        <v>910220</v>
      </c>
      <c r="O9">
        <v>20002202</v>
      </c>
      <c r="P9" t="s">
        <v>812</v>
      </c>
      <c r="Q9">
        <v>0</v>
      </c>
      <c r="S9" t="s">
        <v>816</v>
      </c>
      <c r="T9" t="s">
        <v>817</v>
      </c>
      <c r="U9">
        <v>36.5</v>
      </c>
    </row>
    <row r="10" spans="1:21" x14ac:dyDescent="0.2">
      <c r="A10" t="s">
        <v>685</v>
      </c>
      <c r="B10">
        <v>10139436</v>
      </c>
      <c r="C10">
        <v>2</v>
      </c>
      <c r="D10" s="383">
        <v>42464</v>
      </c>
      <c r="E10">
        <v>201601</v>
      </c>
      <c r="F10" t="s">
        <v>31</v>
      </c>
      <c r="G10" t="s">
        <v>32</v>
      </c>
      <c r="L10" t="s">
        <v>610</v>
      </c>
      <c r="M10">
        <v>910220</v>
      </c>
      <c r="O10">
        <v>20002202</v>
      </c>
      <c r="P10" t="s">
        <v>812</v>
      </c>
      <c r="Q10">
        <v>0</v>
      </c>
      <c r="S10" t="s">
        <v>816</v>
      </c>
      <c r="T10" t="s">
        <v>817</v>
      </c>
      <c r="U10">
        <v>36.5</v>
      </c>
    </row>
    <row r="11" spans="1:21" x14ac:dyDescent="0.2">
      <c r="A11" t="s">
        <v>30</v>
      </c>
      <c r="B11">
        <v>132775</v>
      </c>
      <c r="C11">
        <v>12</v>
      </c>
      <c r="D11" s="383">
        <v>42460</v>
      </c>
      <c r="E11">
        <v>201601</v>
      </c>
      <c r="F11" t="s">
        <v>31</v>
      </c>
      <c r="G11" t="s">
        <v>32</v>
      </c>
      <c r="L11" t="s">
        <v>33</v>
      </c>
      <c r="M11">
        <v>910220</v>
      </c>
      <c r="Q11">
        <v>0</v>
      </c>
      <c r="R11" t="s">
        <v>818</v>
      </c>
      <c r="S11" t="s">
        <v>808</v>
      </c>
      <c r="T11" t="s">
        <v>809</v>
      </c>
      <c r="U11">
        <v>-53990</v>
      </c>
    </row>
    <row r="12" spans="1:21" x14ac:dyDescent="0.2">
      <c r="A12" t="s">
        <v>30</v>
      </c>
      <c r="B12">
        <v>132775</v>
      </c>
      <c r="C12">
        <v>11</v>
      </c>
      <c r="D12" s="383">
        <v>42460</v>
      </c>
      <c r="E12">
        <v>201601</v>
      </c>
      <c r="F12" t="s">
        <v>31</v>
      </c>
      <c r="G12" t="s">
        <v>32</v>
      </c>
      <c r="L12" t="s">
        <v>810</v>
      </c>
      <c r="M12">
        <v>910220</v>
      </c>
      <c r="Q12">
        <v>0</v>
      </c>
      <c r="R12" t="s">
        <v>819</v>
      </c>
      <c r="S12" t="s">
        <v>808</v>
      </c>
      <c r="T12" t="s">
        <v>809</v>
      </c>
      <c r="U12">
        <v>-2594</v>
      </c>
    </row>
    <row r="13" spans="1:21" x14ac:dyDescent="0.2">
      <c r="A13" t="s">
        <v>30</v>
      </c>
      <c r="B13">
        <v>132775</v>
      </c>
      <c r="C13">
        <v>10</v>
      </c>
      <c r="D13" s="383">
        <v>42460</v>
      </c>
      <c r="E13">
        <v>201601</v>
      </c>
      <c r="F13" t="s">
        <v>31</v>
      </c>
      <c r="G13" t="s">
        <v>32</v>
      </c>
      <c r="L13" t="s">
        <v>34</v>
      </c>
      <c r="M13">
        <v>910220</v>
      </c>
      <c r="Q13">
        <v>0</v>
      </c>
      <c r="R13" t="s">
        <v>820</v>
      </c>
      <c r="S13" t="s">
        <v>808</v>
      </c>
      <c r="T13" t="s">
        <v>809</v>
      </c>
      <c r="U13">
        <v>-5795</v>
      </c>
    </row>
    <row r="14" spans="1:21" x14ac:dyDescent="0.2">
      <c r="A14" t="s">
        <v>30</v>
      </c>
      <c r="B14">
        <v>132775</v>
      </c>
      <c r="C14">
        <v>9</v>
      </c>
      <c r="D14" s="383">
        <v>42460</v>
      </c>
      <c r="E14">
        <v>201601</v>
      </c>
      <c r="F14" t="s">
        <v>31</v>
      </c>
      <c r="G14" t="s">
        <v>32</v>
      </c>
      <c r="L14" t="s">
        <v>35</v>
      </c>
      <c r="M14">
        <v>910220</v>
      </c>
      <c r="Q14">
        <v>0</v>
      </c>
      <c r="R14" t="s">
        <v>821</v>
      </c>
      <c r="S14" t="s">
        <v>808</v>
      </c>
      <c r="T14" t="s">
        <v>809</v>
      </c>
      <c r="U14">
        <v>-35862</v>
      </c>
    </row>
    <row r="15" spans="1:21" x14ac:dyDescent="0.2">
      <c r="A15" t="s">
        <v>30</v>
      </c>
      <c r="B15">
        <v>132775</v>
      </c>
      <c r="C15">
        <v>8</v>
      </c>
      <c r="D15" s="383">
        <v>42460</v>
      </c>
      <c r="E15">
        <v>201601</v>
      </c>
      <c r="F15" t="s">
        <v>31</v>
      </c>
      <c r="G15" t="s">
        <v>32</v>
      </c>
      <c r="L15" t="s">
        <v>36</v>
      </c>
      <c r="M15">
        <v>910220</v>
      </c>
      <c r="Q15">
        <v>0</v>
      </c>
      <c r="R15" t="s">
        <v>822</v>
      </c>
      <c r="S15" t="s">
        <v>808</v>
      </c>
      <c r="T15" t="s">
        <v>809</v>
      </c>
      <c r="U15">
        <v>-12205</v>
      </c>
    </row>
    <row r="16" spans="1:21" x14ac:dyDescent="0.2">
      <c r="A16" t="s">
        <v>30</v>
      </c>
      <c r="B16">
        <v>132775</v>
      </c>
      <c r="C16">
        <v>7</v>
      </c>
      <c r="D16" s="383">
        <v>42460</v>
      </c>
      <c r="E16">
        <v>201601</v>
      </c>
      <c r="F16" t="s">
        <v>31</v>
      </c>
      <c r="G16" t="s">
        <v>32</v>
      </c>
      <c r="L16" t="s">
        <v>37</v>
      </c>
      <c r="M16">
        <v>910220</v>
      </c>
      <c r="Q16">
        <v>0</v>
      </c>
      <c r="R16" t="s">
        <v>823</v>
      </c>
      <c r="S16" t="s">
        <v>808</v>
      </c>
      <c r="T16" t="s">
        <v>809</v>
      </c>
      <c r="U16">
        <v>-2194</v>
      </c>
    </row>
    <row r="17" spans="1:21" x14ac:dyDescent="0.2">
      <c r="A17" t="s">
        <v>30</v>
      </c>
      <c r="B17">
        <v>132775</v>
      </c>
      <c r="C17">
        <v>13</v>
      </c>
      <c r="D17" s="383">
        <v>42460</v>
      </c>
      <c r="E17">
        <v>201601</v>
      </c>
      <c r="F17" t="s">
        <v>31</v>
      </c>
      <c r="G17" t="s">
        <v>32</v>
      </c>
      <c r="L17" t="s">
        <v>41</v>
      </c>
      <c r="M17">
        <v>910220</v>
      </c>
      <c r="Q17">
        <v>0</v>
      </c>
      <c r="R17" t="s">
        <v>824</v>
      </c>
      <c r="S17" t="s">
        <v>808</v>
      </c>
      <c r="T17" t="s">
        <v>809</v>
      </c>
      <c r="U17">
        <v>-533</v>
      </c>
    </row>
    <row r="18" spans="1:21" x14ac:dyDescent="0.2">
      <c r="A18" t="s">
        <v>30</v>
      </c>
      <c r="B18">
        <v>132775</v>
      </c>
      <c r="C18">
        <v>5</v>
      </c>
      <c r="D18" s="383">
        <v>42460</v>
      </c>
      <c r="E18">
        <v>201601</v>
      </c>
      <c r="F18" t="s">
        <v>31</v>
      </c>
      <c r="G18" t="s">
        <v>32</v>
      </c>
      <c r="L18" t="s">
        <v>38</v>
      </c>
      <c r="M18">
        <v>910220</v>
      </c>
      <c r="Q18">
        <v>0</v>
      </c>
      <c r="R18" t="s">
        <v>825</v>
      </c>
      <c r="S18" t="s">
        <v>808</v>
      </c>
      <c r="T18" t="s">
        <v>809</v>
      </c>
      <c r="U18">
        <v>-82628</v>
      </c>
    </row>
    <row r="19" spans="1:21" x14ac:dyDescent="0.2">
      <c r="A19" t="s">
        <v>30</v>
      </c>
      <c r="B19">
        <v>132775</v>
      </c>
      <c r="C19">
        <v>4</v>
      </c>
      <c r="D19" s="383">
        <v>42460</v>
      </c>
      <c r="E19">
        <v>201601</v>
      </c>
      <c r="F19" t="s">
        <v>31</v>
      </c>
      <c r="G19" t="s">
        <v>32</v>
      </c>
      <c r="L19" t="s">
        <v>39</v>
      </c>
      <c r="M19">
        <v>910220</v>
      </c>
      <c r="Q19">
        <v>0</v>
      </c>
      <c r="R19" t="s">
        <v>826</v>
      </c>
      <c r="S19" t="s">
        <v>808</v>
      </c>
      <c r="T19" t="s">
        <v>809</v>
      </c>
      <c r="U19">
        <v>-8492</v>
      </c>
    </row>
    <row r="20" spans="1:21" x14ac:dyDescent="0.2">
      <c r="A20" t="s">
        <v>30</v>
      </c>
      <c r="B20">
        <v>132775</v>
      </c>
      <c r="C20">
        <v>3</v>
      </c>
      <c r="D20" s="383">
        <v>42460</v>
      </c>
      <c r="E20">
        <v>201601</v>
      </c>
      <c r="F20" t="s">
        <v>31</v>
      </c>
      <c r="G20" t="s">
        <v>32</v>
      </c>
      <c r="L20" t="s">
        <v>674</v>
      </c>
      <c r="M20">
        <v>910220</v>
      </c>
      <c r="Q20">
        <v>0</v>
      </c>
      <c r="R20" t="s">
        <v>827</v>
      </c>
      <c r="S20" t="s">
        <v>808</v>
      </c>
      <c r="T20" t="s">
        <v>809</v>
      </c>
      <c r="U20">
        <v>-4655</v>
      </c>
    </row>
    <row r="21" spans="1:21" x14ac:dyDescent="0.2">
      <c r="A21" t="s">
        <v>30</v>
      </c>
      <c r="B21">
        <v>132775</v>
      </c>
      <c r="C21">
        <v>2</v>
      </c>
      <c r="D21" s="383">
        <v>42460</v>
      </c>
      <c r="E21">
        <v>201601</v>
      </c>
      <c r="F21" t="s">
        <v>31</v>
      </c>
      <c r="G21" t="s">
        <v>32</v>
      </c>
      <c r="L21" t="s">
        <v>811</v>
      </c>
      <c r="M21">
        <v>910220</v>
      </c>
      <c r="Q21">
        <v>0</v>
      </c>
      <c r="R21" t="s">
        <v>828</v>
      </c>
      <c r="S21" t="s">
        <v>808</v>
      </c>
      <c r="T21" t="s">
        <v>809</v>
      </c>
      <c r="U21">
        <v>-993</v>
      </c>
    </row>
    <row r="22" spans="1:21" x14ac:dyDescent="0.2">
      <c r="A22" t="s">
        <v>30</v>
      </c>
      <c r="B22">
        <v>132775</v>
      </c>
      <c r="C22">
        <v>1</v>
      </c>
      <c r="D22" s="383">
        <v>42460</v>
      </c>
      <c r="E22">
        <v>201601</v>
      </c>
      <c r="F22" t="s">
        <v>31</v>
      </c>
      <c r="G22" t="s">
        <v>32</v>
      </c>
      <c r="L22" t="s">
        <v>40</v>
      </c>
      <c r="M22">
        <v>910220</v>
      </c>
      <c r="Q22">
        <v>0</v>
      </c>
      <c r="R22" t="s">
        <v>829</v>
      </c>
      <c r="S22" t="s">
        <v>808</v>
      </c>
      <c r="T22" t="s">
        <v>809</v>
      </c>
      <c r="U22" s="389">
        <v>-5952</v>
      </c>
    </row>
    <row r="23" spans="1:21" x14ac:dyDescent="0.2">
      <c r="A23" t="s">
        <v>30</v>
      </c>
      <c r="B23">
        <v>132775</v>
      </c>
      <c r="C23">
        <v>6</v>
      </c>
      <c r="D23" s="383">
        <v>42460</v>
      </c>
      <c r="E23">
        <v>201601</v>
      </c>
      <c r="F23" t="s">
        <v>31</v>
      </c>
      <c r="G23" t="s">
        <v>32</v>
      </c>
      <c r="L23" t="s">
        <v>610</v>
      </c>
      <c r="M23">
        <v>910220</v>
      </c>
      <c r="Q23">
        <v>0</v>
      </c>
      <c r="R23" t="s">
        <v>830</v>
      </c>
      <c r="S23" t="s">
        <v>808</v>
      </c>
      <c r="T23" t="s">
        <v>809</v>
      </c>
      <c r="U23">
        <v>-50401</v>
      </c>
    </row>
    <row r="24" spans="1:21" x14ac:dyDescent="0.2">
      <c r="D24" s="383"/>
    </row>
    <row r="25" spans="1:21" x14ac:dyDescent="0.2">
      <c r="D25" s="383"/>
    </row>
    <row r="26" spans="1:21" x14ac:dyDescent="0.2">
      <c r="D26" s="383"/>
    </row>
    <row r="27" spans="1:21" x14ac:dyDescent="0.2">
      <c r="D27" s="383"/>
    </row>
    <row r="28" spans="1:21" x14ac:dyDescent="0.2">
      <c r="D28" s="383"/>
    </row>
    <row r="29" spans="1:21" x14ac:dyDescent="0.2">
      <c r="D29" s="383"/>
    </row>
    <row r="30" spans="1:21" x14ac:dyDescent="0.2">
      <c r="D30" s="383"/>
    </row>
    <row r="31" spans="1:21" x14ac:dyDescent="0.2">
      <c r="D31" s="383"/>
    </row>
    <row r="32" spans="1:21" x14ac:dyDescent="0.2">
      <c r="D32" s="383"/>
    </row>
    <row r="33" spans="4:4" x14ac:dyDescent="0.2">
      <c r="D33" s="383"/>
    </row>
    <row r="34" spans="4:4" x14ac:dyDescent="0.2">
      <c r="D34" s="383"/>
    </row>
    <row r="35" spans="4:4" x14ac:dyDescent="0.2">
      <c r="D35" s="383"/>
    </row>
    <row r="36" spans="4:4" x14ac:dyDescent="0.2">
      <c r="D36" s="383"/>
    </row>
    <row r="37" spans="4:4" x14ac:dyDescent="0.2">
      <c r="D37" s="383"/>
    </row>
    <row r="38" spans="4:4" x14ac:dyDescent="0.2">
      <c r="D38" s="383"/>
    </row>
    <row r="39" spans="4:4" x14ac:dyDescent="0.2">
      <c r="D39" s="383"/>
    </row>
    <row r="40" spans="4:4" x14ac:dyDescent="0.2">
      <c r="D40" s="383"/>
    </row>
    <row r="41" spans="4:4" x14ac:dyDescent="0.2">
      <c r="D41" s="383"/>
    </row>
    <row r="42" spans="4:4" x14ac:dyDescent="0.2">
      <c r="D42" s="383"/>
    </row>
    <row r="43" spans="4:4" x14ac:dyDescent="0.2">
      <c r="D43" s="383"/>
    </row>
    <row r="44" spans="4:4" x14ac:dyDescent="0.2">
      <c r="D44" s="383"/>
    </row>
    <row r="45" spans="4:4" x14ac:dyDescent="0.2">
      <c r="D45" s="383"/>
    </row>
    <row r="46" spans="4:4" x14ac:dyDescent="0.2">
      <c r="D46" s="383"/>
    </row>
    <row r="47" spans="4:4" x14ac:dyDescent="0.2">
      <c r="D47" s="383"/>
    </row>
    <row r="48" spans="4:4" x14ac:dyDescent="0.2">
      <c r="D48" s="383"/>
    </row>
    <row r="49" spans="4:4" x14ac:dyDescent="0.2">
      <c r="D49" s="383"/>
    </row>
    <row r="50" spans="4:4" x14ac:dyDescent="0.2">
      <c r="D50" s="383"/>
    </row>
    <row r="51" spans="4:4" x14ac:dyDescent="0.2">
      <c r="D51" s="383"/>
    </row>
    <row r="52" spans="4:4" x14ac:dyDescent="0.2">
      <c r="D52" s="383"/>
    </row>
    <row r="53" spans="4:4" x14ac:dyDescent="0.2">
      <c r="D53" s="383"/>
    </row>
    <row r="54" spans="4:4" x14ac:dyDescent="0.2">
      <c r="D54" s="383"/>
    </row>
    <row r="55" spans="4:4" x14ac:dyDescent="0.2">
      <c r="D55" s="383"/>
    </row>
    <row r="56" spans="4:4" x14ac:dyDescent="0.2">
      <c r="D56" s="383"/>
    </row>
    <row r="57" spans="4:4" x14ac:dyDescent="0.2">
      <c r="D57" s="383"/>
    </row>
    <row r="58" spans="4:4" x14ac:dyDescent="0.2">
      <c r="D58" s="383"/>
    </row>
    <row r="59" spans="4:4" x14ac:dyDescent="0.2">
      <c r="D59" s="383"/>
    </row>
    <row r="60" spans="4:4" x14ac:dyDescent="0.2">
      <c r="D60" s="383"/>
    </row>
    <row r="61" spans="4:4" x14ac:dyDescent="0.2">
      <c r="D61" s="383"/>
    </row>
    <row r="62" spans="4:4" x14ac:dyDescent="0.2">
      <c r="D62" s="383"/>
    </row>
    <row r="63" spans="4:4" x14ac:dyDescent="0.2">
      <c r="D63" s="383"/>
    </row>
    <row r="64" spans="4:4" x14ac:dyDescent="0.2">
      <c r="D64" s="383"/>
    </row>
    <row r="65" spans="4:4" x14ac:dyDescent="0.2">
      <c r="D65" s="383"/>
    </row>
    <row r="66" spans="4:4" x14ac:dyDescent="0.2">
      <c r="D66" s="383"/>
    </row>
    <row r="67" spans="4:4" x14ac:dyDescent="0.2">
      <c r="D67" s="383"/>
    </row>
    <row r="68" spans="4:4" x14ac:dyDescent="0.2">
      <c r="D68" s="383"/>
    </row>
    <row r="69" spans="4:4" x14ac:dyDescent="0.2">
      <c r="D69" s="383"/>
    </row>
    <row r="70" spans="4:4" x14ac:dyDescent="0.2">
      <c r="D70" s="383"/>
    </row>
    <row r="71" spans="4:4" x14ac:dyDescent="0.2">
      <c r="D71" s="383"/>
    </row>
    <row r="72" spans="4:4" x14ac:dyDescent="0.2">
      <c r="D72" s="383"/>
    </row>
    <row r="73" spans="4:4" x14ac:dyDescent="0.2">
      <c r="D73" s="383"/>
    </row>
    <row r="74" spans="4:4" x14ac:dyDescent="0.2">
      <c r="D74" s="383"/>
    </row>
    <row r="75" spans="4:4" x14ac:dyDescent="0.2">
      <c r="D75" s="383"/>
    </row>
    <row r="76" spans="4:4" x14ac:dyDescent="0.2">
      <c r="D76" s="383"/>
    </row>
    <row r="77" spans="4:4" x14ac:dyDescent="0.2">
      <c r="D77" s="383"/>
    </row>
    <row r="78" spans="4:4" x14ac:dyDescent="0.2">
      <c r="D78" s="383"/>
    </row>
    <row r="79" spans="4:4" x14ac:dyDescent="0.2">
      <c r="D79" s="383"/>
    </row>
    <row r="80" spans="4:4" x14ac:dyDescent="0.2">
      <c r="D80" s="383"/>
    </row>
    <row r="81" spans="4:4" x14ac:dyDescent="0.2">
      <c r="D81" s="383"/>
    </row>
    <row r="82" spans="4:4" x14ac:dyDescent="0.2">
      <c r="D82" s="383"/>
    </row>
    <row r="83" spans="4:4" x14ac:dyDescent="0.2">
      <c r="D83" s="383"/>
    </row>
    <row r="84" spans="4:4" x14ac:dyDescent="0.2">
      <c r="D84" s="383"/>
    </row>
    <row r="85" spans="4:4" x14ac:dyDescent="0.2">
      <c r="D85" s="383"/>
    </row>
    <row r="86" spans="4:4" x14ac:dyDescent="0.2">
      <c r="D86" s="383"/>
    </row>
    <row r="87" spans="4:4" x14ac:dyDescent="0.2">
      <c r="D87" s="383"/>
    </row>
  </sheetData>
  <autoFilter ref="A5:U87" xr:uid="{00000000-0009-0000-0000-000008000000}"/>
  <customSheetViews>
    <customSheetView guid="{530C5414-3213-46FD-B662-C692DC9B3FEE}" fitToPage="1" hiddenColumns="1" topLeftCell="C1">
      <selection activeCell="G44" sqref="G44"/>
      <pageMargins left="0.70866141732283472" right="0.70866141732283472" top="0.74803149606299213" bottom="0.74803149606299213" header="0.31496062992125984" footer="0.31496062992125984"/>
      <printOptions gridLines="1"/>
      <pageSetup paperSize="9" scale="36" orientation="landscape" r:id="rId1"/>
    </customSheetView>
    <customSheetView guid="{48EFB8DA-639B-4F4D-81A0-52231C999B0D}" fitToPage="1" filter="1" showAutoFilter="1" hiddenColumns="1">
      <selection activeCell="H34" sqref="H34"/>
      <pageMargins left="0.70866141732283472" right="0.70866141732283472" top="0.74803149606299213" bottom="0.74803149606299213" header="0.31496062992125984" footer="0.31496062992125984"/>
      <printOptions gridLines="1"/>
      <pageSetup paperSize="9" scale="36" orientation="landscape" r:id="rId2"/>
      <autoFilter ref="A5:U25" xr:uid="{7A68FE87-0AB7-4C6E-862D-923357A87C3E}">
        <filterColumn colId="11">
          <filters>
            <filter val="G0158"/>
          </filters>
        </filterColumn>
      </autoFilter>
    </customSheetView>
    <customSheetView guid="{205CB0E8-D828-424D-99F7-5125E6C51D94}" fitToPage="1" filter="1" showAutoFilter="1" hiddenColumns="1">
      <selection activeCell="H34" sqref="H34"/>
      <pageMargins left="0.70866141732283472" right="0.70866141732283472" top="0.74803149606299213" bottom="0.74803149606299213" header="0.31496062992125984" footer="0.31496062992125984"/>
      <printOptions gridLines="1"/>
      <pageSetup paperSize="9" scale="36" orientation="landscape" r:id="rId3"/>
      <autoFilter ref="A5:U27" xr:uid="{74B05C26-5D4D-4AD4-AB19-0ED28EA7F280}">
        <filterColumn colId="11">
          <filters>
            <filter val="G0158"/>
          </filters>
        </filterColumn>
      </autoFilter>
    </customSheetView>
  </customSheetViews>
  <printOptions gridLines="1"/>
  <pageMargins left="0.70866141732283472" right="0.70866141732283472" top="0.74803149606299213" bottom="0.74803149606299213" header="0.31496062992125984" footer="0.31496062992125984"/>
  <pageSetup paperSize="9" scale="44" orientation="landscape" r:id="rId4"/>
  <headerFooter>
    <oddFooter>&amp;C&amp;1#&amp;"Calibri"&amp;10&amp;K000000OFFICIAL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tabColor theme="8" tint="0.39997558519241921"/>
  </sheetPr>
  <dimension ref="A1:V67"/>
  <sheetViews>
    <sheetView topLeftCell="B21" workbookViewId="0">
      <selection activeCell="B56" sqref="B56"/>
    </sheetView>
  </sheetViews>
  <sheetFormatPr defaultColWidth="9.140625" defaultRowHeight="12.75" x14ac:dyDescent="0.2"/>
  <cols>
    <col min="1" max="1" width="3.42578125" style="13" hidden="1" customWidth="1"/>
    <col min="2" max="2" width="24.7109375" style="13" bestFit="1" customWidth="1"/>
    <col min="3" max="3" width="35.140625" style="13" customWidth="1"/>
    <col min="4" max="4" width="18.7109375" style="13" customWidth="1"/>
    <col min="5" max="5" width="17.85546875" style="13" bestFit="1" customWidth="1"/>
    <col min="6" max="7" width="15.28515625" style="13" customWidth="1"/>
    <col min="8" max="8" width="17.140625" style="13" customWidth="1"/>
    <col min="9" max="9" width="23.7109375" style="13" customWidth="1"/>
    <col min="10" max="10" width="7.28515625" style="13" customWidth="1"/>
    <col min="11" max="11" width="17" style="15" customWidth="1"/>
    <col min="12" max="12" width="12.85546875" style="13" customWidth="1"/>
    <col min="13" max="13" width="18.42578125" style="15" customWidth="1"/>
    <col min="14" max="14" width="17.7109375" style="13" customWidth="1"/>
    <col min="15" max="16384" width="9.140625" style="13"/>
  </cols>
  <sheetData>
    <row r="1" spans="1:22" ht="23.25" x14ac:dyDescent="0.35">
      <c r="B1" s="14" t="s">
        <v>8</v>
      </c>
      <c r="C1" s="14" t="s">
        <v>33</v>
      </c>
      <c r="G1" s="80" t="s">
        <v>831</v>
      </c>
      <c r="M1" s="16"/>
      <c r="V1" s="17" t="s">
        <v>59</v>
      </c>
    </row>
    <row r="2" spans="1:22" ht="48" customHeight="1" thickBot="1" x14ac:dyDescent="0.35">
      <c r="B2" s="18" t="s">
        <v>70</v>
      </c>
      <c r="C2" s="14"/>
      <c r="D2" s="19"/>
      <c r="E2" s="17"/>
      <c r="F2" s="17"/>
      <c r="H2" s="20"/>
      <c r="M2" s="16"/>
      <c r="V2" s="17" t="s">
        <v>60</v>
      </c>
    </row>
    <row r="3" spans="1:22" ht="48" customHeight="1" x14ac:dyDescent="0.25">
      <c r="B3" s="30" t="s">
        <v>0</v>
      </c>
      <c r="C3" s="31" t="s">
        <v>43</v>
      </c>
      <c r="D3" s="31" t="s">
        <v>44</v>
      </c>
      <c r="E3" s="46" t="s">
        <v>69</v>
      </c>
      <c r="F3" s="31" t="s">
        <v>68</v>
      </c>
      <c r="G3" s="31" t="s">
        <v>893</v>
      </c>
      <c r="H3" s="46" t="s">
        <v>62</v>
      </c>
      <c r="I3" s="47" t="s">
        <v>54</v>
      </c>
      <c r="J3" s="21"/>
      <c r="K3" s="21"/>
      <c r="L3" s="21"/>
      <c r="M3" s="13"/>
    </row>
    <row r="4" spans="1:22" s="17" customFormat="1" ht="19.5" customHeight="1" x14ac:dyDescent="0.2">
      <c r="B4" s="244" t="s">
        <v>72</v>
      </c>
      <c r="C4" s="245" t="s">
        <v>519</v>
      </c>
      <c r="D4" s="360">
        <v>40268</v>
      </c>
      <c r="E4" s="50">
        <f t="shared" ref="E4:E18" si="0">IF(D4=0,"",D4+2556.7)</f>
        <v>42824.7</v>
      </c>
      <c r="F4" s="248">
        <v>2225</v>
      </c>
      <c r="G4" s="248">
        <v>0</v>
      </c>
      <c r="H4" s="48">
        <v>2225</v>
      </c>
      <c r="I4" s="237">
        <v>0</v>
      </c>
      <c r="J4" s="275" t="s">
        <v>896</v>
      </c>
      <c r="K4" s="228"/>
      <c r="L4" s="228"/>
    </row>
    <row r="5" spans="1:22" ht="25.5" x14ac:dyDescent="0.2">
      <c r="A5" s="13">
        <v>1</v>
      </c>
      <c r="B5" s="232" t="s">
        <v>45</v>
      </c>
      <c r="C5" s="27" t="s">
        <v>46</v>
      </c>
      <c r="D5" s="4">
        <v>41409</v>
      </c>
      <c r="E5" s="50">
        <f t="shared" si="0"/>
        <v>43965.7</v>
      </c>
      <c r="F5" s="28">
        <v>9094</v>
      </c>
      <c r="G5" s="28">
        <v>8999</v>
      </c>
      <c r="H5" s="48">
        <v>4329</v>
      </c>
      <c r="I5" s="237">
        <f>F5-H5</f>
        <v>4765</v>
      </c>
      <c r="J5" s="22"/>
      <c r="K5" s="22"/>
      <c r="L5" s="22"/>
      <c r="M5" s="13"/>
    </row>
    <row r="6" spans="1:22" x14ac:dyDescent="0.2">
      <c r="A6" s="13">
        <v>2</v>
      </c>
      <c r="B6" s="232" t="s">
        <v>67</v>
      </c>
      <c r="C6" s="27" t="s">
        <v>47</v>
      </c>
      <c r="D6" s="4">
        <v>41481</v>
      </c>
      <c r="E6" s="50">
        <f t="shared" si="0"/>
        <v>44037.7</v>
      </c>
      <c r="F6" s="28">
        <v>1195</v>
      </c>
      <c r="G6" s="28">
        <v>1195</v>
      </c>
      <c r="H6" s="48">
        <f t="shared" ref="H6:H18" si="1">SUMIF($H$23:$H$111,C6,$G$23:$G$111)</f>
        <v>1195.49</v>
      </c>
      <c r="I6" s="237">
        <f t="shared" ref="I6:I18" si="2">G6-H6</f>
        <v>-0.49000000000000909</v>
      </c>
      <c r="J6" s="22"/>
      <c r="K6" s="22"/>
      <c r="L6" s="22"/>
      <c r="M6" s="13"/>
    </row>
    <row r="7" spans="1:22" x14ac:dyDescent="0.2">
      <c r="A7" s="13">
        <v>3</v>
      </c>
      <c r="B7" s="232" t="s">
        <v>721</v>
      </c>
      <c r="C7" s="27" t="s">
        <v>722</v>
      </c>
      <c r="D7" s="4">
        <v>42491</v>
      </c>
      <c r="E7" s="50">
        <f t="shared" si="0"/>
        <v>45047.7</v>
      </c>
      <c r="F7" s="28">
        <v>47794</v>
      </c>
      <c r="G7" s="28">
        <v>47794</v>
      </c>
      <c r="H7" s="48">
        <f t="shared" si="1"/>
        <v>41784.33</v>
      </c>
      <c r="I7" s="237">
        <f t="shared" si="2"/>
        <v>6009.6699999999983</v>
      </c>
      <c r="J7" s="22"/>
      <c r="K7" s="22"/>
      <c r="L7" s="22"/>
      <c r="M7" s="13"/>
    </row>
    <row r="8" spans="1:22" x14ac:dyDescent="0.2">
      <c r="B8" s="232" t="s">
        <v>1031</v>
      </c>
      <c r="C8" s="27" t="s">
        <v>1064</v>
      </c>
      <c r="D8" s="4">
        <v>42935</v>
      </c>
      <c r="E8" s="50">
        <f t="shared" si="0"/>
        <v>45491.7</v>
      </c>
      <c r="F8" s="28">
        <v>3830</v>
      </c>
      <c r="G8" s="28">
        <v>3830</v>
      </c>
      <c r="H8" s="48">
        <f t="shared" si="1"/>
        <v>0</v>
      </c>
      <c r="I8" s="237">
        <f t="shared" si="2"/>
        <v>3830</v>
      </c>
      <c r="J8" s="22" t="s">
        <v>1032</v>
      </c>
      <c r="K8" s="22"/>
      <c r="L8" s="22"/>
      <c r="M8" s="13"/>
    </row>
    <row r="9" spans="1:22" x14ac:dyDescent="0.2">
      <c r="B9" s="232" t="s">
        <v>1031</v>
      </c>
      <c r="C9" s="27" t="s">
        <v>1065</v>
      </c>
      <c r="D9" s="4">
        <v>42921</v>
      </c>
      <c r="E9" s="50">
        <f t="shared" si="0"/>
        <v>45477.7</v>
      </c>
      <c r="F9" s="28">
        <v>3830</v>
      </c>
      <c r="G9" s="28">
        <v>3830</v>
      </c>
      <c r="H9" s="48">
        <f t="shared" si="1"/>
        <v>0</v>
      </c>
      <c r="I9" s="237">
        <f t="shared" si="2"/>
        <v>3830</v>
      </c>
      <c r="J9" s="22"/>
      <c r="K9" s="22"/>
      <c r="L9" s="22"/>
      <c r="M9" s="13"/>
    </row>
    <row r="10" spans="1:22" x14ac:dyDescent="0.2">
      <c r="A10" s="13">
        <v>4</v>
      </c>
      <c r="B10" s="232" t="s">
        <v>1031</v>
      </c>
      <c r="C10" s="27" t="s">
        <v>1066</v>
      </c>
      <c r="D10" s="4">
        <v>43074</v>
      </c>
      <c r="E10" s="50">
        <f t="shared" si="0"/>
        <v>45630.7</v>
      </c>
      <c r="F10" s="28">
        <v>9521</v>
      </c>
      <c r="G10" s="28">
        <v>9521</v>
      </c>
      <c r="H10" s="48">
        <f t="shared" si="1"/>
        <v>0</v>
      </c>
      <c r="I10" s="237">
        <f t="shared" si="2"/>
        <v>9521</v>
      </c>
      <c r="J10" s="22"/>
      <c r="K10" s="22"/>
      <c r="L10" s="22"/>
      <c r="M10" s="13"/>
    </row>
    <row r="11" spans="1:22" x14ac:dyDescent="0.2">
      <c r="B11" s="617" t="s">
        <v>1435</v>
      </c>
      <c r="C11" s="27" t="s">
        <v>1436</v>
      </c>
      <c r="D11" s="4">
        <v>43717</v>
      </c>
      <c r="E11" s="50">
        <f t="shared" si="0"/>
        <v>46273.7</v>
      </c>
      <c r="F11" s="28">
        <v>1905.76</v>
      </c>
      <c r="G11" s="28"/>
      <c r="H11" s="249">
        <f t="shared" si="1"/>
        <v>571.73</v>
      </c>
      <c r="I11" s="237"/>
      <c r="J11" s="22" t="s">
        <v>1437</v>
      </c>
      <c r="K11" s="22"/>
      <c r="L11" s="22"/>
      <c r="M11" s="13"/>
    </row>
    <row r="12" spans="1:22" x14ac:dyDescent="0.2">
      <c r="B12" s="617" t="s">
        <v>1435</v>
      </c>
      <c r="C12" s="27" t="s">
        <v>1436</v>
      </c>
      <c r="D12" s="4"/>
      <c r="E12" s="50" t="str">
        <f t="shared" si="0"/>
        <v/>
      </c>
      <c r="F12" s="28">
        <v>-571.73</v>
      </c>
      <c r="G12" s="28"/>
      <c r="H12" s="249"/>
      <c r="I12" s="237"/>
      <c r="J12" s="22" t="s">
        <v>1439</v>
      </c>
      <c r="K12" s="22"/>
      <c r="L12" s="22"/>
      <c r="M12" s="13"/>
    </row>
    <row r="13" spans="1:22" ht="12" customHeight="1" x14ac:dyDescent="0.2">
      <c r="B13" s="617" t="s">
        <v>1072</v>
      </c>
      <c r="C13" s="27" t="s">
        <v>1483</v>
      </c>
      <c r="D13" s="4">
        <v>43829</v>
      </c>
      <c r="E13" s="50">
        <f t="shared" si="0"/>
        <v>46385.7</v>
      </c>
      <c r="F13" s="28">
        <v>529.24</v>
      </c>
      <c r="G13" s="28"/>
      <c r="H13" s="249"/>
      <c r="I13" s="237"/>
      <c r="J13" s="22"/>
      <c r="K13" s="22"/>
      <c r="L13" s="22"/>
      <c r="M13" s="13"/>
    </row>
    <row r="14" spans="1:22" ht="12" customHeight="1" x14ac:dyDescent="0.2">
      <c r="B14" s="617" t="s">
        <v>1586</v>
      </c>
      <c r="C14" s="27" t="s">
        <v>1587</v>
      </c>
      <c r="D14" s="4">
        <v>44194</v>
      </c>
      <c r="E14" s="50">
        <f t="shared" si="0"/>
        <v>46750.7</v>
      </c>
      <c r="F14" s="28">
        <v>3310.31</v>
      </c>
      <c r="G14" s="28"/>
      <c r="H14" s="249"/>
      <c r="I14" s="237"/>
      <c r="J14" s="22"/>
      <c r="K14" s="22"/>
      <c r="L14" s="22"/>
      <c r="M14" s="13"/>
    </row>
    <row r="15" spans="1:22" ht="12" customHeight="1" x14ac:dyDescent="0.2">
      <c r="B15" s="617" t="s">
        <v>407</v>
      </c>
      <c r="C15" s="27" t="s">
        <v>1659</v>
      </c>
      <c r="D15" s="4">
        <v>44204</v>
      </c>
      <c r="E15" s="50">
        <f t="shared" si="0"/>
        <v>46760.7</v>
      </c>
      <c r="F15" s="28">
        <v>3216.4</v>
      </c>
      <c r="G15" s="28"/>
      <c r="H15" s="249"/>
      <c r="I15" s="237"/>
      <c r="J15" s="22"/>
      <c r="K15" s="22"/>
      <c r="L15" s="22"/>
      <c r="M15" s="13"/>
    </row>
    <row r="16" spans="1:22" ht="12" customHeight="1" x14ac:dyDescent="0.2">
      <c r="B16" s="617" t="s">
        <v>407</v>
      </c>
      <c r="C16" s="27" t="s">
        <v>1684</v>
      </c>
      <c r="D16" s="4">
        <v>44313</v>
      </c>
      <c r="E16" s="50">
        <f t="shared" si="0"/>
        <v>46869.7</v>
      </c>
      <c r="F16" s="28">
        <v>5885.31</v>
      </c>
      <c r="G16" s="28"/>
      <c r="H16" s="249"/>
      <c r="I16" s="237"/>
      <c r="J16" s="22"/>
      <c r="K16" s="22"/>
      <c r="L16" s="22"/>
      <c r="M16" s="13"/>
    </row>
    <row r="17" spans="1:14" x14ac:dyDescent="0.2">
      <c r="A17" s="13">
        <v>5</v>
      </c>
      <c r="B17" s="32"/>
      <c r="C17" s="27"/>
      <c r="D17" s="4"/>
      <c r="E17" s="50" t="str">
        <f t="shared" si="0"/>
        <v/>
      </c>
      <c r="F17" s="28"/>
      <c r="G17" s="28"/>
      <c r="H17" s="249">
        <f t="shared" si="1"/>
        <v>0</v>
      </c>
      <c r="I17" s="237">
        <f t="shared" si="2"/>
        <v>0</v>
      </c>
      <c r="J17" s="22"/>
      <c r="K17" s="22"/>
      <c r="L17" s="22"/>
      <c r="M17" s="13"/>
    </row>
    <row r="18" spans="1:14" ht="13.5" thickBot="1" x14ac:dyDescent="0.25">
      <c r="A18" s="13">
        <v>6</v>
      </c>
      <c r="B18" s="33"/>
      <c r="C18" s="34"/>
      <c r="D18" s="35"/>
      <c r="E18" s="50" t="str">
        <f t="shared" si="0"/>
        <v/>
      </c>
      <c r="F18" s="36"/>
      <c r="G18" s="36"/>
      <c r="H18" s="249">
        <f t="shared" si="1"/>
        <v>0</v>
      </c>
      <c r="I18" s="237">
        <f t="shared" si="2"/>
        <v>0</v>
      </c>
      <c r="J18" s="22"/>
      <c r="K18" s="22"/>
      <c r="L18" s="22"/>
      <c r="M18" s="13"/>
    </row>
    <row r="19" spans="1:14" ht="13.5" thickBot="1" x14ac:dyDescent="0.25">
      <c r="C19" s="15"/>
      <c r="D19" s="15"/>
      <c r="E19" s="15"/>
      <c r="F19" s="15"/>
      <c r="G19" s="15"/>
      <c r="H19" s="15"/>
      <c r="I19" s="15"/>
      <c r="J19" s="15"/>
      <c r="K19" s="12" t="s">
        <v>832</v>
      </c>
      <c r="L19" s="12" t="s">
        <v>49</v>
      </c>
      <c r="M19" s="13"/>
      <c r="N19" s="23"/>
    </row>
    <row r="20" spans="1:14" s="15" customFormat="1" ht="13.5" thickBot="1" x14ac:dyDescent="0.25">
      <c r="C20" s="24"/>
      <c r="F20" s="54">
        <f>SUM(F3:F19)</f>
        <v>91764.29</v>
      </c>
      <c r="G20" s="54">
        <f>SUM(G3:G19)</f>
        <v>75169</v>
      </c>
      <c r="H20" s="53"/>
      <c r="I20" s="54">
        <f>SUM(I5:I19)</f>
        <v>27955.18</v>
      </c>
      <c r="J20" s="53"/>
      <c r="K20" s="11">
        <f>'CIL Reconcilliation'!B15</f>
        <v>0</v>
      </c>
      <c r="L20" s="11">
        <f>H20-K20</f>
        <v>0</v>
      </c>
      <c r="N20" s="53"/>
    </row>
    <row r="21" spans="1:14" s="15" customFormat="1" ht="19.5" customHeight="1" thickBot="1" x14ac:dyDescent="0.35">
      <c r="B21" s="18" t="s">
        <v>71</v>
      </c>
      <c r="K21" s="23"/>
      <c r="M21" s="23"/>
    </row>
    <row r="22" spans="1:14" s="15" customFormat="1" ht="32.25" thickBot="1" x14ac:dyDescent="0.3">
      <c r="B22" s="37" t="s">
        <v>42</v>
      </c>
      <c r="C22" s="37" t="s">
        <v>53</v>
      </c>
      <c r="D22" s="31" t="s">
        <v>61</v>
      </c>
      <c r="E22" s="31" t="s">
        <v>51</v>
      </c>
      <c r="F22" s="31" t="s">
        <v>58</v>
      </c>
      <c r="G22" s="38" t="s">
        <v>52</v>
      </c>
      <c r="H22" s="1049" t="s">
        <v>43</v>
      </c>
      <c r="I22" s="1050"/>
      <c r="J22" s="21"/>
      <c r="L22" s="25"/>
      <c r="N22" s="26"/>
    </row>
    <row r="23" spans="1:14" ht="13.5" thickBot="1" x14ac:dyDescent="0.25">
      <c r="B23" s="281">
        <v>41208</v>
      </c>
      <c r="C23" s="282" t="s">
        <v>562</v>
      </c>
      <c r="D23" s="283">
        <v>13085900</v>
      </c>
      <c r="E23" s="283" t="s">
        <v>484</v>
      </c>
      <c r="F23" s="283" t="s">
        <v>59</v>
      </c>
      <c r="G23" s="284">
        <v>1936</v>
      </c>
      <c r="H23" s="284" t="s">
        <v>519</v>
      </c>
      <c r="I23" s="282"/>
      <c r="J23" s="15"/>
      <c r="L23" s="15"/>
    </row>
    <row r="24" spans="1:14" ht="13.5" thickBot="1" x14ac:dyDescent="0.25">
      <c r="B24" s="281">
        <v>41851</v>
      </c>
      <c r="C24" s="282" t="s">
        <v>563</v>
      </c>
      <c r="D24" s="283" t="s">
        <v>564</v>
      </c>
      <c r="E24" s="283" t="s">
        <v>565</v>
      </c>
      <c r="F24" s="283" t="s">
        <v>59</v>
      </c>
      <c r="G24" s="284">
        <v>437</v>
      </c>
      <c r="H24" s="284" t="s">
        <v>46</v>
      </c>
      <c r="I24" s="282"/>
      <c r="J24" s="15"/>
      <c r="K24" s="25"/>
      <c r="L24" s="15"/>
      <c r="M24" s="25"/>
    </row>
    <row r="25" spans="1:14" ht="13.5" thickBot="1" x14ac:dyDescent="0.25">
      <c r="B25" s="281">
        <v>42064</v>
      </c>
      <c r="C25" s="282" t="s">
        <v>503</v>
      </c>
      <c r="D25" s="283" t="s">
        <v>496</v>
      </c>
      <c r="E25" s="283"/>
      <c r="F25" s="283" t="s">
        <v>59</v>
      </c>
      <c r="G25" s="284">
        <v>3445</v>
      </c>
      <c r="H25" s="284" t="s">
        <v>46</v>
      </c>
      <c r="I25" s="282"/>
      <c r="J25" s="15"/>
      <c r="K25" s="25"/>
      <c r="L25" s="15"/>
      <c r="M25" s="25"/>
    </row>
    <row r="26" spans="1:14" ht="13.5" thickBot="1" x14ac:dyDescent="0.25">
      <c r="B26" s="281">
        <v>42093</v>
      </c>
      <c r="C26" s="282" t="s">
        <v>588</v>
      </c>
      <c r="D26" s="283">
        <v>13342296</v>
      </c>
      <c r="E26" s="283" t="s">
        <v>484</v>
      </c>
      <c r="F26" s="283" t="s">
        <v>59</v>
      </c>
      <c r="G26" s="284">
        <v>849.95</v>
      </c>
      <c r="H26" s="284" t="s">
        <v>46</v>
      </c>
      <c r="I26" s="282"/>
      <c r="J26" s="15"/>
      <c r="K26" s="25"/>
      <c r="L26" s="15"/>
      <c r="M26" s="25"/>
    </row>
    <row r="27" spans="1:14" ht="13.5" thickBot="1" x14ac:dyDescent="0.25">
      <c r="B27" s="281">
        <v>42095</v>
      </c>
      <c r="C27" s="282" t="s">
        <v>612</v>
      </c>
      <c r="D27" s="283" t="s">
        <v>613</v>
      </c>
      <c r="E27" s="283" t="s">
        <v>614</v>
      </c>
      <c r="F27" s="283" t="s">
        <v>59</v>
      </c>
      <c r="G27" s="284">
        <v>-1137.95</v>
      </c>
      <c r="H27" s="284" t="s">
        <v>46</v>
      </c>
      <c r="I27" s="282"/>
      <c r="J27" s="15"/>
      <c r="K27" s="25"/>
      <c r="L27" s="15"/>
      <c r="M27" s="25"/>
    </row>
    <row r="28" spans="1:14" ht="13.5" thickBot="1" x14ac:dyDescent="0.25">
      <c r="B28" s="281">
        <v>42206</v>
      </c>
      <c r="C28" s="282" t="s">
        <v>589</v>
      </c>
      <c r="D28" s="283">
        <v>13375921</v>
      </c>
      <c r="E28" s="283" t="s">
        <v>484</v>
      </c>
      <c r="F28" s="283" t="s">
        <v>59</v>
      </c>
      <c r="G28" s="284">
        <v>360</v>
      </c>
      <c r="H28" s="284" t="s">
        <v>46</v>
      </c>
      <c r="I28" s="282"/>
      <c r="J28" s="15"/>
      <c r="K28" s="25"/>
      <c r="L28" s="15"/>
      <c r="M28" s="25"/>
    </row>
    <row r="29" spans="1:14" ht="13.5" thickBot="1" x14ac:dyDescent="0.25">
      <c r="B29" s="281">
        <v>42409</v>
      </c>
      <c r="C29" s="282" t="s">
        <v>503</v>
      </c>
      <c r="D29" s="283"/>
      <c r="E29" s="283"/>
      <c r="F29" s="283" t="s">
        <v>59</v>
      </c>
      <c r="G29" s="284">
        <v>139.32</v>
      </c>
      <c r="H29" s="284" t="s">
        <v>46</v>
      </c>
      <c r="I29" s="282"/>
      <c r="J29" s="15"/>
      <c r="K29" s="25"/>
      <c r="L29" s="15"/>
      <c r="M29" s="25"/>
    </row>
    <row r="30" spans="1:14" x14ac:dyDescent="0.2">
      <c r="B30" s="500">
        <v>42613</v>
      </c>
      <c r="C30" s="303" t="s">
        <v>892</v>
      </c>
      <c r="D30" s="288">
        <v>13453819</v>
      </c>
      <c r="E30" s="288" t="s">
        <v>484</v>
      </c>
      <c r="F30" s="288" t="s">
        <v>59</v>
      </c>
      <c r="G30" s="289">
        <v>236</v>
      </c>
      <c r="H30" s="289" t="s">
        <v>46</v>
      </c>
      <c r="I30" s="290"/>
      <c r="J30" s="15"/>
      <c r="K30" s="25"/>
      <c r="L30" s="15"/>
      <c r="M30" s="25"/>
    </row>
    <row r="31" spans="1:14" x14ac:dyDescent="0.2">
      <c r="B31" s="319" t="s">
        <v>927</v>
      </c>
      <c r="C31" s="303" t="s">
        <v>503</v>
      </c>
      <c r="D31" s="288"/>
      <c r="E31" s="288" t="s">
        <v>932</v>
      </c>
      <c r="F31" s="288" t="s">
        <v>59</v>
      </c>
      <c r="G31" s="289">
        <v>1895</v>
      </c>
      <c r="H31" s="289" t="s">
        <v>46</v>
      </c>
      <c r="I31" s="290"/>
      <c r="J31" s="15"/>
      <c r="K31" s="25"/>
      <c r="L31" s="15"/>
      <c r="M31" s="25"/>
    </row>
    <row r="32" spans="1:14" x14ac:dyDescent="0.2">
      <c r="B32" s="501">
        <v>42705</v>
      </c>
      <c r="C32" s="303" t="s">
        <v>978</v>
      </c>
      <c r="D32" s="288"/>
      <c r="E32" s="288" t="s">
        <v>979</v>
      </c>
      <c r="F32" s="288" t="s">
        <v>59</v>
      </c>
      <c r="G32" s="289">
        <v>40</v>
      </c>
      <c r="H32" s="289" t="s">
        <v>46</v>
      </c>
      <c r="I32" s="290"/>
      <c r="J32" s="15"/>
      <c r="K32" s="25"/>
      <c r="L32" s="15"/>
      <c r="M32" s="25"/>
    </row>
    <row r="33" spans="2:14" s="15" customFormat="1" x14ac:dyDescent="0.2">
      <c r="B33" s="501">
        <v>42736</v>
      </c>
      <c r="C33" s="303" t="s">
        <v>503</v>
      </c>
      <c r="D33" s="288"/>
      <c r="E33" s="288"/>
      <c r="F33" s="288" t="s">
        <v>59</v>
      </c>
      <c r="G33" s="289">
        <v>135.61000000000001</v>
      </c>
      <c r="H33" s="289" t="s">
        <v>46</v>
      </c>
      <c r="I33" s="290"/>
      <c r="K33" s="25"/>
      <c r="L33" s="25"/>
      <c r="M33" s="25"/>
      <c r="N33" s="26"/>
    </row>
    <row r="34" spans="2:14" x14ac:dyDescent="0.2">
      <c r="B34" s="319" t="s">
        <v>992</v>
      </c>
      <c r="C34" s="303" t="s">
        <v>503</v>
      </c>
      <c r="D34" s="288"/>
      <c r="E34" s="288"/>
      <c r="F34" s="288" t="s">
        <v>59</v>
      </c>
      <c r="G34" s="289">
        <v>1397.51</v>
      </c>
      <c r="H34" s="289" t="s">
        <v>46</v>
      </c>
      <c r="I34" s="290"/>
      <c r="J34" s="15"/>
      <c r="K34" s="25"/>
      <c r="L34" s="15"/>
      <c r="M34" s="25"/>
    </row>
    <row r="35" spans="2:14" x14ac:dyDescent="0.2">
      <c r="B35" s="319" t="s">
        <v>995</v>
      </c>
      <c r="C35" s="303" t="s">
        <v>520</v>
      </c>
      <c r="D35" s="288"/>
      <c r="E35" s="288"/>
      <c r="F35" s="288" t="s">
        <v>59</v>
      </c>
      <c r="G35" s="289">
        <v>201.29</v>
      </c>
      <c r="H35" s="289" t="s">
        <v>46</v>
      </c>
      <c r="I35" s="290"/>
      <c r="J35" s="15"/>
      <c r="K35" s="25"/>
      <c r="L35" s="15"/>
      <c r="M35" s="25"/>
    </row>
    <row r="36" spans="2:14" ht="13.5" thickBot="1" x14ac:dyDescent="0.25">
      <c r="B36" s="501">
        <v>42917</v>
      </c>
      <c r="C36" s="287" t="s">
        <v>1067</v>
      </c>
      <c r="D36" s="288"/>
      <c r="E36" s="288"/>
      <c r="F36" s="288" t="s">
        <v>59</v>
      </c>
      <c r="G36" s="289">
        <v>1000</v>
      </c>
      <c r="H36" s="289" t="s">
        <v>46</v>
      </c>
      <c r="I36" s="290"/>
      <c r="J36" s="15"/>
      <c r="K36" s="690"/>
      <c r="L36" s="15"/>
      <c r="M36" s="25"/>
    </row>
    <row r="37" spans="2:14" x14ac:dyDescent="0.2">
      <c r="B37" s="504">
        <v>43191</v>
      </c>
      <c r="C37" s="473" t="s">
        <v>1239</v>
      </c>
      <c r="D37" s="505">
        <v>13542745</v>
      </c>
      <c r="E37" s="505" t="s">
        <v>1234</v>
      </c>
      <c r="F37" s="505" t="s">
        <v>59</v>
      </c>
      <c r="G37" s="506">
        <v>240</v>
      </c>
      <c r="H37" s="506" t="s">
        <v>722</v>
      </c>
      <c r="I37" s="595"/>
      <c r="J37" s="1067" t="s">
        <v>1946</v>
      </c>
      <c r="L37" s="15"/>
      <c r="M37" s="690"/>
    </row>
    <row r="38" spans="2:14" x14ac:dyDescent="0.2">
      <c r="B38" s="504">
        <v>43282</v>
      </c>
      <c r="C38" s="473" t="s">
        <v>1278</v>
      </c>
      <c r="D38" s="505">
        <v>13553042</v>
      </c>
      <c r="E38" s="505" t="s">
        <v>1234</v>
      </c>
      <c r="F38" s="505" t="s">
        <v>59</v>
      </c>
      <c r="G38" s="506">
        <v>295.14999999999998</v>
      </c>
      <c r="H38" s="506" t="s">
        <v>47</v>
      </c>
      <c r="I38" s="595"/>
      <c r="J38" s="1072"/>
    </row>
    <row r="39" spans="2:14" x14ac:dyDescent="0.2">
      <c r="B39" s="504">
        <v>43313</v>
      </c>
      <c r="C39" s="473" t="s">
        <v>1299</v>
      </c>
      <c r="D39" s="505" t="s">
        <v>496</v>
      </c>
      <c r="E39" s="505"/>
      <c r="F39" s="505" t="s">
        <v>59</v>
      </c>
      <c r="G39" s="506">
        <v>900.34</v>
      </c>
      <c r="H39" s="506" t="s">
        <v>47</v>
      </c>
      <c r="I39" s="595"/>
      <c r="J39" s="1072"/>
      <c r="K39" s="13"/>
      <c r="M39" s="13"/>
    </row>
    <row r="40" spans="2:14" x14ac:dyDescent="0.2">
      <c r="B40" s="504">
        <v>43405</v>
      </c>
      <c r="C40" s="473" t="s">
        <v>1298</v>
      </c>
      <c r="D40" s="505">
        <v>13547297</v>
      </c>
      <c r="E40" s="505" t="s">
        <v>1234</v>
      </c>
      <c r="F40" s="505" t="s">
        <v>59</v>
      </c>
      <c r="G40" s="506">
        <v>8160.94</v>
      </c>
      <c r="H40" s="506" t="s">
        <v>722</v>
      </c>
      <c r="I40" s="595"/>
      <c r="J40" s="1072"/>
      <c r="K40" s="13"/>
      <c r="M40" s="13"/>
    </row>
    <row r="41" spans="2:14" x14ac:dyDescent="0.2">
      <c r="B41" s="504">
        <v>43435</v>
      </c>
      <c r="C41" s="473" t="s">
        <v>520</v>
      </c>
      <c r="D41" s="505"/>
      <c r="E41" s="505"/>
      <c r="F41" s="505" t="s">
        <v>59</v>
      </c>
      <c r="G41" s="506">
        <v>780.29</v>
      </c>
      <c r="H41" s="506" t="s">
        <v>722</v>
      </c>
      <c r="I41" s="595"/>
      <c r="J41" s="1072"/>
      <c r="K41" s="13"/>
      <c r="M41" s="13"/>
    </row>
    <row r="42" spans="2:14" ht="13.5" thickBot="1" x14ac:dyDescent="0.25">
      <c r="B42" s="894">
        <v>43466</v>
      </c>
      <c r="C42" s="619" t="s">
        <v>1338</v>
      </c>
      <c r="D42" s="620">
        <v>13567065</v>
      </c>
      <c r="E42" s="620" t="s">
        <v>1234</v>
      </c>
      <c r="F42" s="620" t="s">
        <v>59</v>
      </c>
      <c r="G42" s="842">
        <v>1000</v>
      </c>
      <c r="H42" s="842" t="s">
        <v>722</v>
      </c>
      <c r="I42" s="843"/>
      <c r="J42" s="1068"/>
      <c r="K42" s="13"/>
      <c r="M42" s="13"/>
    </row>
    <row r="43" spans="2:14" s="302" customFormat="1" x14ac:dyDescent="0.2">
      <c r="B43" s="881">
        <v>43556</v>
      </c>
      <c r="C43" s="882" t="s">
        <v>1337</v>
      </c>
      <c r="D43" s="883" t="s">
        <v>1350</v>
      </c>
      <c r="E43" s="883" t="s">
        <v>1234</v>
      </c>
      <c r="F43" s="883" t="s">
        <v>59</v>
      </c>
      <c r="G43" s="884">
        <v>196</v>
      </c>
      <c r="H43" s="884" t="s">
        <v>722</v>
      </c>
      <c r="I43" s="918"/>
      <c r="J43" s="1069" t="s">
        <v>1945</v>
      </c>
    </row>
    <row r="44" spans="2:14" s="302" customFormat="1" x14ac:dyDescent="0.2">
      <c r="B44" s="881">
        <v>43556</v>
      </c>
      <c r="C44" s="882" t="s">
        <v>1371</v>
      </c>
      <c r="D44" s="883" t="s">
        <v>1370</v>
      </c>
      <c r="E44" s="883" t="s">
        <v>1234</v>
      </c>
      <c r="F44" s="883" t="s">
        <v>59</v>
      </c>
      <c r="G44" s="884">
        <v>12505</v>
      </c>
      <c r="H44" s="884" t="s">
        <v>722</v>
      </c>
      <c r="I44" s="918"/>
      <c r="J44" s="1070"/>
    </row>
    <row r="45" spans="2:14" s="302" customFormat="1" x14ac:dyDescent="0.2">
      <c r="B45" s="917" t="s">
        <v>1949</v>
      </c>
      <c r="C45" s="882" t="s">
        <v>1629</v>
      </c>
      <c r="D45" s="883"/>
      <c r="E45" s="883"/>
      <c r="F45" s="883" t="s">
        <v>59</v>
      </c>
      <c r="G45" s="884">
        <v>571.73</v>
      </c>
      <c r="H45" s="884" t="s">
        <v>1436</v>
      </c>
      <c r="I45" s="918"/>
      <c r="J45" s="1070"/>
    </row>
    <row r="46" spans="2:14" s="302" customFormat="1" x14ac:dyDescent="0.2">
      <c r="B46" s="881">
        <v>43617</v>
      </c>
      <c r="C46" s="882" t="s">
        <v>1410</v>
      </c>
      <c r="D46" s="883">
        <v>13580093</v>
      </c>
      <c r="E46" s="883" t="s">
        <v>1234</v>
      </c>
      <c r="F46" s="883" t="s">
        <v>59</v>
      </c>
      <c r="G46" s="884">
        <v>7729.92</v>
      </c>
      <c r="H46" s="884" t="s">
        <v>722</v>
      </c>
      <c r="I46" s="918"/>
      <c r="J46" s="1070"/>
    </row>
    <row r="47" spans="2:14" s="302" customFormat="1" x14ac:dyDescent="0.2">
      <c r="B47" s="881">
        <v>43678</v>
      </c>
      <c r="C47" s="882" t="s">
        <v>1620</v>
      </c>
      <c r="D47" s="883">
        <v>13584155</v>
      </c>
      <c r="E47" s="883" t="s">
        <v>1234</v>
      </c>
      <c r="F47" s="883" t="s">
        <v>59</v>
      </c>
      <c r="G47" s="884">
        <v>55.6</v>
      </c>
      <c r="H47" s="884" t="s">
        <v>722</v>
      </c>
      <c r="I47" s="918"/>
      <c r="J47" s="1070"/>
    </row>
    <row r="48" spans="2:14" s="302" customFormat="1" x14ac:dyDescent="0.2">
      <c r="B48" s="881">
        <v>43678</v>
      </c>
      <c r="C48" s="882" t="s">
        <v>1446</v>
      </c>
      <c r="D48" s="883" t="s">
        <v>1447</v>
      </c>
      <c r="E48" s="883" t="s">
        <v>1234</v>
      </c>
      <c r="F48" s="883" t="s">
        <v>59</v>
      </c>
      <c r="G48" s="884">
        <v>216</v>
      </c>
      <c r="H48" s="884" t="s">
        <v>722</v>
      </c>
      <c r="I48" s="918"/>
      <c r="J48" s="1070"/>
    </row>
    <row r="49" spans="2:13" s="302" customFormat="1" x14ac:dyDescent="0.2">
      <c r="B49" s="881">
        <v>43800</v>
      </c>
      <c r="C49" s="882" t="s">
        <v>1621</v>
      </c>
      <c r="D49" s="883"/>
      <c r="E49" s="883"/>
      <c r="F49" s="883" t="s">
        <v>59</v>
      </c>
      <c r="G49" s="884">
        <v>92.58</v>
      </c>
      <c r="H49" s="884" t="s">
        <v>722</v>
      </c>
      <c r="I49" s="918"/>
      <c r="J49" s="1070"/>
    </row>
    <row r="50" spans="2:13" ht="13.5" thickBot="1" x14ac:dyDescent="0.25">
      <c r="B50" s="881">
        <v>43891</v>
      </c>
      <c r="C50" s="882" t="s">
        <v>1457</v>
      </c>
      <c r="D50" s="883" t="s">
        <v>1458</v>
      </c>
      <c r="E50" s="883" t="s">
        <v>1234</v>
      </c>
      <c r="F50" s="883" t="s">
        <v>59</v>
      </c>
      <c r="G50" s="884">
        <v>200</v>
      </c>
      <c r="H50" s="884" t="s">
        <v>722</v>
      </c>
      <c r="I50" s="918"/>
      <c r="J50" s="1071"/>
      <c r="K50" s="13"/>
      <c r="M50" s="13"/>
    </row>
    <row r="51" spans="2:13" s="302" customFormat="1" x14ac:dyDescent="0.2">
      <c r="B51" s="894">
        <v>43952</v>
      </c>
      <c r="C51" s="619" t="s">
        <v>1560</v>
      </c>
      <c r="D51" s="620"/>
      <c r="E51" s="620"/>
      <c r="F51" s="620" t="s">
        <v>59</v>
      </c>
      <c r="G51" s="842">
        <v>5000</v>
      </c>
      <c r="H51" s="842" t="s">
        <v>722</v>
      </c>
      <c r="I51" s="919"/>
      <c r="J51" s="1067" t="s">
        <v>1948</v>
      </c>
    </row>
    <row r="52" spans="2:13" s="302" customFormat="1" ht="13.5" thickBot="1" x14ac:dyDescent="0.25">
      <c r="B52" s="894">
        <v>44136</v>
      </c>
      <c r="C52" s="619" t="s">
        <v>1632</v>
      </c>
      <c r="D52" s="620">
        <v>13613593</v>
      </c>
      <c r="E52" s="620" t="s">
        <v>1234</v>
      </c>
      <c r="F52" s="620" t="s">
        <v>59</v>
      </c>
      <c r="G52" s="842">
        <v>3300</v>
      </c>
      <c r="H52" s="842" t="s">
        <v>722</v>
      </c>
      <c r="I52" s="919"/>
      <c r="J52" s="1068"/>
    </row>
    <row r="53" spans="2:13" ht="13.5" thickBot="1" x14ac:dyDescent="0.25">
      <c r="B53" s="881">
        <v>44682</v>
      </c>
      <c r="C53" s="882" t="s">
        <v>1806</v>
      </c>
      <c r="D53" s="883">
        <v>13648620</v>
      </c>
      <c r="E53" s="883" t="s">
        <v>1234</v>
      </c>
      <c r="F53" s="883" t="s">
        <v>59</v>
      </c>
      <c r="G53" s="884">
        <v>272</v>
      </c>
      <c r="H53" s="884" t="s">
        <v>722</v>
      </c>
      <c r="I53" s="885"/>
      <c r="J53" s="920" t="s">
        <v>1947</v>
      </c>
      <c r="K53" s="13"/>
      <c r="M53" s="13"/>
    </row>
    <row r="54" spans="2:13" x14ac:dyDescent="0.2">
      <c r="B54" s="580">
        <v>45017</v>
      </c>
      <c r="C54" s="499" t="s">
        <v>1893</v>
      </c>
      <c r="D54" s="581">
        <v>13663768</v>
      </c>
      <c r="E54" s="581" t="s">
        <v>1234</v>
      </c>
      <c r="F54" s="581" t="s">
        <v>59</v>
      </c>
      <c r="G54" s="582">
        <v>988</v>
      </c>
      <c r="H54" s="582" t="s">
        <v>722</v>
      </c>
      <c r="I54" s="583"/>
      <c r="J54" s="15"/>
      <c r="K54" s="13"/>
      <c r="M54" s="13"/>
    </row>
    <row r="55" spans="2:13" x14ac:dyDescent="0.2">
      <c r="B55" s="580">
        <v>45292</v>
      </c>
      <c r="C55" s="499" t="s">
        <v>2013</v>
      </c>
      <c r="D55" s="581">
        <v>13687015</v>
      </c>
      <c r="E55" s="581" t="s">
        <v>1234</v>
      </c>
      <c r="F55" s="581" t="s">
        <v>59</v>
      </c>
      <c r="G55" s="582">
        <f>998+50</f>
        <v>1048</v>
      </c>
      <c r="H55" s="582" t="s">
        <v>722</v>
      </c>
      <c r="I55" s="583"/>
      <c r="J55" s="15"/>
      <c r="K55" s="13"/>
      <c r="M55" s="13"/>
    </row>
    <row r="56" spans="2:13" x14ac:dyDescent="0.2">
      <c r="B56" s="580"/>
      <c r="C56" s="499"/>
      <c r="D56" s="581"/>
      <c r="E56" s="581"/>
      <c r="F56" s="581"/>
      <c r="G56" s="582"/>
      <c r="H56" s="582"/>
      <c r="I56" s="583"/>
      <c r="J56" s="15"/>
      <c r="K56" s="13"/>
      <c r="M56" s="13"/>
    </row>
    <row r="57" spans="2:13" x14ac:dyDescent="0.2">
      <c r="B57" s="580"/>
      <c r="C57" s="499"/>
      <c r="D57" s="581"/>
      <c r="E57" s="581"/>
      <c r="F57" s="581"/>
      <c r="G57" s="582"/>
      <c r="H57" s="582"/>
      <c r="I57" s="583"/>
      <c r="J57" s="15"/>
      <c r="K57" s="13"/>
      <c r="M57" s="13"/>
    </row>
    <row r="58" spans="2:13" x14ac:dyDescent="0.2">
      <c r="B58" s="580"/>
      <c r="C58" s="499"/>
      <c r="D58" s="581"/>
      <c r="E58" s="581"/>
      <c r="F58" s="581"/>
      <c r="G58" s="582"/>
      <c r="H58" s="582"/>
      <c r="I58" s="583"/>
      <c r="J58" s="15"/>
      <c r="K58" s="13"/>
      <c r="M58" s="13"/>
    </row>
    <row r="59" spans="2:13" x14ac:dyDescent="0.2">
      <c r="B59" s="580"/>
      <c r="C59" s="499"/>
      <c r="D59" s="581"/>
      <c r="E59" s="581"/>
      <c r="F59" s="581"/>
      <c r="G59" s="582"/>
      <c r="H59" s="582"/>
      <c r="I59" s="583"/>
      <c r="J59" s="15"/>
      <c r="K59" s="13"/>
      <c r="M59" s="13"/>
    </row>
    <row r="60" spans="2:13" x14ac:dyDescent="0.2">
      <c r="B60" s="580"/>
      <c r="C60" s="499"/>
      <c r="D60" s="581"/>
      <c r="E60" s="581"/>
      <c r="F60" s="581"/>
      <c r="G60" s="582"/>
      <c r="H60" s="582"/>
      <c r="I60" s="583"/>
      <c r="J60" s="15"/>
      <c r="K60" s="13"/>
      <c r="M60" s="13"/>
    </row>
    <row r="61" spans="2:13" x14ac:dyDescent="0.2">
      <c r="B61" s="580"/>
      <c r="C61" s="499"/>
      <c r="D61" s="581"/>
      <c r="E61" s="581"/>
      <c r="F61" s="581"/>
      <c r="G61" s="582"/>
      <c r="H61" s="582"/>
      <c r="I61" s="583"/>
      <c r="J61" s="15"/>
      <c r="K61" s="13"/>
      <c r="M61" s="13"/>
    </row>
    <row r="62" spans="2:13" x14ac:dyDescent="0.2">
      <c r="B62" s="580"/>
      <c r="C62" s="499"/>
      <c r="D62" s="581"/>
      <c r="E62" s="581"/>
      <c r="F62" s="581"/>
      <c r="G62" s="582"/>
      <c r="H62" s="582"/>
      <c r="I62" s="583"/>
      <c r="J62" s="15"/>
      <c r="K62" s="13"/>
      <c r="M62" s="13"/>
    </row>
    <row r="63" spans="2:13" x14ac:dyDescent="0.2">
      <c r="B63" s="580"/>
      <c r="C63" s="499"/>
      <c r="D63" s="581"/>
      <c r="E63" s="581"/>
      <c r="F63" s="581"/>
      <c r="G63" s="582"/>
      <c r="H63" s="582"/>
      <c r="I63" s="583"/>
      <c r="J63" s="15"/>
      <c r="K63" s="13"/>
      <c r="M63" s="13"/>
    </row>
    <row r="64" spans="2:13" x14ac:dyDescent="0.2">
      <c r="B64" s="580"/>
      <c r="C64" s="499"/>
      <c r="D64" s="581"/>
      <c r="E64" s="581"/>
      <c r="F64" s="581"/>
      <c r="G64" s="582"/>
      <c r="H64" s="582"/>
      <c r="I64" s="583"/>
      <c r="J64" s="15"/>
      <c r="K64" s="13"/>
      <c r="M64" s="13"/>
    </row>
    <row r="65" spans="2:13" ht="13.5" thickBot="1" x14ac:dyDescent="0.25">
      <c r="B65" s="41"/>
      <c r="C65" s="42"/>
      <c r="D65" s="43"/>
      <c r="E65" s="43"/>
      <c r="F65" s="43"/>
      <c r="G65" s="44"/>
      <c r="H65" s="44"/>
      <c r="I65" s="45"/>
      <c r="J65" s="15"/>
      <c r="K65" s="13"/>
      <c r="M65" s="13"/>
    </row>
    <row r="66" spans="2:13" ht="13.5" thickBot="1" x14ac:dyDescent="0.25">
      <c r="K66" s="13"/>
      <c r="M66" s="13"/>
    </row>
    <row r="67" spans="2:13" ht="13.5" thickBot="1" x14ac:dyDescent="0.25">
      <c r="G67" s="52">
        <f>SUM(G23:G66)</f>
        <v>54486.28</v>
      </c>
      <c r="K67" s="13"/>
      <c r="M67" s="13"/>
    </row>
  </sheetData>
  <customSheetViews>
    <customSheetView guid="{530C5414-3213-46FD-B662-C692DC9B3FEE}" hiddenColumns="1" topLeftCell="B1">
      <selection activeCell="H22" sqref="H22"/>
      <pageMargins left="0.7" right="0.7" top="0.75" bottom="0.75" header="0.3" footer="0.3"/>
      <pageSetup paperSize="9" orientation="portrait" r:id="rId1"/>
    </customSheetView>
    <customSheetView guid="{48EFB8DA-639B-4F4D-81A0-52231C999B0D}" hiddenColumns="1" topLeftCell="B1">
      <selection activeCell="K23" sqref="K23"/>
      <pageMargins left="0.7" right="0.7" top="0.75" bottom="0.75" header="0.3" footer="0.3"/>
      <pageSetup paperSize="9" orientation="portrait" r:id="rId2"/>
    </customSheetView>
    <customSheetView guid="{205CB0E8-D828-424D-99F7-5125E6C51D94}" hiddenColumns="1" topLeftCell="B1">
      <selection activeCell="K23" sqref="K23"/>
      <pageMargins left="0.7" right="0.7" top="0.75" bottom="0.75" header="0.3" footer="0.3"/>
      <pageSetup paperSize="9" orientation="portrait" r:id="rId3"/>
    </customSheetView>
  </customSheetViews>
  <mergeCells count="4">
    <mergeCell ref="H22:I22"/>
    <mergeCell ref="J51:J52"/>
    <mergeCell ref="J43:J50"/>
    <mergeCell ref="J37:J42"/>
  </mergeCells>
  <dataValidations count="2">
    <dataValidation type="list" allowBlank="1" showInputMessage="1" showErrorMessage="1" sqref="F23:F65" xr:uid="{00000000-0002-0000-0900-000000000000}">
      <formula1>$V$1:$V$2</formula1>
    </dataValidation>
    <dataValidation type="list" allowBlank="1" showInputMessage="1" showErrorMessage="1" sqref="H23:H65" xr:uid="{00000000-0002-0000-0900-000001000000}">
      <formula1>$C$5:$C$18</formula1>
    </dataValidation>
  </dataValidations>
  <pageMargins left="0.7" right="0.7" top="0.75" bottom="0.75" header="0.3" footer="0.3"/>
  <pageSetup paperSize="9" orientation="landscape" r:id="rId4"/>
  <headerFooter>
    <oddFooter>&amp;C&amp;1#&amp;"Calibri"&amp;10&amp;K000000OFFICIAL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66771-8912-4A65-B700-112E78453FFC}">
  <dimension ref="A1:V42"/>
  <sheetViews>
    <sheetView topLeftCell="B2" workbookViewId="0">
      <selection activeCell="B4" sqref="B4:C4"/>
    </sheetView>
  </sheetViews>
  <sheetFormatPr defaultColWidth="9.140625" defaultRowHeight="12.75" x14ac:dyDescent="0.2"/>
  <cols>
    <col min="1" max="1" width="3.42578125" style="13" hidden="1" customWidth="1"/>
    <col min="2" max="2" width="24.7109375" style="13" bestFit="1" customWidth="1"/>
    <col min="3" max="3" width="34.28515625" style="13" customWidth="1"/>
    <col min="4" max="4" width="18.7109375" style="13" customWidth="1"/>
    <col min="5" max="5" width="17.85546875" style="13" bestFit="1" customWidth="1"/>
    <col min="6" max="7" width="15.28515625" style="13" customWidth="1"/>
    <col min="8" max="8" width="17.140625" style="13" customWidth="1"/>
    <col min="9" max="9" width="23.7109375" style="13" customWidth="1"/>
    <col min="10" max="10" width="5" style="13" customWidth="1"/>
    <col min="11" max="11" width="22.28515625" style="15" customWidth="1"/>
    <col min="12" max="12" width="12.85546875" style="13" customWidth="1"/>
    <col min="13" max="13" width="18.42578125" style="15" customWidth="1"/>
    <col min="14" max="14" width="17.7109375" style="13" customWidth="1"/>
    <col min="15" max="16384" width="9.140625" style="13"/>
  </cols>
  <sheetData>
    <row r="1" spans="1:22" ht="23.25" x14ac:dyDescent="0.35">
      <c r="B1" s="14" t="s">
        <v>1685</v>
      </c>
      <c r="C1" s="14" t="s">
        <v>1686</v>
      </c>
      <c r="G1" s="80" t="s">
        <v>831</v>
      </c>
      <c r="M1" s="16"/>
      <c r="V1" s="17" t="s">
        <v>59</v>
      </c>
    </row>
    <row r="2" spans="1:22" ht="48" customHeight="1" thickBot="1" x14ac:dyDescent="0.35">
      <c r="B2" s="18" t="s">
        <v>70</v>
      </c>
      <c r="C2" s="14"/>
      <c r="D2" s="19"/>
      <c r="E2" s="17"/>
      <c r="F2" s="17"/>
      <c r="H2" s="20"/>
      <c r="M2" s="16"/>
      <c r="V2" s="17" t="s">
        <v>60</v>
      </c>
    </row>
    <row r="3" spans="1:22" ht="48" customHeight="1" thickBot="1" x14ac:dyDescent="0.3">
      <c r="B3" s="30" t="s">
        <v>0</v>
      </c>
      <c r="C3" s="31" t="s">
        <v>43</v>
      </c>
      <c r="D3" s="31" t="s">
        <v>44</v>
      </c>
      <c r="E3" s="46" t="s">
        <v>69</v>
      </c>
      <c r="F3" s="31" t="s">
        <v>68</v>
      </c>
      <c r="G3" s="31" t="s">
        <v>63</v>
      </c>
      <c r="H3" s="46" t="s">
        <v>62</v>
      </c>
      <c r="I3" s="47" t="s">
        <v>54</v>
      </c>
      <c r="J3" s="21"/>
      <c r="K3" s="21"/>
      <c r="L3" s="21"/>
      <c r="M3" s="13"/>
    </row>
    <row r="4" spans="1:22" ht="13.5" thickBot="1" x14ac:dyDescent="0.25">
      <c r="B4" s="33" t="s">
        <v>1688</v>
      </c>
      <c r="C4" s="34" t="s">
        <v>1687</v>
      </c>
      <c r="D4" s="35">
        <v>44316</v>
      </c>
      <c r="E4" s="263">
        <f t="shared" ref="E4:E12" si="0">IF(D4=0,"",D4+2556.7)</f>
        <v>46872.7</v>
      </c>
      <c r="F4" s="36">
        <v>2235</v>
      </c>
      <c r="G4" s="36">
        <v>0</v>
      </c>
      <c r="H4" s="58">
        <f>SUMIF($H$19:$H$86,C4,$G$19:$G$86)</f>
        <v>494</v>
      </c>
      <c r="I4" s="49">
        <f t="shared" ref="I4:I8" si="1">G4-H4</f>
        <v>-494</v>
      </c>
      <c r="J4" s="22"/>
      <c r="K4" s="22"/>
      <c r="L4" s="22"/>
      <c r="M4" s="13"/>
    </row>
    <row r="5" spans="1:22" ht="13.5" thickBot="1" x14ac:dyDescent="0.25">
      <c r="A5" s="13">
        <v>2</v>
      </c>
      <c r="B5" s="260"/>
      <c r="C5" s="261"/>
      <c r="D5" s="262"/>
      <c r="E5" s="263" t="str">
        <f t="shared" si="0"/>
        <v/>
      </c>
      <c r="F5" s="264"/>
      <c r="G5" s="264"/>
      <c r="H5" s="58">
        <f>SUMIF($H$19:$H$86,C5,$G$19:$G$86)</f>
        <v>0</v>
      </c>
      <c r="I5" s="49">
        <f t="shared" si="1"/>
        <v>0</v>
      </c>
      <c r="J5" s="22" t="s">
        <v>617</v>
      </c>
      <c r="K5" s="22"/>
      <c r="L5" s="22"/>
      <c r="M5" s="13"/>
    </row>
    <row r="6" spans="1:22" ht="13.5" thickBot="1" x14ac:dyDescent="0.25">
      <c r="A6" s="13">
        <v>4</v>
      </c>
      <c r="B6" s="32"/>
      <c r="C6" s="27"/>
      <c r="D6" s="55"/>
      <c r="E6" s="263" t="str">
        <f t="shared" si="0"/>
        <v/>
      </c>
      <c r="F6" s="57"/>
      <c r="G6" s="57"/>
      <c r="H6" s="58">
        <f>SUMIF($H$28:$H$86,C6,$G$28:$G$86)</f>
        <v>0</v>
      </c>
      <c r="I6" s="49">
        <f t="shared" si="1"/>
        <v>0</v>
      </c>
      <c r="J6" s="22"/>
      <c r="K6" s="22"/>
      <c r="L6" s="22"/>
      <c r="M6" s="13"/>
    </row>
    <row r="7" spans="1:22" ht="13.5" thickBot="1" x14ac:dyDescent="0.25">
      <c r="B7" s="32"/>
      <c r="C7" s="27"/>
      <c r="D7" s="55"/>
      <c r="E7" s="263" t="str">
        <f t="shared" si="0"/>
        <v/>
      </c>
      <c r="F7" s="57"/>
      <c r="G7" s="57"/>
      <c r="H7" s="58">
        <f>SUMIF($H$28:$H$86,C7,$G$28:$G$86)</f>
        <v>0</v>
      </c>
      <c r="I7" s="49">
        <f t="shared" si="1"/>
        <v>0</v>
      </c>
      <c r="J7" s="22"/>
      <c r="K7" s="22"/>
      <c r="L7" s="22"/>
      <c r="M7" s="13"/>
    </row>
    <row r="8" spans="1:22" ht="13.5" thickBot="1" x14ac:dyDescent="0.25">
      <c r="A8" s="13">
        <v>5</v>
      </c>
      <c r="B8" s="32"/>
      <c r="C8" s="27"/>
      <c r="D8" s="55"/>
      <c r="E8" s="263" t="str">
        <f t="shared" si="0"/>
        <v/>
      </c>
      <c r="F8" s="61"/>
      <c r="G8" s="57"/>
      <c r="H8" s="58">
        <f>SUMIF($H$28:$H$86,C8,$G$28:$G$86)</f>
        <v>0</v>
      </c>
      <c r="I8" s="49">
        <f t="shared" si="1"/>
        <v>0</v>
      </c>
      <c r="J8" s="22" t="s">
        <v>1046</v>
      </c>
      <c r="K8" s="22"/>
      <c r="L8" s="22"/>
      <c r="M8" s="13"/>
    </row>
    <row r="9" spans="1:22" x14ac:dyDescent="0.2">
      <c r="A9" s="13">
        <v>6</v>
      </c>
      <c r="B9" s="32"/>
      <c r="C9" s="27"/>
      <c r="D9" s="4"/>
      <c r="E9" s="50" t="str">
        <f t="shared" si="0"/>
        <v/>
      </c>
      <c r="F9" s="28"/>
      <c r="G9" s="28"/>
      <c r="H9" s="48">
        <f>SUMIF($H$28:$H$86,C9,$G$28:$G$86)</f>
        <v>0</v>
      </c>
      <c r="I9" s="49">
        <f>G9-H9</f>
        <v>0</v>
      </c>
      <c r="J9" s="22"/>
      <c r="K9" s="22"/>
      <c r="L9" s="22"/>
      <c r="M9" s="13"/>
    </row>
    <row r="10" spans="1:22" x14ac:dyDescent="0.2">
      <c r="B10" s="232"/>
      <c r="C10" s="27"/>
      <c r="D10" s="4"/>
      <c r="E10" s="50" t="str">
        <f t="shared" si="0"/>
        <v/>
      </c>
      <c r="F10" s="28"/>
      <c r="G10" s="28"/>
      <c r="H10" s="48"/>
      <c r="I10" s="48">
        <f>G10-H10</f>
        <v>0</v>
      </c>
      <c r="J10" s="509" t="s">
        <v>1091</v>
      </c>
      <c r="K10" s="22"/>
      <c r="L10" s="22"/>
      <c r="M10" s="13"/>
    </row>
    <row r="11" spans="1:22" x14ac:dyDescent="0.2">
      <c r="B11" s="232"/>
      <c r="C11" s="27"/>
      <c r="D11" s="4"/>
      <c r="E11" s="50" t="str">
        <f t="shared" si="0"/>
        <v/>
      </c>
      <c r="F11" s="28"/>
      <c r="G11" s="28"/>
      <c r="H11" s="48">
        <f>SUMIF($H$28:$H$86,C11,$G$28:$G$86)</f>
        <v>0</v>
      </c>
      <c r="I11" s="48"/>
      <c r="J11" s="509"/>
      <c r="K11" s="22"/>
      <c r="L11" s="22"/>
      <c r="M11" s="13"/>
    </row>
    <row r="12" spans="1:22" x14ac:dyDescent="0.2">
      <c r="B12" s="232"/>
      <c r="C12" s="27"/>
      <c r="D12" s="4"/>
      <c r="E12" s="50" t="str">
        <f t="shared" si="0"/>
        <v/>
      </c>
      <c r="F12" s="28"/>
      <c r="G12" s="28"/>
      <c r="H12" s="48">
        <f>SUMIF($H$28:$H$86,C12,$G$28:$G$86)</f>
        <v>0</v>
      </c>
      <c r="I12" s="48"/>
      <c r="J12" s="509"/>
      <c r="K12" s="22"/>
      <c r="L12" s="22"/>
      <c r="M12" s="13"/>
    </row>
    <row r="13" spans="1:22" x14ac:dyDescent="0.2">
      <c r="B13" s="232"/>
      <c r="C13" s="27"/>
      <c r="D13" s="4"/>
      <c r="E13" s="50"/>
      <c r="F13" s="28"/>
      <c r="G13" s="28"/>
      <c r="H13" s="48"/>
      <c r="I13" s="48"/>
      <c r="J13" s="509"/>
      <c r="K13" s="22"/>
      <c r="L13" s="22"/>
      <c r="M13" s="13"/>
    </row>
    <row r="14" spans="1:22" ht="13.5" thickBot="1" x14ac:dyDescent="0.25">
      <c r="B14" s="232"/>
      <c r="C14" s="27"/>
      <c r="D14" s="4"/>
      <c r="E14" s="50"/>
      <c r="F14" s="28"/>
      <c r="G14" s="28"/>
      <c r="H14" s="48"/>
      <c r="I14" s="48"/>
      <c r="J14" s="22"/>
      <c r="K14" s="22"/>
      <c r="L14" s="22"/>
      <c r="M14" s="13"/>
    </row>
    <row r="15" spans="1:22" x14ac:dyDescent="0.2">
      <c r="B15" s="523"/>
      <c r="C15" s="523"/>
      <c r="D15" s="523"/>
      <c r="E15" s="523"/>
      <c r="F15" s="523"/>
      <c r="G15" s="523"/>
      <c r="H15" s="523"/>
      <c r="I15" s="523"/>
      <c r="J15" s="15"/>
      <c r="K15" s="12" t="s">
        <v>832</v>
      </c>
      <c r="L15" s="12" t="s">
        <v>49</v>
      </c>
      <c r="M15" s="13"/>
      <c r="N15" s="23"/>
    </row>
    <row r="16" spans="1:22" s="15" customFormat="1" ht="13.5" thickBot="1" x14ac:dyDescent="0.25">
      <c r="C16" s="24"/>
      <c r="F16" s="53"/>
      <c r="G16" s="522">
        <f>SUM(G4:G15)</f>
        <v>0</v>
      </c>
      <c r="H16" s="53"/>
      <c r="I16" s="522">
        <f t="shared" ref="I16" si="2">SUM(I4:I15)</f>
        <v>-494</v>
      </c>
      <c r="J16" s="53"/>
      <c r="K16" s="11">
        <f>'CIL Reconcilliation'!E15</f>
        <v>0</v>
      </c>
      <c r="L16" s="11">
        <f>H16-K16</f>
        <v>0</v>
      </c>
      <c r="N16" s="23"/>
    </row>
    <row r="17" spans="2:14" s="15" customFormat="1" ht="19.5" customHeight="1" thickBot="1" x14ac:dyDescent="0.35">
      <c r="B17" s="18" t="s">
        <v>71</v>
      </c>
      <c r="K17" s="23"/>
      <c r="M17" s="23"/>
    </row>
    <row r="18" spans="2:14" s="15" customFormat="1" ht="31.5" x14ac:dyDescent="0.25">
      <c r="B18" s="37" t="s">
        <v>42</v>
      </c>
      <c r="C18" s="37" t="s">
        <v>53</v>
      </c>
      <c r="D18" s="31" t="s">
        <v>61</v>
      </c>
      <c r="E18" s="31" t="s">
        <v>51</v>
      </c>
      <c r="F18" s="31" t="s">
        <v>58</v>
      </c>
      <c r="G18" s="38" t="s">
        <v>52</v>
      </c>
      <c r="H18" s="1049" t="s">
        <v>77</v>
      </c>
      <c r="I18" s="1050"/>
      <c r="J18" s="21"/>
      <c r="L18" s="25"/>
      <c r="N18" s="26"/>
    </row>
    <row r="19" spans="2:14" s="622" customFormat="1" x14ac:dyDescent="0.2">
      <c r="B19" s="845">
        <v>45017</v>
      </c>
      <c r="C19" s="754" t="s">
        <v>1894</v>
      </c>
      <c r="D19" s="755">
        <v>13664169</v>
      </c>
      <c r="E19" s="505" t="s">
        <v>1051</v>
      </c>
      <c r="F19" s="505" t="s">
        <v>59</v>
      </c>
      <c r="G19" s="506">
        <v>494</v>
      </c>
      <c r="H19" s="506" t="s">
        <v>1687</v>
      </c>
      <c r="I19" s="595"/>
      <c r="K19" s="506">
        <v>596.66999999999996</v>
      </c>
      <c r="L19" s="756"/>
      <c r="N19" s="757"/>
    </row>
    <row r="20" spans="2:14" s="621" customFormat="1" x14ac:dyDescent="0.2">
      <c r="B20" s="640"/>
      <c r="C20" s="754"/>
      <c r="D20" s="505"/>
      <c r="E20" s="505"/>
      <c r="F20" s="505"/>
      <c r="G20" s="506"/>
      <c r="H20" s="506"/>
      <c r="I20" s="595"/>
      <c r="J20" s="622"/>
      <c r="K20" s="506">
        <v>214.25</v>
      </c>
      <c r="M20" s="622"/>
    </row>
    <row r="21" spans="2:14" s="621" customFormat="1" x14ac:dyDescent="0.2">
      <c r="B21" s="504"/>
      <c r="C21" s="473"/>
      <c r="D21" s="505"/>
      <c r="E21" s="505"/>
      <c r="F21" s="505"/>
      <c r="G21" s="506"/>
      <c r="H21" s="506"/>
      <c r="I21" s="595"/>
      <c r="J21" s="622"/>
      <c r="K21" s="506">
        <v>1189.03</v>
      </c>
      <c r="M21" s="622"/>
    </row>
    <row r="22" spans="2:14" s="621" customFormat="1" x14ac:dyDescent="0.2">
      <c r="B22" s="504"/>
      <c r="C22" s="473"/>
      <c r="D22" s="505"/>
      <c r="E22" s="505"/>
      <c r="F22" s="505"/>
      <c r="G22" s="506"/>
      <c r="H22" s="506"/>
      <c r="I22" s="595"/>
      <c r="J22" s="622"/>
      <c r="K22" s="506">
        <v>299</v>
      </c>
      <c r="M22" s="622"/>
    </row>
    <row r="23" spans="2:14" s="621" customFormat="1" x14ac:dyDescent="0.2">
      <c r="B23" s="758"/>
      <c r="C23" s="473"/>
      <c r="D23" s="505"/>
      <c r="E23" s="505"/>
      <c r="F23" s="505"/>
      <c r="G23" s="506"/>
      <c r="H23" s="506"/>
      <c r="I23" s="595"/>
      <c r="J23" s="622"/>
      <c r="K23" s="506">
        <v>50</v>
      </c>
      <c r="M23" s="622"/>
    </row>
    <row r="24" spans="2:14" s="621" customFormat="1" x14ac:dyDescent="0.2">
      <c r="B24" s="640"/>
      <c r="C24" s="473"/>
      <c r="D24" s="505"/>
      <c r="E24" s="505"/>
      <c r="F24" s="505"/>
      <c r="G24" s="506"/>
      <c r="H24" s="506"/>
      <c r="I24" s="595"/>
      <c r="J24" s="622"/>
      <c r="K24" s="506">
        <v>300</v>
      </c>
      <c r="M24" s="622"/>
    </row>
    <row r="25" spans="2:14" s="621" customFormat="1" x14ac:dyDescent="0.2">
      <c r="B25" s="640"/>
      <c r="C25" s="473"/>
      <c r="D25" s="505"/>
      <c r="E25" s="505"/>
      <c r="F25" s="505"/>
      <c r="G25" s="506"/>
      <c r="H25" s="506"/>
      <c r="I25" s="595"/>
      <c r="J25" s="622"/>
      <c r="K25" s="506">
        <v>226</v>
      </c>
      <c r="M25" s="622"/>
    </row>
    <row r="26" spans="2:14" s="621" customFormat="1" x14ac:dyDescent="0.2">
      <c r="B26" s="759"/>
      <c r="C26" s="754"/>
      <c r="D26" s="755"/>
      <c r="E26" s="755"/>
      <c r="F26" s="505"/>
      <c r="G26" s="506"/>
      <c r="H26" s="506"/>
      <c r="I26" s="595"/>
      <c r="J26" s="622"/>
      <c r="K26" s="756">
        <f>SUM(K19:K25)</f>
        <v>2874.95</v>
      </c>
      <c r="M26" s="622"/>
    </row>
    <row r="27" spans="2:14" s="621" customFormat="1" x14ac:dyDescent="0.2">
      <c r="B27" s="504"/>
      <c r="C27" s="473"/>
      <c r="D27" s="505"/>
      <c r="E27" s="505"/>
      <c r="F27" s="505"/>
      <c r="G27" s="506"/>
      <c r="H27" s="506"/>
      <c r="I27" s="595"/>
      <c r="J27" s="622"/>
      <c r="K27" s="756"/>
      <c r="M27" s="622"/>
    </row>
    <row r="28" spans="2:14" s="622" customFormat="1" x14ac:dyDescent="0.2">
      <c r="B28" s="504"/>
      <c r="C28" s="473"/>
      <c r="D28" s="505"/>
      <c r="E28" s="505"/>
      <c r="F28" s="505"/>
      <c r="G28" s="506"/>
      <c r="H28" s="506"/>
      <c r="I28" s="595"/>
      <c r="K28" s="756"/>
      <c r="L28" s="756"/>
      <c r="N28" s="757"/>
    </row>
    <row r="29" spans="2:14" s="621" customFormat="1" x14ac:dyDescent="0.2">
      <c r="B29" s="504"/>
      <c r="C29" s="473"/>
      <c r="D29" s="505"/>
      <c r="E29" s="505"/>
      <c r="F29" s="505"/>
      <c r="G29" s="506"/>
      <c r="H29" s="506"/>
      <c r="I29" s="595"/>
      <c r="J29" s="622"/>
      <c r="K29" s="760"/>
      <c r="M29" s="622"/>
    </row>
    <row r="30" spans="2:14" s="621" customFormat="1" x14ac:dyDescent="0.2">
      <c r="B30" s="504"/>
      <c r="C30" s="473"/>
      <c r="D30" s="505"/>
      <c r="E30" s="505"/>
      <c r="F30" s="505"/>
      <c r="G30" s="506"/>
      <c r="H30" s="506"/>
      <c r="I30" s="595"/>
      <c r="J30" s="622"/>
      <c r="K30" s="622"/>
      <c r="M30" s="622"/>
    </row>
    <row r="31" spans="2:14" s="621" customFormat="1" x14ac:dyDescent="0.2">
      <c r="B31" s="504"/>
      <c r="C31" s="761"/>
      <c r="D31" s="505"/>
      <c r="E31" s="755"/>
      <c r="F31" s="505"/>
      <c r="G31" s="506"/>
      <c r="H31" s="506"/>
      <c r="I31" s="595"/>
      <c r="J31" s="622"/>
      <c r="K31" s="622"/>
      <c r="M31" s="622"/>
    </row>
    <row r="32" spans="2:14" x14ac:dyDescent="0.2">
      <c r="B32" s="445"/>
      <c r="C32" s="1"/>
      <c r="D32" s="2"/>
      <c r="E32" s="2"/>
      <c r="F32" s="2"/>
      <c r="G32" s="29"/>
      <c r="H32" s="29"/>
      <c r="I32" s="40"/>
      <c r="J32" s="15"/>
    </row>
    <row r="33" spans="2:13" x14ac:dyDescent="0.2">
      <c r="B33" s="445"/>
      <c r="C33" s="1"/>
      <c r="D33" s="2"/>
      <c r="E33" s="2"/>
      <c r="F33" s="2"/>
      <c r="G33" s="29"/>
      <c r="H33" s="29"/>
      <c r="I33" s="40"/>
      <c r="J33" s="15"/>
      <c r="K33" s="13"/>
      <c r="M33" s="13"/>
    </row>
    <row r="34" spans="2:13" x14ac:dyDescent="0.2">
      <c r="B34" s="445"/>
      <c r="C34" s="232"/>
      <c r="D34" s="2"/>
      <c r="E34" s="2"/>
      <c r="F34" s="2"/>
      <c r="G34" s="29"/>
      <c r="H34" s="29"/>
      <c r="I34" s="40"/>
      <c r="J34" s="15"/>
      <c r="K34" s="13"/>
      <c r="M34" s="13"/>
    </row>
    <row r="35" spans="2:13" x14ac:dyDescent="0.2">
      <c r="B35" s="445"/>
      <c r="C35" s="232"/>
      <c r="D35" s="2"/>
      <c r="E35" s="2"/>
      <c r="F35" s="2"/>
      <c r="G35" s="29"/>
      <c r="H35" s="29"/>
      <c r="I35" s="40"/>
      <c r="J35" s="15"/>
      <c r="K35" s="13"/>
      <c r="M35" s="13"/>
    </row>
    <row r="36" spans="2:13" x14ac:dyDescent="0.2">
      <c r="B36" s="445"/>
      <c r="C36" s="232"/>
      <c r="D36" s="2"/>
      <c r="E36" s="2"/>
      <c r="F36" s="2"/>
      <c r="G36" s="29"/>
      <c r="H36" s="29"/>
      <c r="I36" s="40"/>
      <c r="J36" s="15"/>
      <c r="K36" s="13"/>
      <c r="M36" s="13"/>
    </row>
    <row r="37" spans="2:13" x14ac:dyDescent="0.2">
      <c r="B37" s="445"/>
      <c r="C37" s="232"/>
      <c r="D37" s="2"/>
      <c r="E37" s="2"/>
      <c r="F37" s="2"/>
      <c r="G37" s="29"/>
      <c r="H37" s="29"/>
      <c r="I37" s="40"/>
      <c r="J37" s="15"/>
      <c r="K37" s="13"/>
      <c r="M37" s="13"/>
    </row>
    <row r="38" spans="2:13" x14ac:dyDescent="0.2">
      <c r="B38" s="39"/>
      <c r="C38" s="1"/>
      <c r="D38" s="2"/>
      <c r="E38" s="2"/>
      <c r="F38" s="2"/>
      <c r="G38" s="29"/>
      <c r="H38" s="29"/>
      <c r="I38" s="40"/>
      <c r="J38" s="15"/>
      <c r="K38" s="13"/>
      <c r="M38" s="13"/>
    </row>
    <row r="39" spans="2:13" x14ac:dyDescent="0.2">
      <c r="B39" s="39"/>
      <c r="C39" s="1"/>
      <c r="D39" s="2"/>
      <c r="E39" s="2"/>
      <c r="F39" s="2"/>
      <c r="G39" s="29"/>
      <c r="H39" s="29"/>
      <c r="I39" s="40"/>
      <c r="J39" s="15"/>
      <c r="K39" s="13"/>
      <c r="M39" s="13"/>
    </row>
    <row r="40" spans="2:13" ht="13.5" thickBot="1" x14ac:dyDescent="0.25">
      <c r="B40" s="41"/>
      <c r="C40" s="42"/>
      <c r="D40" s="43"/>
      <c r="E40" s="43"/>
      <c r="F40" s="43"/>
      <c r="G40" s="44"/>
      <c r="H40" s="44"/>
      <c r="I40" s="45"/>
      <c r="J40" s="15"/>
      <c r="K40" s="13"/>
      <c r="M40" s="13"/>
    </row>
    <row r="41" spans="2:13" ht="13.5" thickBot="1" x14ac:dyDescent="0.25">
      <c r="K41" s="13"/>
      <c r="M41" s="13"/>
    </row>
    <row r="42" spans="2:13" ht="13.5" thickBot="1" x14ac:dyDescent="0.25">
      <c r="G42" s="52">
        <f>SUM(G20:G41)</f>
        <v>0</v>
      </c>
      <c r="K42" s="13"/>
      <c r="M42" s="13"/>
    </row>
  </sheetData>
  <mergeCells count="1">
    <mergeCell ref="H18:I18"/>
  </mergeCells>
  <dataValidations count="2">
    <dataValidation type="list" allowBlank="1" showInputMessage="1" showErrorMessage="1" sqref="F19:F40" xr:uid="{373EF021-0F4E-4E1C-98B4-02277F82DF82}">
      <formula1>$V$1:$V$2</formula1>
    </dataValidation>
    <dataValidation type="list" allowBlank="1" showInputMessage="1" showErrorMessage="1" sqref="H19:H40" xr:uid="{621DDE63-67D6-4EC5-BCE5-0B0247C9E115}">
      <formula1>$C$4:$C$9</formula1>
    </dataValidation>
  </dataValidations>
  <pageMargins left="0.7" right="0.7" top="0.75" bottom="0.75" header="0.3" footer="0.3"/>
  <pageSetup paperSize="9" orientation="portrait" horizontalDpi="4294967293" verticalDpi="0" r:id="rId1"/>
  <headerFooter>
    <oddFooter>&amp;C&amp;1#&amp;"Calibri"&amp;10&amp;K000000OFFICIAL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tint="0.59999389629810485"/>
  </sheetPr>
  <dimension ref="A1:W33"/>
  <sheetViews>
    <sheetView topLeftCell="B1" workbookViewId="0">
      <selection activeCell="B10" sqref="B10"/>
    </sheetView>
  </sheetViews>
  <sheetFormatPr defaultColWidth="9.140625" defaultRowHeight="12.75" x14ac:dyDescent="0.2"/>
  <cols>
    <col min="1" max="1" width="3.42578125" style="13" hidden="1" customWidth="1"/>
    <col min="2" max="2" width="24.7109375" style="13" bestFit="1" customWidth="1"/>
    <col min="3" max="3" width="57.28515625" style="13" customWidth="1"/>
    <col min="4" max="4" width="18.7109375" style="13" customWidth="1"/>
    <col min="5" max="5" width="17.85546875" style="13" bestFit="1" customWidth="1"/>
    <col min="6" max="7" width="15.28515625" style="13" customWidth="1"/>
    <col min="8" max="8" width="17.140625" style="13" customWidth="1"/>
    <col min="9" max="9" width="32.42578125" style="13" customWidth="1"/>
    <col min="10" max="10" width="8.5703125" style="13" customWidth="1"/>
    <col min="11" max="11" width="5" style="13" customWidth="1"/>
    <col min="12" max="12" width="22.28515625" style="15" customWidth="1"/>
    <col min="13" max="13" width="12.85546875" style="13" customWidth="1"/>
    <col min="14" max="14" width="18.42578125" style="15" customWidth="1"/>
    <col min="15" max="15" width="17.7109375" style="13" customWidth="1"/>
    <col min="16" max="16384" width="9.140625" style="13"/>
  </cols>
  <sheetData>
    <row r="1" spans="1:23" ht="23.25" x14ac:dyDescent="0.35">
      <c r="B1" s="14" t="s">
        <v>833</v>
      </c>
      <c r="C1" s="14" t="s">
        <v>810</v>
      </c>
      <c r="G1" s="80" t="s">
        <v>831</v>
      </c>
      <c r="N1" s="16"/>
      <c r="W1" s="17" t="s">
        <v>59</v>
      </c>
    </row>
    <row r="2" spans="1:23" ht="48" customHeight="1" thickBot="1" x14ac:dyDescent="0.35">
      <c r="B2" s="18" t="s">
        <v>70</v>
      </c>
      <c r="C2" s="14"/>
      <c r="D2" s="19"/>
      <c r="E2" s="17"/>
      <c r="F2" s="17"/>
      <c r="H2" s="20"/>
      <c r="N2" s="16"/>
      <c r="W2" s="17" t="s">
        <v>60</v>
      </c>
    </row>
    <row r="3" spans="1:23" ht="48" customHeight="1" x14ac:dyDescent="0.25">
      <c r="B3" s="30" t="s">
        <v>0</v>
      </c>
      <c r="C3" s="31" t="s">
        <v>43</v>
      </c>
      <c r="D3" s="31" t="s">
        <v>44</v>
      </c>
      <c r="E3" s="46" t="s">
        <v>69</v>
      </c>
      <c r="F3" s="31" t="s">
        <v>68</v>
      </c>
      <c r="G3" s="31" t="s">
        <v>893</v>
      </c>
      <c r="H3" s="46" t="s">
        <v>1829</v>
      </c>
      <c r="I3" s="47" t="s">
        <v>54</v>
      </c>
      <c r="J3" s="938"/>
      <c r="K3" s="21"/>
      <c r="L3" s="21"/>
      <c r="M3" s="21"/>
      <c r="N3" s="13"/>
    </row>
    <row r="4" spans="1:23" x14ac:dyDescent="0.2">
      <c r="B4" s="32" t="s">
        <v>844</v>
      </c>
      <c r="C4" s="27" t="s">
        <v>845</v>
      </c>
      <c r="D4" s="4">
        <v>42486</v>
      </c>
      <c r="E4" s="56">
        <v>45042</v>
      </c>
      <c r="F4" s="411">
        <v>2593.5</v>
      </c>
      <c r="G4" s="411">
        <v>2593.5</v>
      </c>
      <c r="H4" s="48">
        <f t="shared" ref="H4:H16" si="0">SUMIF($H$21:$H$72,C4,$G$21:$G$72)</f>
        <v>2112.3000000000002</v>
      </c>
      <c r="I4" s="49">
        <f>G4-H4</f>
        <v>481.19999999999982</v>
      </c>
      <c r="J4" s="494"/>
      <c r="K4" s="22"/>
      <c r="L4" s="22"/>
      <c r="M4" s="22"/>
      <c r="N4" s="13"/>
    </row>
    <row r="5" spans="1:23" x14ac:dyDescent="0.2">
      <c r="B5" s="32" t="s">
        <v>890</v>
      </c>
      <c r="C5" s="27" t="s">
        <v>891</v>
      </c>
      <c r="D5" s="55" t="s">
        <v>496</v>
      </c>
      <c r="E5" s="56" t="s">
        <v>496</v>
      </c>
      <c r="F5" s="57">
        <v>35675</v>
      </c>
      <c r="G5" s="57">
        <v>0</v>
      </c>
      <c r="H5" s="48">
        <f t="shared" si="0"/>
        <v>0</v>
      </c>
      <c r="I5" s="49">
        <f t="shared" ref="I5:I16" si="1">G5-H5</f>
        <v>0</v>
      </c>
      <c r="J5" s="494"/>
      <c r="K5" s="22"/>
      <c r="L5" s="22"/>
      <c r="M5" s="22"/>
      <c r="N5" s="13"/>
    </row>
    <row r="6" spans="1:23" x14ac:dyDescent="0.2">
      <c r="B6" s="32" t="s">
        <v>940</v>
      </c>
      <c r="C6" s="27" t="s">
        <v>891</v>
      </c>
      <c r="D6" s="55">
        <v>42677</v>
      </c>
      <c r="E6" s="56" t="s">
        <v>496</v>
      </c>
      <c r="F6" s="57">
        <v>-35675</v>
      </c>
      <c r="G6" s="57">
        <v>0</v>
      </c>
      <c r="H6" s="48">
        <f t="shared" si="0"/>
        <v>0</v>
      </c>
      <c r="I6" s="49">
        <f t="shared" si="1"/>
        <v>0</v>
      </c>
      <c r="J6" s="494"/>
      <c r="K6" s="22" t="s">
        <v>941</v>
      </c>
      <c r="L6" s="22"/>
      <c r="M6" s="22"/>
      <c r="N6" s="13"/>
    </row>
    <row r="7" spans="1:23" x14ac:dyDescent="0.2">
      <c r="B7" s="32" t="s">
        <v>1028</v>
      </c>
      <c r="C7" s="27" t="s">
        <v>1029</v>
      </c>
      <c r="D7" s="55" t="s">
        <v>496</v>
      </c>
      <c r="E7" s="56" t="s">
        <v>496</v>
      </c>
      <c r="F7" s="57">
        <v>2594</v>
      </c>
      <c r="G7" s="57">
        <v>0</v>
      </c>
      <c r="H7" s="48">
        <f t="shared" si="0"/>
        <v>0</v>
      </c>
      <c r="I7" s="49">
        <f t="shared" si="1"/>
        <v>0</v>
      </c>
      <c r="J7" s="494"/>
      <c r="K7" s="22"/>
      <c r="L7" s="22"/>
      <c r="M7" s="22"/>
      <c r="N7" s="13"/>
    </row>
    <row r="8" spans="1:23" x14ac:dyDescent="0.2">
      <c r="B8" s="32" t="s">
        <v>1030</v>
      </c>
      <c r="C8" s="27" t="s">
        <v>1657</v>
      </c>
      <c r="D8" s="55">
        <v>42895</v>
      </c>
      <c r="E8" s="56">
        <v>45452</v>
      </c>
      <c r="F8" s="57">
        <v>4378</v>
      </c>
      <c r="G8" s="57">
        <v>0</v>
      </c>
      <c r="H8" s="48">
        <f t="shared" si="0"/>
        <v>0</v>
      </c>
      <c r="I8" s="49">
        <f t="shared" si="1"/>
        <v>0</v>
      </c>
      <c r="J8" s="494"/>
      <c r="K8" s="22"/>
      <c r="L8" s="22"/>
      <c r="M8" s="22"/>
      <c r="N8" s="13"/>
    </row>
    <row r="9" spans="1:23" x14ac:dyDescent="0.2">
      <c r="B9" s="32" t="s">
        <v>1028</v>
      </c>
      <c r="C9" s="27" t="s">
        <v>1029</v>
      </c>
      <c r="D9" s="55" t="s">
        <v>496</v>
      </c>
      <c r="E9" s="56" t="s">
        <v>496</v>
      </c>
      <c r="F9" s="57">
        <f>0-2594</f>
        <v>-2594</v>
      </c>
      <c r="G9" s="57">
        <v>0</v>
      </c>
      <c r="H9" s="48">
        <f t="shared" si="0"/>
        <v>0</v>
      </c>
      <c r="I9" s="49">
        <f t="shared" si="1"/>
        <v>0</v>
      </c>
      <c r="J9" s="494"/>
      <c r="K9" s="22" t="s">
        <v>1035</v>
      </c>
      <c r="L9" s="22"/>
      <c r="M9" s="22"/>
      <c r="N9" s="13"/>
    </row>
    <row r="10" spans="1:23" x14ac:dyDescent="0.2">
      <c r="B10" s="232" t="s">
        <v>581</v>
      </c>
      <c r="C10" s="27" t="s">
        <v>1183</v>
      </c>
      <c r="D10" s="55">
        <v>43074</v>
      </c>
      <c r="E10" s="56">
        <v>45454</v>
      </c>
      <c r="F10" s="57">
        <v>6731</v>
      </c>
      <c r="G10" s="57">
        <v>0</v>
      </c>
      <c r="H10" s="48">
        <f t="shared" si="0"/>
        <v>0</v>
      </c>
      <c r="I10" s="49">
        <f t="shared" si="1"/>
        <v>0</v>
      </c>
      <c r="J10" s="494"/>
      <c r="K10" s="22"/>
      <c r="L10" s="22"/>
      <c r="M10" s="22"/>
      <c r="N10" s="13"/>
    </row>
    <row r="11" spans="1:23" x14ac:dyDescent="0.2">
      <c r="B11" s="244" t="s">
        <v>777</v>
      </c>
      <c r="C11" s="27" t="s">
        <v>1661</v>
      </c>
      <c r="D11" s="55">
        <v>44256</v>
      </c>
      <c r="E11" s="56">
        <v>45455</v>
      </c>
      <c r="F11" s="57">
        <v>1094</v>
      </c>
      <c r="G11" s="57">
        <v>0</v>
      </c>
      <c r="H11" s="48">
        <f t="shared" si="0"/>
        <v>0</v>
      </c>
      <c r="I11" s="49">
        <f t="shared" si="1"/>
        <v>0</v>
      </c>
      <c r="J11" s="494"/>
      <c r="K11" s="22"/>
      <c r="L11" s="22"/>
      <c r="M11" s="22"/>
      <c r="N11" s="13"/>
    </row>
    <row r="12" spans="1:23" x14ac:dyDescent="0.2">
      <c r="B12" s="232" t="s">
        <v>1709</v>
      </c>
      <c r="C12" s="27" t="s">
        <v>1710</v>
      </c>
      <c r="D12" s="55">
        <v>44357</v>
      </c>
      <c r="E12" s="56">
        <v>46914</v>
      </c>
      <c r="F12" s="57">
        <v>3420.08</v>
      </c>
      <c r="G12" s="57">
        <v>0</v>
      </c>
      <c r="H12" s="48">
        <f t="shared" si="0"/>
        <v>0</v>
      </c>
      <c r="I12" s="49">
        <f t="shared" si="1"/>
        <v>0</v>
      </c>
      <c r="J12" s="494"/>
      <c r="K12" s="22"/>
      <c r="L12" s="22"/>
      <c r="M12" s="22"/>
      <c r="N12" s="13"/>
    </row>
    <row r="13" spans="1:23" x14ac:dyDescent="0.2">
      <c r="B13" s="232"/>
      <c r="C13" s="27"/>
      <c r="D13" s="55"/>
      <c r="E13" s="56"/>
      <c r="F13" s="57"/>
      <c r="G13" s="57">
        <v>0</v>
      </c>
      <c r="H13" s="48">
        <f t="shared" si="0"/>
        <v>0</v>
      </c>
      <c r="I13" s="49">
        <f t="shared" si="1"/>
        <v>0</v>
      </c>
      <c r="J13" s="494"/>
      <c r="K13" s="22"/>
      <c r="L13" s="22"/>
      <c r="M13" s="22"/>
      <c r="N13" s="13"/>
    </row>
    <row r="14" spans="1:23" x14ac:dyDescent="0.2">
      <c r="B14" s="232"/>
      <c r="C14" s="27"/>
      <c r="D14" s="55"/>
      <c r="E14" s="56"/>
      <c r="F14" s="57"/>
      <c r="G14" s="57"/>
      <c r="H14" s="48">
        <f t="shared" si="0"/>
        <v>0</v>
      </c>
      <c r="I14" s="49">
        <f t="shared" si="1"/>
        <v>0</v>
      </c>
      <c r="J14" s="494"/>
      <c r="K14" s="22"/>
      <c r="L14" s="22"/>
      <c r="M14" s="22"/>
      <c r="N14" s="13"/>
    </row>
    <row r="15" spans="1:23" x14ac:dyDescent="0.2">
      <c r="B15" s="232"/>
      <c r="C15" s="27"/>
      <c r="D15" s="55"/>
      <c r="E15" s="56"/>
      <c r="F15" s="57"/>
      <c r="G15" s="57"/>
      <c r="H15" s="48">
        <f t="shared" si="0"/>
        <v>0</v>
      </c>
      <c r="I15" s="49">
        <f t="shared" si="1"/>
        <v>0</v>
      </c>
      <c r="J15" s="494"/>
      <c r="K15" s="22"/>
      <c r="L15" s="22"/>
      <c r="M15" s="22"/>
      <c r="N15" s="13"/>
    </row>
    <row r="16" spans="1:23" ht="13.5" thickBot="1" x14ac:dyDescent="0.25">
      <c r="A16" s="13">
        <v>6</v>
      </c>
      <c r="B16" s="33"/>
      <c r="C16" s="34"/>
      <c r="D16" s="59"/>
      <c r="E16" s="60" t="str">
        <f t="shared" ref="E16" si="2">IF(D16=0,"",D16+2556.7)</f>
        <v/>
      </c>
      <c r="F16" s="61"/>
      <c r="G16" s="61"/>
      <c r="H16" s="48">
        <f t="shared" si="0"/>
        <v>0</v>
      </c>
      <c r="I16" s="49">
        <f t="shared" si="1"/>
        <v>0</v>
      </c>
      <c r="J16" s="494"/>
      <c r="K16" s="22"/>
      <c r="L16" s="22"/>
      <c r="M16" s="22"/>
      <c r="N16" s="13"/>
    </row>
    <row r="17" spans="2:15" ht="13.5" thickBot="1" x14ac:dyDescent="0.25">
      <c r="C17" s="15"/>
      <c r="D17" s="15"/>
      <c r="E17" s="15"/>
      <c r="F17" s="15"/>
      <c r="G17" s="15"/>
      <c r="H17" s="15"/>
      <c r="I17" s="15"/>
      <c r="J17" s="15"/>
      <c r="K17" s="15"/>
      <c r="L17" s="12" t="s">
        <v>832</v>
      </c>
      <c r="M17" s="12" t="s">
        <v>49</v>
      </c>
      <c r="N17" s="13"/>
      <c r="O17" s="23"/>
    </row>
    <row r="18" spans="2:15" s="15" customFormat="1" ht="13.5" thickBot="1" x14ac:dyDescent="0.25">
      <c r="C18" s="24"/>
      <c r="F18" s="53">
        <f>SUM(F4:F17)</f>
        <v>18216.580000000002</v>
      </c>
      <c r="G18" s="412">
        <f t="shared" ref="G18" si="3">SUM(G4:G17)</f>
        <v>2593.5</v>
      </c>
      <c r="H18" s="53"/>
      <c r="I18" s="412">
        <f t="shared" ref="I18" si="4">SUM(I4:I17)</f>
        <v>481.19999999999982</v>
      </c>
      <c r="J18" s="963"/>
      <c r="K18" s="53"/>
      <c r="L18" s="11">
        <f>'CIL Reconcilliation'!M15</f>
        <v>0</v>
      </c>
      <c r="M18" s="11">
        <f>H18-L18</f>
        <v>0</v>
      </c>
      <c r="O18" s="23"/>
    </row>
    <row r="19" spans="2:15" s="15" customFormat="1" ht="19.5" customHeight="1" thickBot="1" x14ac:dyDescent="0.35">
      <c r="B19" s="18" t="s">
        <v>71</v>
      </c>
      <c r="L19" s="23"/>
      <c r="N19" s="23"/>
    </row>
    <row r="20" spans="2:15" s="15" customFormat="1" ht="31.5" x14ac:dyDescent="0.25">
      <c r="B20" s="37" t="s">
        <v>42</v>
      </c>
      <c r="C20" s="37" t="s">
        <v>53</v>
      </c>
      <c r="D20" s="31" t="s">
        <v>61</v>
      </c>
      <c r="E20" s="31" t="s">
        <v>51</v>
      </c>
      <c r="F20" s="31" t="s">
        <v>58</v>
      </c>
      <c r="G20" s="38" t="s">
        <v>52</v>
      </c>
      <c r="H20" s="1049" t="s">
        <v>77</v>
      </c>
      <c r="I20" s="1050"/>
      <c r="J20" s="939"/>
      <c r="K20" s="21"/>
      <c r="M20" s="25"/>
      <c r="O20" s="26"/>
    </row>
    <row r="21" spans="2:15" x14ac:dyDescent="0.2">
      <c r="B21" s="500">
        <v>42501</v>
      </c>
      <c r="C21" s="303" t="s">
        <v>843</v>
      </c>
      <c r="D21" s="288"/>
      <c r="E21" s="288" t="s">
        <v>484</v>
      </c>
      <c r="F21" s="288" t="s">
        <v>59</v>
      </c>
      <c r="G21" s="289">
        <v>135</v>
      </c>
      <c r="H21" s="289" t="s">
        <v>845</v>
      </c>
      <c r="I21" s="290"/>
      <c r="J21" s="285"/>
      <c r="K21" s="15"/>
    </row>
    <row r="22" spans="2:15" x14ac:dyDescent="0.2">
      <c r="B22" s="501">
        <v>42705</v>
      </c>
      <c r="C22" s="303" t="s">
        <v>980</v>
      </c>
      <c r="D22" s="288"/>
      <c r="E22" s="288" t="s">
        <v>979</v>
      </c>
      <c r="F22" s="288" t="s">
        <v>59</v>
      </c>
      <c r="G22" s="289">
        <v>40</v>
      </c>
      <c r="H22" s="289" t="s">
        <v>845</v>
      </c>
      <c r="I22" s="290"/>
      <c r="J22" s="285"/>
      <c r="K22" s="15"/>
    </row>
    <row r="23" spans="2:15" x14ac:dyDescent="0.2">
      <c r="B23" s="500">
        <v>42786</v>
      </c>
      <c r="C23" s="303" t="s">
        <v>987</v>
      </c>
      <c r="D23" s="288">
        <v>13489592</v>
      </c>
      <c r="E23" s="288" t="s">
        <v>484</v>
      </c>
      <c r="F23" s="288" t="s">
        <v>59</v>
      </c>
      <c r="G23" s="289">
        <v>118</v>
      </c>
      <c r="H23" s="289" t="s">
        <v>845</v>
      </c>
      <c r="I23" s="290"/>
      <c r="J23" s="285"/>
      <c r="K23" s="15"/>
    </row>
    <row r="24" spans="2:15" ht="13.5" thickBot="1" x14ac:dyDescent="0.25">
      <c r="B24" s="501">
        <v>42767</v>
      </c>
      <c r="C24" s="303" t="s">
        <v>520</v>
      </c>
      <c r="D24" s="288"/>
      <c r="E24" s="288"/>
      <c r="F24" s="288" t="s">
        <v>59</v>
      </c>
      <c r="G24" s="289">
        <v>602.45000000000005</v>
      </c>
      <c r="H24" s="289" t="s">
        <v>845</v>
      </c>
      <c r="I24" s="290"/>
      <c r="J24" s="285"/>
      <c r="K24" s="15"/>
    </row>
    <row r="25" spans="2:15" x14ac:dyDescent="0.2">
      <c r="B25" s="504">
        <v>44562</v>
      </c>
      <c r="C25" s="473" t="s">
        <v>1863</v>
      </c>
      <c r="D25" s="505">
        <v>13637610</v>
      </c>
      <c r="E25" s="505" t="s">
        <v>1051</v>
      </c>
      <c r="F25" s="505" t="s">
        <v>59</v>
      </c>
      <c r="G25" s="506">
        <v>83.6</v>
      </c>
      <c r="H25" s="506" t="s">
        <v>845</v>
      </c>
      <c r="I25" s="595"/>
      <c r="J25" s="1067" t="s">
        <v>1942</v>
      </c>
      <c r="K25" s="622"/>
    </row>
    <row r="26" spans="2:15" x14ac:dyDescent="0.2">
      <c r="B26" s="504">
        <v>44593</v>
      </c>
      <c r="C26" s="473" t="s">
        <v>1673</v>
      </c>
      <c r="D26" s="505"/>
      <c r="E26" s="505" t="s">
        <v>932</v>
      </c>
      <c r="F26" s="505" t="s">
        <v>59</v>
      </c>
      <c r="G26" s="506">
        <v>128.25</v>
      </c>
      <c r="H26" s="506" t="s">
        <v>845</v>
      </c>
      <c r="I26" s="595"/>
      <c r="J26" s="1072"/>
      <c r="K26" s="622"/>
    </row>
    <row r="27" spans="2:15" ht="13.5" thickBot="1" x14ac:dyDescent="0.25">
      <c r="B27" s="504">
        <v>44621</v>
      </c>
      <c r="C27" s="473" t="s">
        <v>1765</v>
      </c>
      <c r="D27" s="505">
        <v>13637774</v>
      </c>
      <c r="E27" s="505" t="s">
        <v>1051</v>
      </c>
      <c r="F27" s="505" t="s">
        <v>59</v>
      </c>
      <c r="G27" s="506">
        <v>289</v>
      </c>
      <c r="H27" s="506" t="s">
        <v>845</v>
      </c>
      <c r="I27" s="595"/>
      <c r="J27" s="1068"/>
      <c r="K27" s="622"/>
    </row>
    <row r="28" spans="2:15" x14ac:dyDescent="0.2">
      <c r="B28" s="878">
        <v>44835</v>
      </c>
      <c r="C28" s="879" t="s">
        <v>1910</v>
      </c>
      <c r="D28" s="876">
        <v>13654736</v>
      </c>
      <c r="E28" s="876" t="s">
        <v>1051</v>
      </c>
      <c r="F28" s="876" t="s">
        <v>59</v>
      </c>
      <c r="G28" s="880">
        <v>129</v>
      </c>
      <c r="H28" s="880" t="s">
        <v>845</v>
      </c>
      <c r="I28" s="886"/>
      <c r="J28" s="1069" t="s">
        <v>1951</v>
      </c>
      <c r="K28" s="15"/>
    </row>
    <row r="29" spans="2:15" ht="13.5" thickBot="1" x14ac:dyDescent="0.25">
      <c r="B29" s="878">
        <v>44866</v>
      </c>
      <c r="C29" s="879" t="s">
        <v>1872</v>
      </c>
      <c r="D29" s="876">
        <v>13658327</v>
      </c>
      <c r="E29" s="876" t="s">
        <v>1051</v>
      </c>
      <c r="F29" s="876" t="s">
        <v>59</v>
      </c>
      <c r="G29" s="880">
        <v>587</v>
      </c>
      <c r="H29" s="880" t="s">
        <v>845</v>
      </c>
      <c r="I29" s="886"/>
      <c r="J29" s="1071"/>
      <c r="K29" s="15"/>
    </row>
    <row r="30" spans="2:15" x14ac:dyDescent="0.2">
      <c r="B30" s="894"/>
      <c r="C30" s="619"/>
      <c r="D30" s="620"/>
      <c r="E30" s="620"/>
      <c r="F30" s="505" t="s">
        <v>60</v>
      </c>
      <c r="G30" s="842"/>
      <c r="H30" s="842"/>
      <c r="I30" s="843"/>
      <c r="J30" s="622"/>
      <c r="K30" s="15"/>
    </row>
    <row r="31" spans="2:15" ht="13.5" thickBot="1" x14ac:dyDescent="0.25">
      <c r="B31" s="41"/>
      <c r="C31" s="42"/>
      <c r="D31" s="43"/>
      <c r="E31" s="43"/>
      <c r="F31" s="505" t="s">
        <v>60</v>
      </c>
      <c r="G31" s="44"/>
      <c r="H31" s="44"/>
      <c r="I31" s="45"/>
      <c r="J31" s="964"/>
      <c r="K31" s="15"/>
      <c r="L31" s="13"/>
      <c r="N31" s="13"/>
    </row>
    <row r="32" spans="2:15" ht="13.5" thickBot="1" x14ac:dyDescent="0.25">
      <c r="L32" s="13"/>
      <c r="N32" s="13"/>
    </row>
    <row r="33" spans="7:14" ht="13.5" thickBot="1" x14ac:dyDescent="0.25">
      <c r="G33" s="52">
        <f>SUM(G21:G32)</f>
        <v>2112.3000000000002</v>
      </c>
      <c r="L33" s="13"/>
      <c r="N33" s="13"/>
    </row>
  </sheetData>
  <mergeCells count="3">
    <mergeCell ref="H20:I20"/>
    <mergeCell ref="J25:J27"/>
    <mergeCell ref="J28:J29"/>
  </mergeCells>
  <dataValidations count="2">
    <dataValidation type="list" allowBlank="1" showInputMessage="1" showErrorMessage="1" sqref="F21:F31" xr:uid="{00000000-0002-0000-1400-000000000000}">
      <formula1>$W$1:$W$2</formula1>
    </dataValidation>
    <dataValidation type="list" allowBlank="1" showInputMessage="1" showErrorMessage="1" sqref="H21:H31" xr:uid="{00000000-0002-0000-1400-000001000000}">
      <formula1>$C$4:$C$16</formula1>
    </dataValidation>
  </dataValidations>
  <pageMargins left="0.7" right="0.7" top="0.75" bottom="0.75" header="0.3" footer="0.3"/>
  <pageSetup paperSize="9" orientation="portrait" r:id="rId1"/>
  <headerFooter>
    <oddFooter>&amp;C&amp;1#&amp;"Calibri"&amp;10&amp;K000000OFFICIAL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tabColor theme="8" tint="0.39997558519241921"/>
  </sheetPr>
  <dimension ref="A1:V37"/>
  <sheetViews>
    <sheetView topLeftCell="B2" workbookViewId="0">
      <selection activeCell="E35" sqref="E35"/>
    </sheetView>
  </sheetViews>
  <sheetFormatPr defaultColWidth="9.140625" defaultRowHeight="12.75" x14ac:dyDescent="0.2"/>
  <cols>
    <col min="1" max="1" width="3.42578125" style="13" hidden="1" customWidth="1"/>
    <col min="2" max="2" width="24.7109375" style="13" bestFit="1" customWidth="1"/>
    <col min="3" max="3" width="34.28515625" style="13" customWidth="1"/>
    <col min="4" max="4" width="18.7109375" style="13" customWidth="1"/>
    <col min="5" max="5" width="17.85546875" style="13" bestFit="1" customWidth="1"/>
    <col min="6" max="7" width="15.28515625" style="13" customWidth="1"/>
    <col min="8" max="8" width="17.140625" style="13" customWidth="1"/>
    <col min="9" max="9" width="23.7109375" style="13" customWidth="1"/>
    <col min="10" max="10" width="5" style="13" customWidth="1"/>
    <col min="11" max="11" width="22.28515625" style="15" customWidth="1"/>
    <col min="12" max="12" width="12.85546875" style="13" customWidth="1"/>
    <col min="13" max="13" width="18.42578125" style="15" customWidth="1"/>
    <col min="14" max="14" width="17.7109375" style="13" customWidth="1"/>
    <col min="15" max="16384" width="9.140625" style="13"/>
  </cols>
  <sheetData>
    <row r="1" spans="1:22" ht="23.25" x14ac:dyDescent="0.35">
      <c r="B1" s="14" t="s">
        <v>7</v>
      </c>
      <c r="C1" s="14" t="s">
        <v>34</v>
      </c>
      <c r="G1" s="80" t="s">
        <v>831</v>
      </c>
      <c r="M1" s="16"/>
      <c r="V1" s="17" t="s">
        <v>59</v>
      </c>
    </row>
    <row r="2" spans="1:22" ht="48" customHeight="1" thickBot="1" x14ac:dyDescent="0.35">
      <c r="B2" s="18" t="s">
        <v>70</v>
      </c>
      <c r="C2" s="14"/>
      <c r="D2" s="19"/>
      <c r="E2" s="17"/>
      <c r="F2" s="17"/>
      <c r="H2" s="20"/>
      <c r="M2" s="16"/>
      <c r="V2" s="17" t="s">
        <v>60</v>
      </c>
    </row>
    <row r="3" spans="1:22" ht="48" customHeight="1" x14ac:dyDescent="0.25">
      <c r="B3" s="30" t="s">
        <v>0</v>
      </c>
      <c r="C3" s="31" t="s">
        <v>43</v>
      </c>
      <c r="D3" s="31" t="s">
        <v>44</v>
      </c>
      <c r="E3" s="46" t="s">
        <v>69</v>
      </c>
      <c r="F3" s="31" t="s">
        <v>68</v>
      </c>
      <c r="G3" s="31" t="s">
        <v>893</v>
      </c>
      <c r="H3" s="46" t="s">
        <v>62</v>
      </c>
      <c r="I3" s="47" t="s">
        <v>54</v>
      </c>
      <c r="J3" s="21"/>
      <c r="K3" s="21"/>
      <c r="L3" s="21"/>
      <c r="M3" s="13"/>
    </row>
    <row r="4" spans="1:22" x14ac:dyDescent="0.2">
      <c r="B4" s="266"/>
      <c r="C4" s="385" t="s">
        <v>519</v>
      </c>
      <c r="D4" s="386"/>
      <c r="E4" s="387" t="s">
        <v>518</v>
      </c>
      <c r="F4" s="388">
        <v>3948</v>
      </c>
      <c r="G4" s="388"/>
      <c r="H4" s="257">
        <v>0</v>
      </c>
      <c r="I4" s="226">
        <f>F4-H4</f>
        <v>3948</v>
      </c>
      <c r="J4" s="22"/>
      <c r="K4" s="22"/>
      <c r="L4" s="22"/>
      <c r="M4" s="13"/>
    </row>
    <row r="5" spans="1:22" x14ac:dyDescent="0.2">
      <c r="A5" s="13">
        <v>1</v>
      </c>
      <c r="B5" s="266" t="s">
        <v>72</v>
      </c>
      <c r="C5" s="385" t="s">
        <v>73</v>
      </c>
      <c r="D5" s="386">
        <v>41596</v>
      </c>
      <c r="E5" s="387">
        <f t="shared" ref="E5:E12" si="0">IF(D5=0,"",D5+2556.7)</f>
        <v>44152.7</v>
      </c>
      <c r="F5" s="388">
        <v>9516</v>
      </c>
      <c r="G5" s="388">
        <v>5795</v>
      </c>
      <c r="H5" s="257">
        <f t="shared" ref="H5:H12" si="1">SUMIF($H$17:$H$81,C5,$G$17:$G$81)</f>
        <v>9502.02</v>
      </c>
      <c r="I5" s="226">
        <f>F5-H5</f>
        <v>13.979999999999563</v>
      </c>
      <c r="J5" s="22"/>
      <c r="K5" s="22"/>
      <c r="L5" s="22"/>
      <c r="M5" s="13"/>
    </row>
    <row r="6" spans="1:22" x14ac:dyDescent="0.2">
      <c r="A6" s="13">
        <v>4</v>
      </c>
      <c r="B6" s="266" t="s">
        <v>1422</v>
      </c>
      <c r="C6" s="385" t="s">
        <v>1423</v>
      </c>
      <c r="D6" s="386">
        <v>43671</v>
      </c>
      <c r="E6" s="387">
        <f t="shared" si="0"/>
        <v>46227.7</v>
      </c>
      <c r="F6" s="388">
        <v>4916.96</v>
      </c>
      <c r="G6" s="388"/>
      <c r="H6" s="257">
        <f t="shared" si="1"/>
        <v>3795.2</v>
      </c>
      <c r="I6" s="226">
        <f t="shared" ref="I6:I8" si="2">F6-H6</f>
        <v>1121.7600000000002</v>
      </c>
      <c r="J6" s="22"/>
      <c r="K6" s="22"/>
      <c r="L6" s="22"/>
      <c r="M6" s="13"/>
    </row>
    <row r="7" spans="1:22" x14ac:dyDescent="0.2">
      <c r="B7" s="266" t="s">
        <v>1670</v>
      </c>
      <c r="C7" s="385" t="s">
        <v>1671</v>
      </c>
      <c r="D7" s="386">
        <v>44316</v>
      </c>
      <c r="E7" s="387">
        <f t="shared" si="0"/>
        <v>46872.7</v>
      </c>
      <c r="F7" s="388">
        <v>2503.83</v>
      </c>
      <c r="G7" s="388"/>
      <c r="H7" s="257">
        <f t="shared" si="1"/>
        <v>0</v>
      </c>
      <c r="I7" s="226">
        <f t="shared" si="2"/>
        <v>2503.83</v>
      </c>
      <c r="J7" s="22"/>
      <c r="K7" s="22"/>
      <c r="L7" s="22"/>
      <c r="M7" s="13"/>
    </row>
    <row r="8" spans="1:22" x14ac:dyDescent="0.2">
      <c r="B8" s="266" t="s">
        <v>1160</v>
      </c>
      <c r="C8" s="385" t="s">
        <v>1725</v>
      </c>
      <c r="D8" s="386">
        <v>44417</v>
      </c>
      <c r="E8" s="387">
        <f t="shared" si="0"/>
        <v>46973.7</v>
      </c>
      <c r="F8" s="388">
        <v>2893.04</v>
      </c>
      <c r="G8" s="388"/>
      <c r="H8" s="257">
        <f t="shared" si="1"/>
        <v>0</v>
      </c>
      <c r="I8" s="226">
        <f t="shared" si="2"/>
        <v>2893.04</v>
      </c>
      <c r="J8" s="22"/>
      <c r="K8" s="22"/>
      <c r="L8" s="22"/>
      <c r="M8" s="13"/>
    </row>
    <row r="9" spans="1:22" x14ac:dyDescent="0.2">
      <c r="A9" s="13">
        <v>5</v>
      </c>
      <c r="B9" s="266" t="s">
        <v>1726</v>
      </c>
      <c r="C9" s="385" t="s">
        <v>1727</v>
      </c>
      <c r="D9" s="386">
        <v>44424</v>
      </c>
      <c r="E9" s="387">
        <f t="shared" si="0"/>
        <v>46980.7</v>
      </c>
      <c r="F9" s="388">
        <v>9363.7000000000007</v>
      </c>
      <c r="G9" s="388"/>
      <c r="H9" s="257">
        <f t="shared" si="1"/>
        <v>9063.56</v>
      </c>
      <c r="I9" s="226">
        <f t="shared" ref="I9:I12" si="3">F9-H9</f>
        <v>300.14000000000124</v>
      </c>
      <c r="J9" s="22"/>
      <c r="K9" s="22"/>
      <c r="L9" s="22"/>
      <c r="M9" s="13"/>
    </row>
    <row r="10" spans="1:22" ht="25.5" x14ac:dyDescent="0.2">
      <c r="B10" s="266" t="s">
        <v>1926</v>
      </c>
      <c r="C10" s="385" t="s">
        <v>1927</v>
      </c>
      <c r="D10" s="386">
        <v>45055</v>
      </c>
      <c r="E10" s="387">
        <f t="shared" si="0"/>
        <v>47611.7</v>
      </c>
      <c r="F10" s="388">
        <v>2941.06</v>
      </c>
      <c r="G10" s="57"/>
      <c r="H10" s="58">
        <f t="shared" si="1"/>
        <v>0</v>
      </c>
      <c r="I10" s="868">
        <f t="shared" si="3"/>
        <v>2941.06</v>
      </c>
      <c r="J10" s="22"/>
      <c r="K10" s="22"/>
      <c r="L10" s="22"/>
      <c r="M10" s="13"/>
    </row>
    <row r="11" spans="1:22" x14ac:dyDescent="0.2">
      <c r="B11" s="266"/>
      <c r="C11" s="385"/>
      <c r="D11" s="386"/>
      <c r="E11" s="387"/>
      <c r="F11" s="388"/>
      <c r="G11" s="867"/>
      <c r="H11" s="865"/>
      <c r="I11" s="866"/>
      <c r="J11" s="22"/>
      <c r="K11" s="22"/>
      <c r="L11" s="22"/>
      <c r="M11" s="13"/>
    </row>
    <row r="12" spans="1:22" ht="13.5" thickBot="1" x14ac:dyDescent="0.25">
      <c r="A12" s="13">
        <v>6</v>
      </c>
      <c r="B12" s="41"/>
      <c r="C12" s="42"/>
      <c r="D12" s="43"/>
      <c r="E12" s="391" t="str">
        <f t="shared" si="0"/>
        <v/>
      </c>
      <c r="F12" s="43"/>
      <c r="G12" s="44"/>
      <c r="H12" s="392">
        <f t="shared" si="1"/>
        <v>0</v>
      </c>
      <c r="I12" s="393">
        <f t="shared" si="3"/>
        <v>0</v>
      </c>
      <c r="J12" s="15"/>
    </row>
    <row r="13" spans="1:22" ht="13.5" thickBot="1" x14ac:dyDescent="0.25">
      <c r="C13" s="15"/>
      <c r="D13" s="15"/>
      <c r="E13" s="15"/>
      <c r="F13" s="15"/>
      <c r="G13" s="15"/>
      <c r="H13" s="15"/>
      <c r="I13" s="15"/>
      <c r="J13" s="15"/>
      <c r="K13" s="12" t="s">
        <v>832</v>
      </c>
      <c r="L13" s="12" t="s">
        <v>49</v>
      </c>
      <c r="M13" s="13"/>
      <c r="N13" s="23"/>
    </row>
    <row r="14" spans="1:22" s="15" customFormat="1" ht="13.5" thickBot="1" x14ac:dyDescent="0.25">
      <c r="C14" s="24"/>
      <c r="F14" s="53">
        <f>SUM(F4:F13)</f>
        <v>36082.589999999997</v>
      </c>
      <c r="G14" s="54">
        <f>SUM(G5:G13)</f>
        <v>5795</v>
      </c>
      <c r="H14" s="53"/>
      <c r="I14" s="54">
        <f>SUM(I4:I13)</f>
        <v>13721.810000000001</v>
      </c>
      <c r="J14" s="53"/>
      <c r="K14" s="11">
        <f>'CIL Reconcilliation'!C15</f>
        <v>0</v>
      </c>
      <c r="L14" s="11">
        <f>H14-K14</f>
        <v>0</v>
      </c>
      <c r="N14" s="23"/>
    </row>
    <row r="15" spans="1:22" s="15" customFormat="1" ht="19.5" customHeight="1" thickBot="1" x14ac:dyDescent="0.35">
      <c r="B15" s="18" t="s">
        <v>71</v>
      </c>
      <c r="K15" s="23"/>
      <c r="M15" s="23"/>
    </row>
    <row r="16" spans="1:22" s="15" customFormat="1" ht="32.25" thickBot="1" x14ac:dyDescent="0.3">
      <c r="B16" s="37" t="s">
        <v>42</v>
      </c>
      <c r="C16" s="37" t="s">
        <v>53</v>
      </c>
      <c r="D16" s="31" t="s">
        <v>61</v>
      </c>
      <c r="E16" s="31" t="s">
        <v>51</v>
      </c>
      <c r="F16" s="31" t="s">
        <v>58</v>
      </c>
      <c r="G16" s="38" t="s">
        <v>52</v>
      </c>
      <c r="H16" s="1049" t="s">
        <v>43</v>
      </c>
      <c r="I16" s="1050"/>
      <c r="J16" s="21"/>
      <c r="L16" s="25"/>
      <c r="N16" s="26"/>
    </row>
    <row r="17" spans="2:14" ht="13.5" thickBot="1" x14ac:dyDescent="0.25">
      <c r="B17" s="281">
        <v>42034</v>
      </c>
      <c r="C17" s="282" t="s">
        <v>558</v>
      </c>
      <c r="D17" s="283">
        <v>13342027</v>
      </c>
      <c r="E17" s="283" t="s">
        <v>484</v>
      </c>
      <c r="F17" s="283" t="s">
        <v>59</v>
      </c>
      <c r="G17" s="284">
        <v>1262</v>
      </c>
      <c r="H17" s="284" t="s">
        <v>73</v>
      </c>
      <c r="I17" s="282"/>
      <c r="J17" s="15"/>
    </row>
    <row r="18" spans="2:14" ht="13.5" thickBot="1" x14ac:dyDescent="0.25">
      <c r="B18" s="281">
        <v>42034</v>
      </c>
      <c r="C18" s="282" t="s">
        <v>559</v>
      </c>
      <c r="D18" s="283">
        <v>13342022</v>
      </c>
      <c r="E18" s="283" t="s">
        <v>484</v>
      </c>
      <c r="F18" s="283" t="s">
        <v>59</v>
      </c>
      <c r="G18" s="284">
        <v>1100</v>
      </c>
      <c r="H18" s="284" t="s">
        <v>73</v>
      </c>
      <c r="I18" s="282"/>
      <c r="J18" s="15"/>
    </row>
    <row r="19" spans="2:14" ht="13.5" thickBot="1" x14ac:dyDescent="0.25">
      <c r="B19" s="281">
        <v>42034</v>
      </c>
      <c r="C19" s="282" t="s">
        <v>560</v>
      </c>
      <c r="D19" s="283">
        <v>13342299</v>
      </c>
      <c r="E19" s="283" t="s">
        <v>484</v>
      </c>
      <c r="F19" s="283" t="s">
        <v>59</v>
      </c>
      <c r="G19" s="284">
        <v>257</v>
      </c>
      <c r="H19" s="284" t="s">
        <v>73</v>
      </c>
      <c r="I19" s="282"/>
      <c r="J19" s="15"/>
    </row>
    <row r="20" spans="2:14" ht="13.5" thickBot="1" x14ac:dyDescent="0.25">
      <c r="B20" s="281">
        <v>42034</v>
      </c>
      <c r="C20" s="282" t="s">
        <v>503</v>
      </c>
      <c r="D20" s="283" t="s">
        <v>496</v>
      </c>
      <c r="E20" s="283" t="s">
        <v>484</v>
      </c>
      <c r="F20" s="283" t="s">
        <v>59</v>
      </c>
      <c r="G20" s="284">
        <v>4076</v>
      </c>
      <c r="H20" s="284" t="s">
        <v>73</v>
      </c>
      <c r="I20" s="282"/>
      <c r="J20" s="15"/>
    </row>
    <row r="21" spans="2:14" ht="13.5" thickBot="1" x14ac:dyDescent="0.25">
      <c r="B21" s="281"/>
      <c r="C21" s="282"/>
      <c r="D21" s="283"/>
      <c r="E21" s="283"/>
      <c r="F21" s="283"/>
      <c r="G21" s="284"/>
      <c r="H21" s="284"/>
      <c r="I21" s="282"/>
      <c r="J21" s="15"/>
    </row>
    <row r="22" spans="2:14" ht="13.5" thickBot="1" x14ac:dyDescent="0.25">
      <c r="B22" s="281">
        <v>42093</v>
      </c>
      <c r="C22" s="282" t="s">
        <v>561</v>
      </c>
      <c r="D22" s="283">
        <v>13342296</v>
      </c>
      <c r="E22" s="283" t="s">
        <v>484</v>
      </c>
      <c r="F22" s="283" t="s">
        <v>59</v>
      </c>
      <c r="G22" s="284">
        <v>849.95</v>
      </c>
      <c r="H22" s="284" t="s">
        <v>73</v>
      </c>
      <c r="I22" s="282"/>
      <c r="J22" s="15"/>
    </row>
    <row r="23" spans="2:14" ht="13.5" thickBot="1" x14ac:dyDescent="0.25">
      <c r="B23" s="281">
        <v>42326</v>
      </c>
      <c r="C23" s="282" t="s">
        <v>503</v>
      </c>
      <c r="D23" s="283" t="s">
        <v>496</v>
      </c>
      <c r="E23" s="283"/>
      <c r="F23" s="283" t="s">
        <v>59</v>
      </c>
      <c r="G23" s="284">
        <v>123.17</v>
      </c>
      <c r="H23" s="284" t="s">
        <v>1423</v>
      </c>
      <c r="I23" s="282"/>
      <c r="J23" s="15"/>
    </row>
    <row r="24" spans="2:14" x14ac:dyDescent="0.2">
      <c r="B24" s="502" t="s">
        <v>927</v>
      </c>
      <c r="C24" s="287" t="s">
        <v>503</v>
      </c>
      <c r="D24" s="288"/>
      <c r="E24" s="294" t="s">
        <v>932</v>
      </c>
      <c r="F24" s="288" t="s">
        <v>59</v>
      </c>
      <c r="G24" s="289">
        <v>251</v>
      </c>
      <c r="H24" s="289" t="s">
        <v>73</v>
      </c>
      <c r="I24" s="290"/>
      <c r="J24" s="15"/>
    </row>
    <row r="25" spans="2:14" x14ac:dyDescent="0.2">
      <c r="B25" s="839">
        <v>42705</v>
      </c>
      <c r="C25" s="303" t="s">
        <v>980</v>
      </c>
      <c r="D25" s="288"/>
      <c r="E25" s="288" t="s">
        <v>979</v>
      </c>
      <c r="F25" s="288" t="s">
        <v>59</v>
      </c>
      <c r="G25" s="289">
        <v>40</v>
      </c>
      <c r="H25" s="289" t="s">
        <v>73</v>
      </c>
      <c r="I25" s="290"/>
      <c r="J25" s="15"/>
    </row>
    <row r="26" spans="2:14" s="15" customFormat="1" x14ac:dyDescent="0.2">
      <c r="B26" s="839">
        <v>42736</v>
      </c>
      <c r="C26" s="303" t="s">
        <v>503</v>
      </c>
      <c r="D26" s="288"/>
      <c r="E26" s="288" t="s">
        <v>932</v>
      </c>
      <c r="F26" s="288" t="s">
        <v>59</v>
      </c>
      <c r="G26" s="289">
        <v>223</v>
      </c>
      <c r="H26" s="289" t="s">
        <v>1423</v>
      </c>
      <c r="I26" s="290"/>
      <c r="L26" s="25"/>
      <c r="N26" s="26"/>
    </row>
    <row r="27" spans="2:14" x14ac:dyDescent="0.2">
      <c r="B27" s="839">
        <v>42767</v>
      </c>
      <c r="C27" s="303" t="s">
        <v>503</v>
      </c>
      <c r="D27" s="288"/>
      <c r="E27" s="288"/>
      <c r="F27" s="288" t="s">
        <v>59</v>
      </c>
      <c r="G27" s="289">
        <v>627.07000000000005</v>
      </c>
      <c r="H27" s="289" t="s">
        <v>73</v>
      </c>
      <c r="I27" s="290"/>
      <c r="J27" s="15"/>
    </row>
    <row r="28" spans="2:14" x14ac:dyDescent="0.2">
      <c r="B28" s="612" t="s">
        <v>995</v>
      </c>
      <c r="C28" s="303" t="s">
        <v>503</v>
      </c>
      <c r="D28" s="288"/>
      <c r="E28" s="288"/>
      <c r="F28" s="288" t="s">
        <v>59</v>
      </c>
      <c r="G28" s="289">
        <v>10.029999999999999</v>
      </c>
      <c r="H28" s="289" t="s">
        <v>1423</v>
      </c>
      <c r="I28" s="290"/>
      <c r="J28" s="15"/>
    </row>
    <row r="29" spans="2:14" x14ac:dyDescent="0.2">
      <c r="B29" s="839">
        <v>42917</v>
      </c>
      <c r="C29" s="287" t="s">
        <v>1067</v>
      </c>
      <c r="D29" s="288"/>
      <c r="E29" s="288"/>
      <c r="F29" s="288" t="s">
        <v>59</v>
      </c>
      <c r="G29" s="289">
        <v>1500</v>
      </c>
      <c r="H29" s="289" t="s">
        <v>1423</v>
      </c>
      <c r="I29" s="290"/>
      <c r="J29" s="15"/>
    </row>
    <row r="30" spans="2:14" x14ac:dyDescent="0.2">
      <c r="B30" s="612" t="s">
        <v>1280</v>
      </c>
      <c r="C30" s="287" t="s">
        <v>1067</v>
      </c>
      <c r="D30" s="288" t="s">
        <v>496</v>
      </c>
      <c r="E30" s="288"/>
      <c r="F30" s="288" t="s">
        <v>59</v>
      </c>
      <c r="G30" s="289">
        <v>500</v>
      </c>
      <c r="H30" s="289" t="s">
        <v>1423</v>
      </c>
      <c r="I30" s="290"/>
      <c r="J30" s="15"/>
    </row>
    <row r="31" spans="2:14" x14ac:dyDescent="0.2">
      <c r="B31" s="500">
        <v>43445</v>
      </c>
      <c r="C31" s="303" t="s">
        <v>1292</v>
      </c>
      <c r="D31" s="288">
        <v>13265119</v>
      </c>
      <c r="E31" s="288" t="s">
        <v>1234</v>
      </c>
      <c r="F31" s="288" t="s">
        <v>59</v>
      </c>
      <c r="G31" s="289">
        <v>1039</v>
      </c>
      <c r="H31" s="289" t="s">
        <v>73</v>
      </c>
      <c r="I31" s="290"/>
      <c r="J31" s="15"/>
    </row>
    <row r="32" spans="2:14" x14ac:dyDescent="0.2">
      <c r="B32" s="500">
        <v>43445</v>
      </c>
      <c r="C32" s="303" t="s">
        <v>1293</v>
      </c>
      <c r="D32" s="288" t="s">
        <v>1294</v>
      </c>
      <c r="E32" s="288" t="s">
        <v>1234</v>
      </c>
      <c r="F32" s="288" t="s">
        <v>59</v>
      </c>
      <c r="G32" s="289">
        <v>440</v>
      </c>
      <c r="H32" s="289" t="s">
        <v>1423</v>
      </c>
      <c r="I32" s="290"/>
      <c r="J32" s="15"/>
    </row>
    <row r="33" spans="2:13" x14ac:dyDescent="0.2">
      <c r="B33" s="445">
        <v>45047</v>
      </c>
      <c r="C33" s="1" t="s">
        <v>1955</v>
      </c>
      <c r="D33" s="2" t="s">
        <v>1052</v>
      </c>
      <c r="E33" s="2" t="s">
        <v>1234</v>
      </c>
      <c r="F33" s="2" t="s">
        <v>59</v>
      </c>
      <c r="G33" s="29">
        <v>999</v>
      </c>
      <c r="H33" s="29" t="s">
        <v>1423</v>
      </c>
      <c r="I33" s="40"/>
      <c r="J33" s="15"/>
    </row>
    <row r="34" spans="2:13" x14ac:dyDescent="0.2">
      <c r="B34" s="445">
        <v>45170</v>
      </c>
      <c r="C34" s="1" t="s">
        <v>520</v>
      </c>
      <c r="D34" s="2"/>
      <c r="E34" s="2" t="s">
        <v>1303</v>
      </c>
      <c r="F34" s="2" t="s">
        <v>59</v>
      </c>
      <c r="G34" s="29">
        <v>4531.78</v>
      </c>
      <c r="H34" s="29" t="s">
        <v>1727</v>
      </c>
      <c r="I34" s="40"/>
      <c r="J34" s="15"/>
    </row>
    <row r="35" spans="2:13" ht="13.5" thickBot="1" x14ac:dyDescent="0.25">
      <c r="B35" s="1042">
        <v>45261</v>
      </c>
      <c r="C35" s="42" t="s">
        <v>520</v>
      </c>
      <c r="D35" s="43"/>
      <c r="E35" s="43" t="s">
        <v>1303</v>
      </c>
      <c r="F35" s="43" t="s">
        <v>59</v>
      </c>
      <c r="G35" s="44">
        <v>4531.78</v>
      </c>
      <c r="H35" s="44" t="s">
        <v>1727</v>
      </c>
      <c r="I35" s="45"/>
      <c r="J35" s="15"/>
      <c r="K35" s="13"/>
      <c r="M35" s="13"/>
    </row>
    <row r="36" spans="2:13" ht="13.5" thickBot="1" x14ac:dyDescent="0.25">
      <c r="K36" s="13"/>
      <c r="M36" s="13"/>
    </row>
    <row r="37" spans="2:13" ht="13.5" thickBot="1" x14ac:dyDescent="0.25">
      <c r="G37" s="52">
        <f>SUM(G17:G36)</f>
        <v>22360.78</v>
      </c>
      <c r="K37" s="13"/>
      <c r="M37" s="13"/>
    </row>
  </sheetData>
  <customSheetViews>
    <customSheetView guid="{530C5414-3213-46FD-B662-C692DC9B3FEE}" hiddenColumns="1" topLeftCell="B1">
      <selection activeCell="B6" sqref="A6:XFD7"/>
      <pageMargins left="0.7" right="0.7" top="0.75" bottom="0.75" header="0.3" footer="0.3"/>
      <pageSetup paperSize="9" orientation="portrait" r:id="rId1"/>
    </customSheetView>
    <customSheetView guid="{48EFB8DA-639B-4F4D-81A0-52231C999B0D}" hiddenColumns="1" topLeftCell="B1">
      <selection activeCell="M25" sqref="M25"/>
      <pageMargins left="0.7" right="0.7" top="0.75" bottom="0.75" header="0.3" footer="0.3"/>
      <pageSetup paperSize="9" orientation="portrait" r:id="rId2"/>
    </customSheetView>
    <customSheetView guid="{205CB0E8-D828-424D-99F7-5125E6C51D94}" hiddenColumns="1" topLeftCell="D1">
      <selection activeCell="H36" sqref="H36"/>
      <pageMargins left="0.7" right="0.7" top="0.75" bottom="0.75" header="0.3" footer="0.3"/>
      <pageSetup paperSize="9" orientation="portrait" r:id="rId3"/>
    </customSheetView>
  </customSheetViews>
  <mergeCells count="1">
    <mergeCell ref="H16:I16"/>
  </mergeCells>
  <dataValidations count="2">
    <dataValidation type="list" allowBlank="1" showInputMessage="1" showErrorMessage="1" sqref="H17:H35" xr:uid="{00000000-0002-0000-0A00-000000000000}">
      <formula1>$C$5:$C$12</formula1>
    </dataValidation>
    <dataValidation type="list" allowBlank="1" showInputMessage="1" showErrorMessage="1" sqref="F17:F35" xr:uid="{00000000-0002-0000-0A00-000001000000}">
      <formula1>$V$1:$V$2</formula1>
    </dataValidation>
  </dataValidations>
  <pageMargins left="0.7" right="0.7" top="0.75" bottom="0.75" header="0.3" footer="0.3"/>
  <pageSetup paperSize="9" orientation="portrait" r:id="rId4"/>
  <headerFooter>
    <oddFooter>&amp;C&amp;1#&amp;"Calibri"&amp;10&amp;K000000OFFICIAL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25"/>
  <sheetViews>
    <sheetView topLeftCell="B1" workbookViewId="0">
      <selection activeCell="B6" sqref="B6:C6"/>
    </sheetView>
  </sheetViews>
  <sheetFormatPr defaultColWidth="9.140625" defaultRowHeight="12.75" x14ac:dyDescent="0.2"/>
  <cols>
    <col min="1" max="1" width="3.42578125" style="13" hidden="1" customWidth="1"/>
    <col min="2" max="2" width="24.7109375" style="13" bestFit="1" customWidth="1"/>
    <col min="3" max="3" width="57.28515625" style="13" customWidth="1"/>
    <col min="4" max="4" width="18.7109375" style="13" customWidth="1"/>
    <col min="5" max="5" width="17.85546875" style="13" bestFit="1" customWidth="1"/>
    <col min="6" max="7" width="15.28515625" style="13" customWidth="1"/>
    <col min="8" max="8" width="17.140625" style="13" customWidth="1"/>
    <col min="9" max="9" width="23.7109375" style="13" customWidth="1"/>
    <col min="10" max="10" width="5" style="13" customWidth="1"/>
    <col min="11" max="11" width="22.28515625" style="15" customWidth="1"/>
    <col min="12" max="12" width="12.85546875" style="13" customWidth="1"/>
    <col min="13" max="13" width="18.42578125" style="15" customWidth="1"/>
    <col min="14" max="14" width="17.7109375" style="13" customWidth="1"/>
    <col min="15" max="16384" width="9.140625" style="13"/>
  </cols>
  <sheetData>
    <row r="1" spans="1:22" ht="23.25" x14ac:dyDescent="0.35">
      <c r="B1" s="14" t="s">
        <v>416</v>
      </c>
      <c r="C1" s="14" t="s">
        <v>1331</v>
      </c>
      <c r="G1" s="80" t="s">
        <v>831</v>
      </c>
      <c r="M1" s="16"/>
      <c r="V1" s="17" t="s">
        <v>59</v>
      </c>
    </row>
    <row r="2" spans="1:22" ht="48" customHeight="1" thickBot="1" x14ac:dyDescent="0.35">
      <c r="B2" s="18" t="s">
        <v>70</v>
      </c>
      <c r="C2" s="14"/>
      <c r="D2" s="19"/>
      <c r="E2" s="17"/>
      <c r="F2" s="17"/>
      <c r="H2" s="20"/>
      <c r="M2" s="16"/>
      <c r="V2" s="17" t="s">
        <v>60</v>
      </c>
    </row>
    <row r="3" spans="1:22" ht="48" customHeight="1" x14ac:dyDescent="0.25">
      <c r="B3" s="30" t="s">
        <v>0</v>
      </c>
      <c r="C3" s="31" t="s">
        <v>43</v>
      </c>
      <c r="D3" s="31" t="s">
        <v>44</v>
      </c>
      <c r="E3" s="46" t="s">
        <v>69</v>
      </c>
      <c r="F3" s="31" t="s">
        <v>68</v>
      </c>
      <c r="G3" s="31" t="s">
        <v>63</v>
      </c>
      <c r="H3" s="46" t="s">
        <v>62</v>
      </c>
      <c r="I3" s="47" t="s">
        <v>54</v>
      </c>
      <c r="J3" s="21"/>
      <c r="K3" s="21"/>
      <c r="L3" s="21"/>
      <c r="M3" s="13"/>
    </row>
    <row r="4" spans="1:22" x14ac:dyDescent="0.2">
      <c r="B4" s="32"/>
      <c r="C4" s="27"/>
      <c r="D4" s="4"/>
      <c r="E4" s="56" t="str">
        <f t="shared" ref="E4:E9" si="0">IF(D4=0,"",D4+2556.7)</f>
        <v/>
      </c>
      <c r="F4" s="28">
        <v>1860</v>
      </c>
      <c r="G4" s="28">
        <v>0</v>
      </c>
      <c r="H4" s="48">
        <f t="shared" ref="H4:H9" si="1">SUMIF($H$14:$H$53,C4,$G$14:$G$53)</f>
        <v>0</v>
      </c>
      <c r="I4" s="49">
        <f>G4-H4</f>
        <v>0</v>
      </c>
      <c r="J4" s="22"/>
      <c r="K4" s="22"/>
      <c r="L4" s="22"/>
      <c r="M4" s="13"/>
    </row>
    <row r="5" spans="1:22" x14ac:dyDescent="0.2">
      <c r="B5" s="32" t="s">
        <v>1407</v>
      </c>
      <c r="C5" s="27" t="s">
        <v>1408</v>
      </c>
      <c r="D5" s="55">
        <v>43651</v>
      </c>
      <c r="E5" s="56">
        <f t="shared" si="0"/>
        <v>46207.7</v>
      </c>
      <c r="F5" s="57">
        <v>1807.3</v>
      </c>
      <c r="G5" s="57">
        <v>1273.8</v>
      </c>
      <c r="H5" s="48">
        <f t="shared" si="1"/>
        <v>2393.1999999999998</v>
      </c>
      <c r="I5" s="49">
        <f t="shared" ref="I5:I9" si="2">G5-H5</f>
        <v>-1119.3999999999999</v>
      </c>
      <c r="J5" s="22"/>
      <c r="K5" s="22"/>
      <c r="L5" s="22"/>
      <c r="M5" s="13"/>
    </row>
    <row r="6" spans="1:22" x14ac:dyDescent="0.2">
      <c r="B6" s="32" t="s">
        <v>1655</v>
      </c>
      <c r="C6" s="27" t="s">
        <v>1656</v>
      </c>
      <c r="D6" s="55">
        <v>44204</v>
      </c>
      <c r="E6" s="56">
        <f t="shared" si="0"/>
        <v>46760.7</v>
      </c>
      <c r="F6" s="57">
        <v>2752.73</v>
      </c>
      <c r="G6" s="57"/>
      <c r="H6" s="48">
        <f t="shared" si="1"/>
        <v>0</v>
      </c>
      <c r="I6" s="49">
        <f t="shared" si="2"/>
        <v>0</v>
      </c>
      <c r="J6" s="22"/>
      <c r="K6" s="22"/>
      <c r="L6" s="22"/>
      <c r="M6" s="13"/>
    </row>
    <row r="7" spans="1:22" x14ac:dyDescent="0.2">
      <c r="B7" s="32" t="s">
        <v>1696</v>
      </c>
      <c r="C7" s="27" t="s">
        <v>1697</v>
      </c>
      <c r="D7" s="55">
        <v>44340</v>
      </c>
      <c r="E7" s="56">
        <f t="shared" si="0"/>
        <v>46896.7</v>
      </c>
      <c r="F7" s="57">
        <v>2555.44</v>
      </c>
      <c r="G7" s="57"/>
      <c r="H7" s="48">
        <f t="shared" si="1"/>
        <v>0</v>
      </c>
      <c r="I7" s="49">
        <f t="shared" si="2"/>
        <v>0</v>
      </c>
      <c r="J7" s="22"/>
      <c r="K7" s="22"/>
      <c r="L7" s="22"/>
      <c r="M7" s="13"/>
    </row>
    <row r="8" spans="1:22" x14ac:dyDescent="0.2">
      <c r="B8" s="577"/>
      <c r="C8" s="27"/>
      <c r="D8" s="55"/>
      <c r="E8" s="56" t="str">
        <f t="shared" si="0"/>
        <v/>
      </c>
      <c r="F8" s="57"/>
      <c r="G8" s="57"/>
      <c r="H8" s="48">
        <f t="shared" si="1"/>
        <v>0</v>
      </c>
      <c r="I8" s="49">
        <f t="shared" si="2"/>
        <v>0</v>
      </c>
      <c r="J8" s="22"/>
      <c r="K8" s="22"/>
      <c r="L8" s="22"/>
      <c r="M8" s="13"/>
    </row>
    <row r="9" spans="1:22" ht="13.5" thickBot="1" x14ac:dyDescent="0.25">
      <c r="A9" s="13">
        <v>6</v>
      </c>
      <c r="B9" s="33"/>
      <c r="C9" s="34"/>
      <c r="D9" s="59"/>
      <c r="E9" s="60" t="str">
        <f t="shared" si="0"/>
        <v/>
      </c>
      <c r="F9" s="61"/>
      <c r="G9" s="61"/>
      <c r="H9" s="48">
        <f t="shared" si="1"/>
        <v>0</v>
      </c>
      <c r="I9" s="49">
        <f t="shared" si="2"/>
        <v>0</v>
      </c>
      <c r="J9" s="22"/>
      <c r="K9" s="22"/>
      <c r="L9" s="22"/>
      <c r="M9" s="13"/>
    </row>
    <row r="10" spans="1:22" ht="13.5" thickBot="1" x14ac:dyDescent="0.25">
      <c r="C10" s="15"/>
      <c r="D10" s="15"/>
      <c r="E10" s="15"/>
      <c r="F10" s="15"/>
      <c r="G10" s="15"/>
      <c r="H10" s="15"/>
      <c r="I10" s="15"/>
      <c r="J10" s="15"/>
      <c r="K10" s="12" t="s">
        <v>832</v>
      </c>
      <c r="L10" s="12" t="s">
        <v>49</v>
      </c>
      <c r="M10" s="13"/>
      <c r="N10" s="23"/>
    </row>
    <row r="11" spans="1:22" s="15" customFormat="1" ht="13.5" thickBot="1" x14ac:dyDescent="0.25">
      <c r="C11" s="24"/>
      <c r="F11" s="53">
        <f>SUM(F4:F10)</f>
        <v>8975.4700000000012</v>
      </c>
      <c r="G11" s="54">
        <f>SUM(G4:G10)</f>
        <v>1273.8</v>
      </c>
      <c r="H11" s="53"/>
      <c r="I11" s="54">
        <f t="shared" ref="I11" si="3">SUM(I4:I10)</f>
        <v>-1119.3999999999999</v>
      </c>
      <c r="J11" s="53"/>
      <c r="K11" s="11">
        <f>'CIL Reconcilliation'!N15</f>
        <v>0</v>
      </c>
      <c r="L11" s="11">
        <f>H11-K11</f>
        <v>0</v>
      </c>
      <c r="N11" s="23"/>
    </row>
    <row r="12" spans="1:22" s="15" customFormat="1" ht="19.5" customHeight="1" thickBot="1" x14ac:dyDescent="0.35">
      <c r="B12" s="18" t="s">
        <v>71</v>
      </c>
      <c r="K12" s="23"/>
      <c r="M12" s="23"/>
    </row>
    <row r="13" spans="1:22" s="15" customFormat="1" ht="31.5" x14ac:dyDescent="0.25">
      <c r="B13" s="37" t="s">
        <v>42</v>
      </c>
      <c r="C13" s="37" t="s">
        <v>53</v>
      </c>
      <c r="D13" s="31" t="s">
        <v>61</v>
      </c>
      <c r="E13" s="31" t="s">
        <v>51</v>
      </c>
      <c r="F13" s="31" t="s">
        <v>58</v>
      </c>
      <c r="G13" s="38" t="s">
        <v>52</v>
      </c>
      <c r="H13" s="1049" t="s">
        <v>77</v>
      </c>
      <c r="I13" s="1050"/>
      <c r="J13" s="21"/>
      <c r="L13" s="25"/>
      <c r="N13" s="26"/>
    </row>
    <row r="14" spans="1:22" x14ac:dyDescent="0.2">
      <c r="B14" s="500">
        <v>43514</v>
      </c>
      <c r="C14" s="303" t="s">
        <v>1333</v>
      </c>
      <c r="D14" s="288"/>
      <c r="E14" s="288" t="s">
        <v>1234</v>
      </c>
      <c r="F14" s="288" t="s">
        <v>59</v>
      </c>
      <c r="G14" s="289">
        <v>119.2</v>
      </c>
      <c r="H14" s="289" t="s">
        <v>1408</v>
      </c>
      <c r="I14" s="290"/>
      <c r="J14" s="15"/>
    </row>
    <row r="15" spans="1:22" s="621" customFormat="1" x14ac:dyDescent="0.2">
      <c r="B15" s="500">
        <v>44378</v>
      </c>
      <c r="C15" s="303" t="s">
        <v>1859</v>
      </c>
      <c r="D15" s="288"/>
      <c r="E15" s="288" t="s">
        <v>1860</v>
      </c>
      <c r="F15" s="288" t="s">
        <v>59</v>
      </c>
      <c r="G15" s="289">
        <v>318</v>
      </c>
      <c r="H15" s="289" t="s">
        <v>1408</v>
      </c>
      <c r="I15" s="290"/>
      <c r="J15" s="622"/>
      <c r="K15" s="622"/>
      <c r="M15" s="622"/>
    </row>
    <row r="16" spans="1:22" x14ac:dyDescent="0.2">
      <c r="B16" s="904">
        <v>44744</v>
      </c>
      <c r="C16" s="879" t="s">
        <v>1844</v>
      </c>
      <c r="D16" s="876">
        <v>13653699</v>
      </c>
      <c r="E16" s="876" t="s">
        <v>1234</v>
      </c>
      <c r="F16" s="876" t="s">
        <v>59</v>
      </c>
      <c r="G16" s="880">
        <v>1534</v>
      </c>
      <c r="H16" s="880" t="s">
        <v>1408</v>
      </c>
      <c r="I16" s="595"/>
      <c r="J16" s="15"/>
    </row>
    <row r="17" spans="2:14" x14ac:dyDescent="0.2">
      <c r="B17" s="1024">
        <v>44914</v>
      </c>
      <c r="C17" s="879" t="s">
        <v>1883</v>
      </c>
      <c r="D17" s="876">
        <v>13661045</v>
      </c>
      <c r="E17" s="876" t="s">
        <v>1234</v>
      </c>
      <c r="F17" s="876" t="s">
        <v>60</v>
      </c>
      <c r="G17" s="880">
        <v>422</v>
      </c>
      <c r="H17" s="880" t="s">
        <v>1408</v>
      </c>
      <c r="I17" s="40"/>
      <c r="J17" s="15"/>
    </row>
    <row r="18" spans="2:14" s="15" customFormat="1" x14ac:dyDescent="0.2">
      <c r="B18" s="39"/>
      <c r="C18" s="1"/>
      <c r="D18" s="2"/>
      <c r="E18" s="2"/>
      <c r="F18" s="2"/>
      <c r="G18" s="29"/>
      <c r="H18" s="29"/>
      <c r="I18" s="40"/>
      <c r="L18" s="25"/>
      <c r="N18" s="26"/>
    </row>
    <row r="19" spans="2:14" x14ac:dyDescent="0.2">
      <c r="B19" s="39"/>
      <c r="C19" s="1"/>
      <c r="D19" s="2"/>
      <c r="E19" s="2"/>
      <c r="F19" s="2"/>
      <c r="G19" s="29"/>
      <c r="H19" s="29"/>
      <c r="I19" s="40"/>
      <c r="J19" s="15"/>
    </row>
    <row r="20" spans="2:14" x14ac:dyDescent="0.2">
      <c r="B20" s="39"/>
      <c r="C20" s="1"/>
      <c r="D20" s="2"/>
      <c r="E20" s="2"/>
      <c r="F20" s="2"/>
      <c r="G20" s="29"/>
      <c r="H20" s="29"/>
      <c r="I20" s="40"/>
      <c r="J20" s="15"/>
    </row>
    <row r="21" spans="2:14" x14ac:dyDescent="0.2">
      <c r="B21" s="39"/>
      <c r="C21" s="1"/>
      <c r="D21" s="2"/>
      <c r="E21" s="2"/>
      <c r="F21" s="2"/>
      <c r="G21" s="29"/>
      <c r="H21" s="29"/>
      <c r="I21" s="40"/>
      <c r="J21" s="15"/>
    </row>
    <row r="22" spans="2:14" x14ac:dyDescent="0.2">
      <c r="B22" s="39"/>
      <c r="C22" s="1"/>
      <c r="D22" s="2"/>
      <c r="E22" s="2"/>
      <c r="F22" s="2"/>
      <c r="G22" s="29"/>
      <c r="H22" s="29"/>
      <c r="I22" s="40"/>
      <c r="J22" s="15"/>
    </row>
    <row r="23" spans="2:14" ht="13.5" thickBot="1" x14ac:dyDescent="0.25">
      <c r="B23" s="41"/>
      <c r="C23" s="42"/>
      <c r="D23" s="43"/>
      <c r="E23" s="43"/>
      <c r="F23" s="43"/>
      <c r="G23" s="44"/>
      <c r="H23" s="44"/>
      <c r="I23" s="45"/>
      <c r="J23" s="15"/>
      <c r="K23" s="13"/>
      <c r="M23" s="13"/>
    </row>
    <row r="24" spans="2:14" ht="13.5" thickBot="1" x14ac:dyDescent="0.25">
      <c r="K24" s="13"/>
      <c r="M24" s="13"/>
    </row>
    <row r="25" spans="2:14" ht="13.5" thickBot="1" x14ac:dyDescent="0.25">
      <c r="G25" s="52">
        <f>SUM(G14:G24)</f>
        <v>2393.1999999999998</v>
      </c>
      <c r="K25" s="13"/>
      <c r="M25" s="13"/>
    </row>
  </sheetData>
  <mergeCells count="1">
    <mergeCell ref="H13:I13"/>
  </mergeCells>
  <dataValidations count="2">
    <dataValidation type="list" allowBlank="1" showInputMessage="1" showErrorMessage="1" sqref="F14:F23" xr:uid="{00000000-0002-0000-1600-000000000000}">
      <formula1>$V$1:$V$2</formula1>
    </dataValidation>
    <dataValidation type="list" allowBlank="1" showInputMessage="1" showErrorMessage="1" sqref="H14:H23" xr:uid="{00000000-0002-0000-1600-000001000000}">
      <formula1>$C$4:$C$9</formula1>
    </dataValidation>
  </dataValidations>
  <pageMargins left="0.7" right="0.7" top="0.75" bottom="0.75" header="0.3" footer="0.3"/>
  <pageSetup paperSize="9" orientation="portrait" r:id="rId1"/>
  <headerFooter>
    <oddFooter>&amp;C&amp;1#&amp;"Calibri"&amp;10&amp;K000000OFFICIAL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I33"/>
  <sheetViews>
    <sheetView tabSelected="1" workbookViewId="0">
      <selection activeCell="G5" sqref="G5"/>
    </sheetView>
  </sheetViews>
  <sheetFormatPr defaultColWidth="17.28515625" defaultRowHeight="15.75" customHeight="1" x14ac:dyDescent="0.2"/>
  <cols>
    <col min="1" max="1" width="5" style="86" customWidth="1"/>
    <col min="2" max="2" width="27.140625" style="86" customWidth="1"/>
    <col min="3" max="3" width="16" style="86" customWidth="1"/>
    <col min="4" max="4" width="4.42578125" style="86" customWidth="1"/>
    <col min="5" max="5" width="21.140625" style="86" customWidth="1"/>
    <col min="6" max="6" width="5.42578125" style="86" customWidth="1"/>
    <col min="7" max="7" width="19.28515625" style="86" customWidth="1"/>
    <col min="8" max="9" width="11.42578125" style="86" customWidth="1"/>
    <col min="10" max="16384" width="17.28515625" style="86"/>
  </cols>
  <sheetData>
    <row r="1" spans="1:9" ht="36" customHeight="1" x14ac:dyDescent="0.25">
      <c r="A1" s="195"/>
      <c r="B1" s="196" t="s">
        <v>440</v>
      </c>
      <c r="C1" s="195"/>
      <c r="D1" s="195"/>
      <c r="E1" s="195"/>
      <c r="F1" s="195"/>
      <c r="G1" s="195"/>
      <c r="H1" s="195"/>
      <c r="I1" s="195"/>
    </row>
    <row r="2" spans="1:9" ht="15" customHeight="1" x14ac:dyDescent="0.2">
      <c r="A2" s="195"/>
      <c r="B2" s="195"/>
      <c r="C2" s="195"/>
      <c r="D2" s="195"/>
      <c r="E2" s="195"/>
      <c r="F2" s="195"/>
      <c r="G2" s="195"/>
      <c r="H2" s="195"/>
      <c r="I2" s="195"/>
    </row>
    <row r="3" spans="1:9" ht="15.75" customHeight="1" thickBot="1" x14ac:dyDescent="0.25">
      <c r="A3" s="195"/>
      <c r="B3" s="195"/>
      <c r="C3" s="195"/>
      <c r="D3" s="195"/>
      <c r="E3" s="195"/>
      <c r="F3" s="195"/>
      <c r="G3" s="195"/>
      <c r="H3" s="195"/>
      <c r="I3" s="195"/>
    </row>
    <row r="4" spans="1:9" ht="15.75" customHeight="1" x14ac:dyDescent="0.25">
      <c r="A4" s="195"/>
      <c r="B4" s="197" t="s">
        <v>0</v>
      </c>
      <c r="C4" s="1025" t="s">
        <v>2051</v>
      </c>
      <c r="D4" s="623"/>
      <c r="E4" s="198"/>
      <c r="F4" s="195"/>
      <c r="G4" s="195"/>
      <c r="H4" s="195"/>
      <c r="I4" s="195"/>
    </row>
    <row r="5" spans="1:9" ht="16.5" customHeight="1" thickBot="1" x14ac:dyDescent="0.3">
      <c r="A5" s="195"/>
      <c r="B5" s="199" t="s">
        <v>441</v>
      </c>
      <c r="C5" s="1053" t="str">
        <f>VLOOKUP(C4,'202324'!A:B,2,0)</f>
        <v>Land North of Rounds Gardens, Rugby</v>
      </c>
      <c r="D5" s="1054"/>
      <c r="E5" s="1055"/>
      <c r="F5" s="195"/>
      <c r="G5" s="195"/>
      <c r="H5" s="195"/>
      <c r="I5" s="195"/>
    </row>
    <row r="6" spans="1:9" ht="15.75" customHeight="1" x14ac:dyDescent="0.25">
      <c r="A6" s="195"/>
      <c r="B6" s="200"/>
      <c r="C6" s="195"/>
      <c r="D6" s="195"/>
      <c r="E6" s="195"/>
      <c r="F6" s="195"/>
      <c r="G6" s="195"/>
      <c r="H6" s="195"/>
      <c r="I6" s="195"/>
    </row>
    <row r="7" spans="1:9" ht="15.75" customHeight="1" x14ac:dyDescent="0.25">
      <c r="A7" s="195"/>
      <c r="B7" s="200"/>
      <c r="C7" s="195"/>
      <c r="D7" s="195"/>
      <c r="E7" s="195"/>
      <c r="F7" s="195"/>
      <c r="G7" s="195"/>
      <c r="H7" s="195"/>
      <c r="I7" s="195"/>
    </row>
    <row r="8" spans="1:9" ht="38.25" customHeight="1" x14ac:dyDescent="0.2">
      <c r="A8" s="195"/>
      <c r="B8" s="1056" t="s">
        <v>442</v>
      </c>
      <c r="C8" s="1052"/>
      <c r="D8" s="1052"/>
      <c r="E8" s="1052"/>
      <c r="F8" s="1052"/>
      <c r="G8" s="1052"/>
      <c r="H8" s="195"/>
      <c r="I8" s="195"/>
    </row>
    <row r="9" spans="1:9" ht="84.75" customHeight="1" x14ac:dyDescent="0.2">
      <c r="A9" s="195"/>
      <c r="B9" s="1056" t="s">
        <v>443</v>
      </c>
      <c r="C9" s="1052"/>
      <c r="D9" s="1052"/>
      <c r="E9" s="1052"/>
      <c r="F9" s="1052"/>
      <c r="G9" s="1052"/>
      <c r="H9" s="195"/>
      <c r="I9" s="195"/>
    </row>
    <row r="10" spans="1:9" ht="29.25" customHeight="1" x14ac:dyDescent="0.2">
      <c r="A10" s="195"/>
      <c r="B10" s="1056" t="s">
        <v>444</v>
      </c>
      <c r="C10" s="1052"/>
      <c r="D10" s="1052"/>
      <c r="E10" s="1052"/>
      <c r="F10" s="1052"/>
      <c r="G10" s="1052"/>
      <c r="H10" s="195"/>
      <c r="I10" s="195"/>
    </row>
    <row r="11" spans="1:9" ht="50.25" customHeight="1" x14ac:dyDescent="0.2">
      <c r="A11" s="195"/>
      <c r="B11" s="1056" t="s">
        <v>445</v>
      </c>
      <c r="C11" s="1052"/>
      <c r="D11" s="1052"/>
      <c r="E11" s="1052"/>
      <c r="F11" s="1052"/>
      <c r="G11" s="1052"/>
      <c r="H11" s="195"/>
      <c r="I11" s="195"/>
    </row>
    <row r="12" spans="1:9" ht="42" customHeight="1" x14ac:dyDescent="0.2">
      <c r="A12" s="195"/>
      <c r="B12" s="1056" t="s">
        <v>446</v>
      </c>
      <c r="C12" s="1052"/>
      <c r="D12" s="1052"/>
      <c r="E12" s="1052"/>
      <c r="F12" s="1052"/>
      <c r="G12" s="1052"/>
      <c r="H12" s="195"/>
      <c r="I12" s="195"/>
    </row>
    <row r="13" spans="1:9" ht="16.5" customHeight="1" thickBot="1" x14ac:dyDescent="0.3">
      <c r="A13" s="195"/>
      <c r="B13" s="201"/>
      <c r="C13" s="195"/>
      <c r="D13" s="195"/>
      <c r="E13" s="195"/>
      <c r="F13" s="195"/>
      <c r="G13" s="195"/>
      <c r="H13" s="195"/>
      <c r="I13" s="195"/>
    </row>
    <row r="14" spans="1:9" ht="15.75" customHeight="1" x14ac:dyDescent="0.25">
      <c r="A14" s="195"/>
      <c r="B14" s="202"/>
      <c r="C14" s="203"/>
      <c r="D14" s="203"/>
      <c r="E14" s="203"/>
      <c r="F14" s="203"/>
      <c r="G14" s="204"/>
      <c r="H14" s="195"/>
      <c r="I14" s="195"/>
    </row>
    <row r="15" spans="1:9" ht="15.75" customHeight="1" x14ac:dyDescent="0.25">
      <c r="A15" s="195"/>
      <c r="B15" s="205" t="s">
        <v>447</v>
      </c>
      <c r="C15" s="206"/>
      <c r="D15" s="206"/>
      <c r="E15" s="207">
        <f>VLOOKUP(C4,'202324'!A5:D1029,4,0)</f>
        <v>134</v>
      </c>
      <c r="F15" s="206"/>
      <c r="G15" s="208"/>
      <c r="H15" s="195"/>
      <c r="I15" s="195"/>
    </row>
    <row r="16" spans="1:9" ht="15.75" customHeight="1" x14ac:dyDescent="0.25">
      <c r="A16" s="195"/>
      <c r="B16" s="205" t="s">
        <v>448</v>
      </c>
      <c r="C16" s="206"/>
      <c r="D16" s="206"/>
      <c r="E16" s="207">
        <f>VLOOKUP(C4,'202324'!A5:J1025,10,0)</f>
        <v>283.79999999999995</v>
      </c>
      <c r="F16" s="206"/>
      <c r="G16" s="208"/>
      <c r="H16" s="195"/>
      <c r="I16" s="195"/>
    </row>
    <row r="17" spans="1:9" ht="15" customHeight="1" x14ac:dyDescent="0.2">
      <c r="A17" s="195"/>
      <c r="B17" s="205"/>
      <c r="C17" s="206"/>
      <c r="D17" s="206"/>
      <c r="E17" s="206"/>
      <c r="F17" s="206"/>
      <c r="G17" s="208"/>
      <c r="H17" s="195"/>
      <c r="I17" s="195"/>
    </row>
    <row r="18" spans="1:9" ht="15.75" customHeight="1" x14ac:dyDescent="0.25">
      <c r="A18" s="195"/>
      <c r="B18" s="205" t="s">
        <v>449</v>
      </c>
      <c r="C18" s="206"/>
      <c r="D18" s="206"/>
      <c r="E18" s="206"/>
      <c r="F18" s="206"/>
      <c r="G18" s="209">
        <f>VLOOKUP(C4,'202324'!A5:K1029,11,0)</f>
        <v>2588</v>
      </c>
      <c r="H18" s="195"/>
      <c r="I18" s="195"/>
    </row>
    <row r="19" spans="1:9" ht="15" customHeight="1" x14ac:dyDescent="0.2">
      <c r="A19" s="195"/>
      <c r="B19" s="205"/>
      <c r="C19" s="206"/>
      <c r="D19" s="206"/>
      <c r="E19" s="206"/>
      <c r="F19" s="206"/>
      <c r="G19" s="208"/>
      <c r="H19" s="195"/>
      <c r="I19" s="195"/>
    </row>
    <row r="20" spans="1:9" ht="15.75" customHeight="1" thickBot="1" x14ac:dyDescent="0.25">
      <c r="A20" s="195"/>
      <c r="B20" s="210"/>
      <c r="C20" s="211"/>
      <c r="D20" s="211"/>
      <c r="E20" s="211"/>
      <c r="F20" s="211"/>
      <c r="G20" s="212"/>
      <c r="H20" s="195"/>
      <c r="I20" s="195"/>
    </row>
    <row r="21" spans="1:9" ht="15" customHeight="1" x14ac:dyDescent="0.2">
      <c r="A21" s="195"/>
      <c r="B21" s="195" t="s">
        <v>450</v>
      </c>
      <c r="C21" s="195"/>
      <c r="D21" s="195"/>
      <c r="E21" s="195"/>
      <c r="F21" s="195"/>
      <c r="G21" s="195"/>
      <c r="H21" s="195"/>
      <c r="I21" s="195"/>
    </row>
    <row r="22" spans="1:9" ht="15" customHeight="1" x14ac:dyDescent="0.2">
      <c r="A22" s="195"/>
      <c r="B22" s="195"/>
      <c r="C22" s="195"/>
      <c r="D22" s="195"/>
      <c r="E22" s="195"/>
      <c r="F22" s="195"/>
      <c r="G22" s="195"/>
      <c r="H22" s="195"/>
      <c r="I22" s="195"/>
    </row>
    <row r="23" spans="1:9" ht="15" customHeight="1" x14ac:dyDescent="0.2">
      <c r="A23" s="195"/>
      <c r="B23" s="195"/>
      <c r="C23" s="195"/>
      <c r="D23" s="195"/>
      <c r="E23" s="195"/>
      <c r="F23" s="195"/>
      <c r="G23" s="195"/>
      <c r="H23" s="195"/>
      <c r="I23" s="195"/>
    </row>
    <row r="24" spans="1:9" ht="15" customHeight="1" x14ac:dyDescent="0.2">
      <c r="A24" s="195"/>
      <c r="B24" s="195"/>
      <c r="C24" s="195"/>
      <c r="D24" s="195"/>
      <c r="E24" s="195"/>
      <c r="F24" s="195"/>
      <c r="G24" s="195"/>
      <c r="H24" s="195"/>
      <c r="I24" s="195"/>
    </row>
    <row r="25" spans="1:9" ht="15" customHeight="1" x14ac:dyDescent="0.2">
      <c r="A25" s="195"/>
      <c r="B25" s="213" t="s">
        <v>451</v>
      </c>
      <c r="C25" s="195"/>
      <c r="D25" s="195"/>
      <c r="E25" s="195"/>
      <c r="F25" s="195"/>
      <c r="G25" s="195"/>
      <c r="H25" s="195"/>
      <c r="I25" s="195"/>
    </row>
    <row r="26" spans="1:9" ht="29.25" customHeight="1" x14ac:dyDescent="0.2">
      <c r="A26" s="195"/>
      <c r="B26" s="1051" t="s">
        <v>452</v>
      </c>
      <c r="C26" s="1052"/>
      <c r="D26" s="1052"/>
      <c r="E26" s="1052"/>
      <c r="F26" s="1052"/>
      <c r="G26" s="195"/>
      <c r="H26" s="195"/>
      <c r="I26" s="195"/>
    </row>
    <row r="27" spans="1:9" ht="15" customHeight="1" x14ac:dyDescent="0.2">
      <c r="A27" s="195"/>
      <c r="B27" s="213"/>
      <c r="C27" s="213"/>
      <c r="D27" s="195"/>
      <c r="E27" s="195"/>
      <c r="F27" s="195"/>
      <c r="G27" s="195"/>
      <c r="H27" s="195"/>
      <c r="I27" s="195"/>
    </row>
    <row r="28" spans="1:9" ht="15" customHeight="1" x14ac:dyDescent="0.2">
      <c r="A28" s="195"/>
      <c r="B28" s="213"/>
      <c r="C28" s="213"/>
      <c r="D28" s="195"/>
      <c r="E28" s="195"/>
      <c r="F28" s="195"/>
      <c r="G28" s="195"/>
      <c r="H28" s="195"/>
      <c r="I28" s="195"/>
    </row>
    <row r="29" spans="1:9" ht="15" customHeight="1" x14ac:dyDescent="0.2">
      <c r="A29" s="195"/>
      <c r="B29" s="213"/>
      <c r="C29" s="213"/>
      <c r="D29" s="195"/>
      <c r="E29" s="195"/>
      <c r="F29" s="195"/>
      <c r="G29" s="195"/>
      <c r="H29" s="195"/>
      <c r="I29" s="195"/>
    </row>
    <row r="30" spans="1:9" ht="15" customHeight="1" x14ac:dyDescent="0.2">
      <c r="A30" s="195"/>
      <c r="B30" s="213"/>
      <c r="C30" s="213"/>
      <c r="D30" s="195"/>
      <c r="E30" s="195"/>
      <c r="F30" s="195"/>
      <c r="G30" s="195"/>
      <c r="H30" s="195"/>
      <c r="I30" s="195"/>
    </row>
    <row r="31" spans="1:9" ht="15" customHeight="1" x14ac:dyDescent="0.2">
      <c r="A31" s="195"/>
      <c r="B31" s="213"/>
      <c r="C31" s="214"/>
      <c r="D31" s="195"/>
      <c r="E31" s="195"/>
      <c r="F31" s="195"/>
      <c r="G31" s="195"/>
      <c r="H31" s="195"/>
      <c r="I31" s="195"/>
    </row>
    <row r="32" spans="1:9" ht="15" customHeight="1" x14ac:dyDescent="0.2">
      <c r="A32" s="195"/>
      <c r="B32" s="213"/>
      <c r="C32" s="214"/>
      <c r="D32" s="195"/>
      <c r="E32" s="195"/>
      <c r="F32" s="195"/>
      <c r="G32" s="195"/>
      <c r="H32" s="195"/>
      <c r="I32" s="195"/>
    </row>
    <row r="33" ht="15" customHeight="1" x14ac:dyDescent="0.2"/>
  </sheetData>
  <customSheetViews>
    <customSheetView guid="{530C5414-3213-46FD-B662-C692DC9B3FEE}">
      <selection activeCell="C5" sqref="C5:E5"/>
      <pageMargins left="0.7" right="0.7" top="0.75" bottom="0.75" header="0.3" footer="0.3"/>
    </customSheetView>
    <customSheetView guid="{48EFB8DA-639B-4F4D-81A0-52231C999B0D}">
      <selection activeCell="G4" sqref="G4"/>
      <pageMargins left="0.7" right="0.7" top="0.75" bottom="0.75" header="0.3" footer="0.3"/>
    </customSheetView>
    <customSheetView guid="{205CB0E8-D828-424D-99F7-5125E6C51D94}">
      <selection activeCell="C4" sqref="C4"/>
      <pageMargins left="0.7" right="0.7" top="0.75" bottom="0.75" header="0.3" footer="0.3"/>
    </customSheetView>
  </customSheetViews>
  <mergeCells count="7">
    <mergeCell ref="B26:F26"/>
    <mergeCell ref="C5:E5"/>
    <mergeCell ref="B8:G8"/>
    <mergeCell ref="B9:G9"/>
    <mergeCell ref="B10:G10"/>
    <mergeCell ref="B11:G11"/>
    <mergeCell ref="B12:G12"/>
  </mergeCells>
  <pageMargins left="0.7" right="0.7" top="0.75" bottom="0.75" header="0.3" footer="0.3"/>
  <pageSetup paperSize="9" orientation="portrait" r:id="rId1"/>
  <headerFooter>
    <oddFooter>&amp;C&amp;1#&amp;"Calibri"&amp;10&amp;K000000OFFICIAL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theme="9" tint="0.39997558519241921"/>
  </sheetPr>
  <dimension ref="A1:V157"/>
  <sheetViews>
    <sheetView topLeftCell="B121" workbookViewId="0">
      <selection activeCell="H151" sqref="H151"/>
    </sheetView>
  </sheetViews>
  <sheetFormatPr defaultColWidth="9.140625" defaultRowHeight="12.75" x14ac:dyDescent="0.2"/>
  <cols>
    <col min="1" max="1" width="3.42578125" style="13" hidden="1" customWidth="1"/>
    <col min="2" max="2" width="24.7109375" style="13" bestFit="1" customWidth="1"/>
    <col min="3" max="3" width="34.28515625" style="13" customWidth="1"/>
    <col min="4" max="4" width="18.7109375" style="13" customWidth="1"/>
    <col min="5" max="5" width="17.85546875" style="13" bestFit="1" customWidth="1"/>
    <col min="6" max="7" width="15.28515625" style="13" customWidth="1"/>
    <col min="8" max="8" width="18.7109375" style="13" customWidth="1"/>
    <col min="9" max="9" width="23.7109375" style="13" customWidth="1"/>
    <col min="10" max="10" width="5" style="13" customWidth="1"/>
    <col min="11" max="11" width="22.28515625" style="15" customWidth="1"/>
    <col min="12" max="12" width="12.85546875" style="13" customWidth="1"/>
    <col min="13" max="13" width="18.42578125" style="15" customWidth="1"/>
    <col min="14" max="14" width="17.7109375" style="13" customWidth="1"/>
    <col min="15" max="16384" width="9.140625" style="13"/>
  </cols>
  <sheetData>
    <row r="1" spans="1:22" ht="23.25" x14ac:dyDescent="0.35">
      <c r="B1" s="14" t="s">
        <v>6</v>
      </c>
      <c r="C1" s="14" t="s">
        <v>35</v>
      </c>
      <c r="G1" s="80" t="s">
        <v>831</v>
      </c>
      <c r="M1" s="16"/>
      <c r="V1" s="17" t="s">
        <v>59</v>
      </c>
    </row>
    <row r="2" spans="1:22" ht="48" customHeight="1" thickBot="1" x14ac:dyDescent="0.35">
      <c r="B2" s="18" t="s">
        <v>70</v>
      </c>
      <c r="C2" s="14"/>
      <c r="D2" s="19"/>
      <c r="E2" s="17"/>
      <c r="F2" s="17"/>
      <c r="H2" s="20"/>
      <c r="M2" s="16"/>
      <c r="V2" s="17" t="s">
        <v>60</v>
      </c>
    </row>
    <row r="3" spans="1:22" ht="48" customHeight="1" x14ac:dyDescent="0.25">
      <c r="B3" s="30" t="s">
        <v>0</v>
      </c>
      <c r="C3" s="31" t="s">
        <v>43</v>
      </c>
      <c r="D3" s="31" t="s">
        <v>44</v>
      </c>
      <c r="E3" s="46" t="s">
        <v>69</v>
      </c>
      <c r="F3" s="31" t="s">
        <v>68</v>
      </c>
      <c r="G3" s="31" t="s">
        <v>63</v>
      </c>
      <c r="H3" s="46" t="s">
        <v>62</v>
      </c>
      <c r="I3" s="47" t="s">
        <v>54</v>
      </c>
      <c r="J3" s="21"/>
      <c r="K3" s="21"/>
      <c r="L3" s="21"/>
      <c r="M3" s="13"/>
    </row>
    <row r="4" spans="1:22" ht="15.75" customHeight="1" thickBot="1" x14ac:dyDescent="0.3">
      <c r="B4" s="33" t="s">
        <v>72</v>
      </c>
      <c r="C4" s="239" t="s">
        <v>551</v>
      </c>
      <c r="D4" s="240">
        <v>39416</v>
      </c>
      <c r="E4" s="241">
        <v>41973</v>
      </c>
      <c r="F4" s="242">
        <v>5079</v>
      </c>
      <c r="G4" s="242">
        <v>0</v>
      </c>
      <c r="H4" s="62">
        <f t="shared" ref="H4:H19" si="0">SUMIF($H$39:$H$201,C4,$G$39:$G$201)</f>
        <v>0</v>
      </c>
      <c r="I4" s="63">
        <f>F4-H4</f>
        <v>5079</v>
      </c>
      <c r="J4" s="21"/>
      <c r="K4" s="21"/>
      <c r="L4" s="21"/>
      <c r="M4" s="13"/>
    </row>
    <row r="5" spans="1:22" ht="15.75" customHeight="1" thickBot="1" x14ac:dyDescent="0.3">
      <c r="B5" s="235" t="s">
        <v>72</v>
      </c>
      <c r="C5" s="230" t="s">
        <v>545</v>
      </c>
      <c r="D5" s="223">
        <v>39328</v>
      </c>
      <c r="E5" s="231">
        <v>41885</v>
      </c>
      <c r="F5" s="225">
        <v>2718</v>
      </c>
      <c r="G5" s="225">
        <v>0</v>
      </c>
      <c r="H5" s="62">
        <f t="shared" si="0"/>
        <v>0</v>
      </c>
      <c r="I5" s="63">
        <f t="shared" ref="I5:I31" si="1">F5-H5</f>
        <v>2718</v>
      </c>
      <c r="J5" s="21"/>
      <c r="K5" s="21"/>
      <c r="L5" s="21"/>
      <c r="M5" s="13"/>
    </row>
    <row r="6" spans="1:22" ht="15.75" customHeight="1" thickBot="1" x14ac:dyDescent="0.3">
      <c r="B6" s="238" t="s">
        <v>72</v>
      </c>
      <c r="C6" s="239" t="s">
        <v>544</v>
      </c>
      <c r="D6" s="240">
        <v>39353</v>
      </c>
      <c r="E6" s="241">
        <v>41910</v>
      </c>
      <c r="F6" s="242">
        <v>100</v>
      </c>
      <c r="G6" s="242">
        <v>0</v>
      </c>
      <c r="H6" s="62">
        <f t="shared" si="0"/>
        <v>195</v>
      </c>
      <c r="I6" s="63">
        <f t="shared" si="1"/>
        <v>-95</v>
      </c>
      <c r="J6" s="21"/>
      <c r="K6" s="21"/>
      <c r="L6" s="21"/>
      <c r="M6" s="13"/>
    </row>
    <row r="7" spans="1:22" ht="15.75" customHeight="1" thickBot="1" x14ac:dyDescent="0.3">
      <c r="B7" s="244" t="s">
        <v>72</v>
      </c>
      <c r="C7" s="245" t="s">
        <v>534</v>
      </c>
      <c r="D7" s="246">
        <v>39514</v>
      </c>
      <c r="E7" s="247">
        <v>42070</v>
      </c>
      <c r="F7" s="248">
        <v>11468</v>
      </c>
      <c r="G7" s="248">
        <v>0</v>
      </c>
      <c r="H7" s="62">
        <f t="shared" si="0"/>
        <v>0</v>
      </c>
      <c r="I7" s="63">
        <f t="shared" si="1"/>
        <v>11468</v>
      </c>
      <c r="J7" s="21"/>
      <c r="K7" s="21"/>
      <c r="L7" s="21"/>
      <c r="M7" s="13"/>
    </row>
    <row r="8" spans="1:22" ht="15.75" customHeight="1" thickBot="1" x14ac:dyDescent="0.3">
      <c r="B8" s="250" t="s">
        <v>72</v>
      </c>
      <c r="C8" s="239" t="s">
        <v>533</v>
      </c>
      <c r="D8" s="240">
        <v>39552</v>
      </c>
      <c r="E8" s="241">
        <v>42108</v>
      </c>
      <c r="F8" s="242">
        <v>1689</v>
      </c>
      <c r="G8" s="242">
        <v>0</v>
      </c>
      <c r="H8" s="62">
        <f t="shared" si="0"/>
        <v>0</v>
      </c>
      <c r="I8" s="63">
        <f t="shared" si="1"/>
        <v>1689</v>
      </c>
      <c r="J8" s="21"/>
      <c r="K8" s="21"/>
      <c r="L8" s="21"/>
      <c r="M8" s="13"/>
    </row>
    <row r="9" spans="1:22" ht="15.75" customHeight="1" thickBot="1" x14ac:dyDescent="0.3">
      <c r="B9" s="232" t="s">
        <v>72</v>
      </c>
      <c r="C9" s="245" t="s">
        <v>530</v>
      </c>
      <c r="D9" s="246">
        <v>40081</v>
      </c>
      <c r="E9" s="247">
        <v>42638</v>
      </c>
      <c r="F9" s="248">
        <v>5927</v>
      </c>
      <c r="G9" s="248">
        <v>0</v>
      </c>
      <c r="H9" s="62">
        <f t="shared" si="0"/>
        <v>0</v>
      </c>
      <c r="I9" s="63">
        <f t="shared" si="1"/>
        <v>5927</v>
      </c>
      <c r="J9" s="21"/>
      <c r="K9" s="21"/>
      <c r="L9" s="21"/>
      <c r="M9" s="13"/>
    </row>
    <row r="10" spans="1:22" ht="15.75" customHeight="1" thickBot="1" x14ac:dyDescent="0.3">
      <c r="B10" s="251" t="s">
        <v>1548</v>
      </c>
      <c r="C10" s="239" t="s">
        <v>1549</v>
      </c>
      <c r="D10" s="240">
        <v>40246</v>
      </c>
      <c r="E10" s="241">
        <v>42803</v>
      </c>
      <c r="F10" s="242">
        <v>41671</v>
      </c>
      <c r="G10" s="242">
        <v>0</v>
      </c>
      <c r="H10" s="62">
        <f t="shared" si="0"/>
        <v>0</v>
      </c>
      <c r="I10" s="63">
        <f t="shared" si="1"/>
        <v>41671</v>
      </c>
      <c r="J10" s="21"/>
      <c r="K10" s="21"/>
      <c r="L10" s="21"/>
      <c r="M10" s="13"/>
    </row>
    <row r="11" spans="1:22" ht="15.75" customHeight="1" thickBot="1" x14ac:dyDescent="0.3">
      <c r="B11" s="238"/>
      <c r="C11" s="239" t="s">
        <v>528</v>
      </c>
      <c r="D11" s="240">
        <v>40387</v>
      </c>
      <c r="E11" s="241">
        <v>42944</v>
      </c>
      <c r="F11" s="242">
        <v>2109</v>
      </c>
      <c r="G11" s="242">
        <v>0</v>
      </c>
      <c r="H11" s="62">
        <f t="shared" si="0"/>
        <v>0</v>
      </c>
      <c r="I11" s="63">
        <f t="shared" si="1"/>
        <v>2109</v>
      </c>
      <c r="J11" s="21"/>
      <c r="K11" s="21"/>
      <c r="L11" s="21"/>
      <c r="M11" s="13"/>
    </row>
    <row r="12" spans="1:22" s="17" customFormat="1" ht="15.75" customHeight="1" thickBot="1" x14ac:dyDescent="0.25">
      <c r="B12" s="238"/>
      <c r="C12" s="239" t="s">
        <v>523</v>
      </c>
      <c r="D12" s="240">
        <v>40773</v>
      </c>
      <c r="E12" s="256">
        <v>43330</v>
      </c>
      <c r="F12" s="242">
        <v>3856</v>
      </c>
      <c r="G12" s="242">
        <v>0</v>
      </c>
      <c r="H12" s="62">
        <f t="shared" si="0"/>
        <v>0</v>
      </c>
      <c r="I12" s="63">
        <f t="shared" si="1"/>
        <v>3856</v>
      </c>
      <c r="J12" s="228"/>
      <c r="K12" s="228"/>
      <c r="L12" s="228"/>
    </row>
    <row r="13" spans="1:22" ht="13.5" thickBot="1" x14ac:dyDescent="0.25">
      <c r="A13" s="13">
        <v>1</v>
      </c>
      <c r="B13" s="227" t="s">
        <v>72</v>
      </c>
      <c r="C13" s="252" t="s">
        <v>74</v>
      </c>
      <c r="D13" s="253">
        <v>41247</v>
      </c>
      <c r="E13" s="254">
        <f t="shared" ref="E13:E15" si="2">IF(D13=0,"",D13+2556.7)</f>
        <v>43803.7</v>
      </c>
      <c r="F13" s="255">
        <v>13045</v>
      </c>
      <c r="G13" s="255">
        <v>4652</v>
      </c>
      <c r="H13" s="62">
        <f t="shared" si="0"/>
        <v>0</v>
      </c>
      <c r="I13" s="63">
        <f t="shared" si="1"/>
        <v>13045</v>
      </c>
      <c r="J13" s="22"/>
      <c r="K13" s="22"/>
      <c r="L13" s="22"/>
      <c r="M13" s="13"/>
    </row>
    <row r="14" spans="1:22" ht="13.5" thickBot="1" x14ac:dyDescent="0.25">
      <c r="A14" s="13">
        <v>2</v>
      </c>
      <c r="B14" s="266" t="s">
        <v>72</v>
      </c>
      <c r="C14" s="385" t="s">
        <v>75</v>
      </c>
      <c r="D14" s="386">
        <v>41334</v>
      </c>
      <c r="E14" s="387">
        <f t="shared" si="2"/>
        <v>43890.7</v>
      </c>
      <c r="F14" s="388">
        <v>18792</v>
      </c>
      <c r="G14" s="388">
        <v>18792</v>
      </c>
      <c r="H14" s="348">
        <f t="shared" si="0"/>
        <v>12462.06</v>
      </c>
      <c r="I14" s="905">
        <f t="shared" si="1"/>
        <v>6329.9400000000005</v>
      </c>
      <c r="J14" s="22"/>
      <c r="K14" s="22"/>
      <c r="L14" s="22"/>
      <c r="M14" s="13"/>
    </row>
    <row r="15" spans="1:22" ht="13.5" thickBot="1" x14ac:dyDescent="0.25">
      <c r="A15" s="13">
        <v>3</v>
      </c>
      <c r="B15" s="260" t="s">
        <v>72</v>
      </c>
      <c r="C15" s="261" t="s">
        <v>76</v>
      </c>
      <c r="D15" s="906">
        <v>41361</v>
      </c>
      <c r="E15" s="907">
        <f t="shared" si="2"/>
        <v>43917.7</v>
      </c>
      <c r="F15" s="908">
        <v>2820</v>
      </c>
      <c r="G15" s="908" t="s">
        <v>618</v>
      </c>
      <c r="H15" s="909">
        <f t="shared" si="0"/>
        <v>0</v>
      </c>
      <c r="I15" s="910">
        <f t="shared" si="1"/>
        <v>2820</v>
      </c>
      <c r="J15" s="22"/>
      <c r="K15" s="22"/>
      <c r="L15" s="22"/>
      <c r="M15" s="13"/>
    </row>
    <row r="16" spans="1:22" ht="13.5" thickBot="1" x14ac:dyDescent="0.25">
      <c r="A16" s="13">
        <v>5</v>
      </c>
      <c r="B16" s="686"/>
      <c r="C16" s="687" t="s">
        <v>527</v>
      </c>
      <c r="D16" s="688">
        <v>41380</v>
      </c>
      <c r="E16" s="689">
        <f t="shared" ref="E16:E31" si="3">IF(D16=0,"",D16+2556.7)</f>
        <v>43936.7</v>
      </c>
      <c r="F16" s="61">
        <v>-2820</v>
      </c>
      <c r="G16" s="61">
        <v>0</v>
      </c>
      <c r="H16" s="62">
        <f t="shared" si="0"/>
        <v>0</v>
      </c>
      <c r="I16" s="63">
        <f t="shared" si="1"/>
        <v>-2820</v>
      </c>
      <c r="J16" s="22"/>
      <c r="K16" s="22"/>
      <c r="L16" s="22"/>
      <c r="M16" s="13"/>
    </row>
    <row r="17" spans="2:13" x14ac:dyDescent="0.2">
      <c r="B17" s="266"/>
      <c r="C17" s="267" t="s">
        <v>660</v>
      </c>
      <c r="D17" s="268">
        <v>42237</v>
      </c>
      <c r="E17" s="269">
        <f t="shared" si="3"/>
        <v>44793.7</v>
      </c>
      <c r="F17" s="270">
        <v>16366</v>
      </c>
      <c r="G17" s="270">
        <v>16366</v>
      </c>
      <c r="H17" s="271">
        <f t="shared" si="0"/>
        <v>16296.6</v>
      </c>
      <c r="I17" s="272">
        <f t="shared" si="1"/>
        <v>69.399999999999636</v>
      </c>
      <c r="J17" s="22"/>
      <c r="K17" s="22"/>
      <c r="L17" s="22"/>
      <c r="M17" s="13"/>
    </row>
    <row r="18" spans="2:13" ht="25.5" x14ac:dyDescent="0.2">
      <c r="B18" s="266" t="s">
        <v>787</v>
      </c>
      <c r="C18" s="27" t="s">
        <v>788</v>
      </c>
      <c r="D18" s="55">
        <v>42466</v>
      </c>
      <c r="E18" s="56">
        <f t="shared" si="3"/>
        <v>45022.7</v>
      </c>
      <c r="F18" s="57">
        <v>3999</v>
      </c>
      <c r="G18" s="57">
        <v>3999</v>
      </c>
      <c r="H18" s="58">
        <f t="shared" si="0"/>
        <v>3952.96</v>
      </c>
      <c r="I18" s="58">
        <f t="shared" si="1"/>
        <v>46.039999999999964</v>
      </c>
      <c r="J18" s="22"/>
      <c r="K18" s="22"/>
      <c r="L18" s="22"/>
      <c r="M18" s="13"/>
    </row>
    <row r="19" spans="2:13" x14ac:dyDescent="0.2">
      <c r="B19" s="266" t="s">
        <v>1026</v>
      </c>
      <c r="C19" s="27" t="s">
        <v>1627</v>
      </c>
      <c r="D19" s="55">
        <v>43006</v>
      </c>
      <c r="E19" s="56">
        <f t="shared" si="3"/>
        <v>45562.7</v>
      </c>
      <c r="F19" s="57">
        <v>2599</v>
      </c>
      <c r="G19" s="57"/>
      <c r="H19" s="58">
        <f t="shared" si="0"/>
        <v>2758.61</v>
      </c>
      <c r="I19" s="58">
        <f t="shared" si="1"/>
        <v>-159.61000000000013</v>
      </c>
      <c r="J19" s="22" t="s">
        <v>1027</v>
      </c>
      <c r="K19" s="22"/>
      <c r="L19" s="22"/>
      <c r="M19" s="13"/>
    </row>
    <row r="20" spans="2:13" x14ac:dyDescent="0.2">
      <c r="B20" s="685" t="s">
        <v>1026</v>
      </c>
      <c r="C20" s="515" t="s">
        <v>1627</v>
      </c>
      <c r="D20" s="55"/>
      <c r="E20" s="56"/>
      <c r="F20" s="57">
        <v>-779.7</v>
      </c>
      <c r="G20" s="57"/>
      <c r="H20" s="58"/>
      <c r="I20" s="58"/>
      <c r="J20" s="22" t="s">
        <v>1258</v>
      </c>
      <c r="K20" s="22"/>
      <c r="L20" s="22"/>
      <c r="M20" s="13"/>
    </row>
    <row r="21" spans="2:13" x14ac:dyDescent="0.2">
      <c r="B21" s="266" t="s">
        <v>1062</v>
      </c>
      <c r="C21" s="27" t="s">
        <v>1063</v>
      </c>
      <c r="D21" s="55">
        <v>42915</v>
      </c>
      <c r="E21" s="56">
        <f t="shared" si="3"/>
        <v>45471.7</v>
      </c>
      <c r="F21" s="57">
        <v>10166</v>
      </c>
      <c r="G21" s="57"/>
      <c r="H21" s="58">
        <f>SUMIF($H$39:$H$201,C21,$G$39:$G$201)</f>
        <v>14289.11</v>
      </c>
      <c r="I21" s="58">
        <f t="shared" si="1"/>
        <v>-4123.1100000000006</v>
      </c>
      <c r="J21" s="22"/>
      <c r="K21" s="22"/>
      <c r="L21" s="22"/>
      <c r="M21" s="13"/>
    </row>
    <row r="22" spans="2:13" ht="13.5" thickBot="1" x14ac:dyDescent="0.25">
      <c r="B22" s="266" t="s">
        <v>1334</v>
      </c>
      <c r="C22" s="385" t="s">
        <v>1367</v>
      </c>
      <c r="D22" s="386">
        <v>43641</v>
      </c>
      <c r="E22" s="387">
        <f t="shared" si="3"/>
        <v>46197.7</v>
      </c>
      <c r="F22" s="388">
        <v>131353.97</v>
      </c>
      <c r="G22" s="388"/>
      <c r="H22" s="348">
        <f>SUMIF($H$39:$H$201,C22,$G$39:$G$201)</f>
        <v>84032.81</v>
      </c>
      <c r="I22" s="348">
        <f t="shared" si="1"/>
        <v>47321.16</v>
      </c>
      <c r="J22" s="22"/>
      <c r="K22" s="22"/>
      <c r="L22" s="22"/>
      <c r="M22" s="13"/>
    </row>
    <row r="23" spans="2:13" ht="25.5" x14ac:dyDescent="0.2">
      <c r="B23" s="912" t="s">
        <v>640</v>
      </c>
      <c r="C23" s="852" t="s">
        <v>1628</v>
      </c>
      <c r="D23" s="853">
        <v>43717</v>
      </c>
      <c r="E23" s="854">
        <f t="shared" si="3"/>
        <v>46273.7</v>
      </c>
      <c r="F23" s="855">
        <v>10304.469999999999</v>
      </c>
      <c r="G23" s="855"/>
      <c r="H23" s="856">
        <f>SUMIF($H$39:$H$201,C23,$G$39:$G$201)</f>
        <v>0</v>
      </c>
      <c r="I23" s="857">
        <v>0</v>
      </c>
      <c r="J23" s="22"/>
      <c r="K23" s="22"/>
      <c r="L23" s="22"/>
      <c r="M23" s="13"/>
    </row>
    <row r="24" spans="2:13" ht="26.25" thickBot="1" x14ac:dyDescent="0.25">
      <c r="B24" s="913" t="s">
        <v>640</v>
      </c>
      <c r="C24" s="858" t="s">
        <v>1628</v>
      </c>
      <c r="D24" s="688">
        <v>43770</v>
      </c>
      <c r="E24" s="60"/>
      <c r="F24" s="61">
        <v>-10304.469999999999</v>
      </c>
      <c r="G24" s="61"/>
      <c r="H24" s="62"/>
      <c r="I24" s="63">
        <v>0</v>
      </c>
      <c r="J24" s="684" t="s">
        <v>1629</v>
      </c>
      <c r="K24" s="22"/>
      <c r="L24" s="22"/>
      <c r="M24" s="13"/>
    </row>
    <row r="25" spans="2:13" ht="13.5" thickBot="1" x14ac:dyDescent="0.25">
      <c r="B25" s="911" t="s">
        <v>1289</v>
      </c>
      <c r="C25" s="267" t="s">
        <v>1450</v>
      </c>
      <c r="D25" s="268">
        <v>43731</v>
      </c>
      <c r="E25" s="269">
        <f t="shared" si="3"/>
        <v>46287.7</v>
      </c>
      <c r="F25" s="270">
        <v>1201</v>
      </c>
      <c r="G25" s="270"/>
      <c r="H25" s="271">
        <f>SUMIF($H$39:$H$201,C25,$G$39:$G$201)</f>
        <v>0</v>
      </c>
      <c r="I25" s="271">
        <f t="shared" si="1"/>
        <v>1201</v>
      </c>
      <c r="J25" s="22"/>
      <c r="K25" s="22"/>
      <c r="L25" s="22"/>
      <c r="M25" s="13"/>
    </row>
    <row r="26" spans="2:13" x14ac:dyDescent="0.2">
      <c r="B26" s="912" t="s">
        <v>357</v>
      </c>
      <c r="C26" s="852" t="s">
        <v>1707</v>
      </c>
      <c r="D26" s="853">
        <v>44348</v>
      </c>
      <c r="E26" s="854">
        <f t="shared" si="3"/>
        <v>46904.7</v>
      </c>
      <c r="F26" s="855">
        <v>20822.82</v>
      </c>
      <c r="G26" s="855"/>
      <c r="H26" s="856">
        <f>SUMIF($H$39:$H$201,C26,$G$39:$G$201)</f>
        <v>6246.85</v>
      </c>
      <c r="I26" s="857">
        <f t="shared" si="1"/>
        <v>14575.97</v>
      </c>
      <c r="J26" s="22" t="s">
        <v>1708</v>
      </c>
      <c r="K26" s="22"/>
      <c r="L26" s="22"/>
      <c r="M26" s="13"/>
    </row>
    <row r="27" spans="2:13" ht="13.5" thickBot="1" x14ac:dyDescent="0.25">
      <c r="B27" s="913" t="s">
        <v>357</v>
      </c>
      <c r="C27" s="858" t="s">
        <v>1707</v>
      </c>
      <c r="D27" s="59"/>
      <c r="E27" s="60"/>
      <c r="F27" s="61">
        <v>-6246.85</v>
      </c>
      <c r="G27" s="61"/>
      <c r="H27" s="62"/>
      <c r="I27" s="63"/>
      <c r="J27" s="22"/>
      <c r="K27" s="22"/>
      <c r="L27" s="22"/>
      <c r="M27" s="13"/>
    </row>
    <row r="28" spans="2:13" ht="13.5" thickBot="1" x14ac:dyDescent="0.25">
      <c r="B28" s="912" t="s">
        <v>1722</v>
      </c>
      <c r="C28" s="852" t="s">
        <v>1723</v>
      </c>
      <c r="D28" s="853">
        <v>44368</v>
      </c>
      <c r="E28" s="854">
        <f t="shared" si="3"/>
        <v>46924.7</v>
      </c>
      <c r="F28" s="855">
        <v>10207.27</v>
      </c>
      <c r="G28" s="855"/>
      <c r="H28" s="856">
        <f>SUMIF($H$39:$H$201,C28,$G$39:$G$201)</f>
        <v>3062.18</v>
      </c>
      <c r="I28" s="857">
        <f t="shared" si="1"/>
        <v>7145.09</v>
      </c>
      <c r="J28" s="22"/>
      <c r="K28" s="22"/>
      <c r="L28" s="22"/>
      <c r="M28" s="13"/>
    </row>
    <row r="29" spans="2:13" ht="13.5" thickBot="1" x14ac:dyDescent="0.25">
      <c r="B29" s="913" t="s">
        <v>1722</v>
      </c>
      <c r="C29" s="858" t="s">
        <v>1723</v>
      </c>
      <c r="D29" s="59"/>
      <c r="E29" s="60" t="str">
        <f t="shared" si="3"/>
        <v/>
      </c>
      <c r="F29" s="61">
        <v>-3062.18</v>
      </c>
      <c r="G29" s="61"/>
      <c r="H29" s="909"/>
      <c r="I29" s="910"/>
      <c r="J29" s="22" t="s">
        <v>1724</v>
      </c>
      <c r="K29" s="22"/>
      <c r="L29" s="22"/>
      <c r="M29" s="13"/>
    </row>
    <row r="30" spans="2:13" ht="13.5" thickBot="1" x14ac:dyDescent="0.25">
      <c r="B30" s="911" t="s">
        <v>1818</v>
      </c>
      <c r="C30" s="252" t="s">
        <v>1819</v>
      </c>
      <c r="D30" s="849">
        <v>44776</v>
      </c>
      <c r="E30" s="850">
        <f t="shared" si="3"/>
        <v>47332.7</v>
      </c>
      <c r="F30" s="851">
        <v>5066.12</v>
      </c>
      <c r="G30" s="851"/>
      <c r="H30" s="257">
        <f t="shared" ref="H30:H31" si="4">SUMIF($H$39:$H$201,C30,$G$39:$G$201)</f>
        <v>0</v>
      </c>
      <c r="I30" s="258">
        <f t="shared" si="1"/>
        <v>5066.12</v>
      </c>
      <c r="J30" s="22"/>
      <c r="K30" s="22"/>
      <c r="L30" s="22"/>
      <c r="M30" s="13"/>
    </row>
    <row r="31" spans="2:13" x14ac:dyDescent="0.2">
      <c r="B31" s="266" t="s">
        <v>1405</v>
      </c>
      <c r="C31" s="385" t="s">
        <v>1877</v>
      </c>
      <c r="D31" s="386">
        <v>44951</v>
      </c>
      <c r="E31" s="387">
        <f t="shared" si="3"/>
        <v>47507.7</v>
      </c>
      <c r="F31" s="388">
        <v>4913.2700000000004</v>
      </c>
      <c r="G31" s="388"/>
      <c r="H31" s="856">
        <f t="shared" si="4"/>
        <v>0</v>
      </c>
      <c r="I31" s="857">
        <f t="shared" si="1"/>
        <v>4913.2700000000004</v>
      </c>
      <c r="J31" s="22"/>
      <c r="K31" s="22"/>
      <c r="L31" s="22"/>
      <c r="M31" s="13"/>
    </row>
    <row r="32" spans="2:13" x14ac:dyDescent="0.2">
      <c r="B32" s="266"/>
      <c r="C32" s="385"/>
      <c r="D32" s="386"/>
      <c r="E32" s="387"/>
      <c r="F32" s="388"/>
      <c r="G32" s="388"/>
      <c r="H32" s="348"/>
      <c r="I32" s="791"/>
      <c r="J32" s="22"/>
      <c r="K32" s="22"/>
      <c r="L32" s="22"/>
      <c r="M32" s="13"/>
    </row>
    <row r="33" spans="2:14" x14ac:dyDescent="0.2">
      <c r="B33" s="266"/>
      <c r="C33" s="385"/>
      <c r="D33" s="386"/>
      <c r="E33" s="387"/>
      <c r="F33" s="388"/>
      <c r="G33" s="388"/>
      <c r="H33" s="348"/>
      <c r="I33" s="791"/>
      <c r="J33" s="22"/>
      <c r="K33" s="22"/>
      <c r="L33" s="22"/>
      <c r="M33" s="13"/>
    </row>
    <row r="34" spans="2:14" ht="13.5" thickBot="1" x14ac:dyDescent="0.25">
      <c r="B34" s="33"/>
      <c r="C34" s="34"/>
      <c r="D34" s="59"/>
      <c r="E34" s="236"/>
      <c r="F34" s="61"/>
      <c r="G34" s="61"/>
      <c r="H34" s="62"/>
      <c r="I34" s="63"/>
      <c r="J34" s="22"/>
      <c r="K34" s="22"/>
      <c r="L34" s="22"/>
      <c r="M34" s="13"/>
    </row>
    <row r="35" spans="2:14" ht="13.5" thickBot="1" x14ac:dyDescent="0.25">
      <c r="C35" s="15"/>
      <c r="D35" s="15"/>
      <c r="E35" s="15"/>
      <c r="F35" s="15"/>
      <c r="G35" s="15"/>
      <c r="H35" s="15"/>
      <c r="I35" s="15"/>
      <c r="J35" s="15"/>
      <c r="K35" s="12" t="s">
        <v>832</v>
      </c>
      <c r="L35" s="12" t="s">
        <v>49</v>
      </c>
      <c r="M35" s="13"/>
      <c r="N35" s="23"/>
    </row>
    <row r="36" spans="2:14" s="15" customFormat="1" ht="13.5" thickBot="1" x14ac:dyDescent="0.25">
      <c r="C36" s="24"/>
      <c r="F36" s="53">
        <f>SUM(F4:F35)</f>
        <v>303059.72000000009</v>
      </c>
      <c r="G36" s="54">
        <f>SUM(G4:G35)</f>
        <v>43809</v>
      </c>
      <c r="H36" s="54">
        <f>SUM(H4:H35)</f>
        <v>143296.18</v>
      </c>
      <c r="I36" s="54">
        <f>SUM(I4:I35)</f>
        <v>169852.27</v>
      </c>
      <c r="J36" s="53"/>
      <c r="K36" s="11">
        <f>'CIL Reconcilliation'!H15</f>
        <v>0</v>
      </c>
      <c r="L36" s="11">
        <f>H36-K36</f>
        <v>143296.18</v>
      </c>
      <c r="N36" s="23"/>
    </row>
    <row r="37" spans="2:14" s="15" customFormat="1" ht="19.5" customHeight="1" thickBot="1" x14ac:dyDescent="0.35">
      <c r="B37" s="18" t="s">
        <v>71</v>
      </c>
      <c r="K37" s="23"/>
      <c r="M37" s="23"/>
    </row>
    <row r="38" spans="2:14" s="15" customFormat="1" ht="31.5" x14ac:dyDescent="0.25">
      <c r="B38" s="37" t="s">
        <v>42</v>
      </c>
      <c r="C38" s="37" t="s">
        <v>53</v>
      </c>
      <c r="D38" s="31" t="s">
        <v>61</v>
      </c>
      <c r="E38" s="31" t="s">
        <v>51</v>
      </c>
      <c r="F38" s="31" t="s">
        <v>58</v>
      </c>
      <c r="G38" s="38" t="s">
        <v>52</v>
      </c>
      <c r="H38" s="1049" t="s">
        <v>77</v>
      </c>
      <c r="I38" s="1050"/>
      <c r="J38" s="21"/>
      <c r="L38" s="25"/>
      <c r="N38" s="26"/>
    </row>
    <row r="39" spans="2:14" s="15" customFormat="1" ht="15.75" x14ac:dyDescent="0.25">
      <c r="B39" s="312"/>
      <c r="C39" s="315" t="s">
        <v>619</v>
      </c>
      <c r="D39" s="313"/>
      <c r="E39" s="313"/>
      <c r="F39" s="309" t="s">
        <v>59</v>
      </c>
      <c r="G39" s="650">
        <v>131</v>
      </c>
      <c r="H39" s="311" t="s">
        <v>1541</v>
      </c>
      <c r="I39" s="314"/>
      <c r="J39" s="21"/>
      <c r="L39" s="25"/>
      <c r="N39" s="26"/>
    </row>
    <row r="40" spans="2:14" x14ac:dyDescent="0.2">
      <c r="B40" s="308" t="s">
        <v>547</v>
      </c>
      <c r="C40" s="287" t="s">
        <v>548</v>
      </c>
      <c r="D40" s="294">
        <v>23041</v>
      </c>
      <c r="E40" s="288" t="s">
        <v>493</v>
      </c>
      <c r="F40" s="309" t="s">
        <v>59</v>
      </c>
      <c r="G40" s="310">
        <v>2495</v>
      </c>
      <c r="H40" s="311" t="s">
        <v>1541</v>
      </c>
      <c r="I40" s="40"/>
      <c r="J40" s="15"/>
    </row>
    <row r="41" spans="2:14" x14ac:dyDescent="0.2">
      <c r="B41" s="308" t="s">
        <v>546</v>
      </c>
      <c r="C41" s="287" t="s">
        <v>549</v>
      </c>
      <c r="D41" s="294">
        <v>23185</v>
      </c>
      <c r="E41" s="288" t="s">
        <v>550</v>
      </c>
      <c r="F41" s="309" t="s">
        <v>59</v>
      </c>
      <c r="G41" s="310">
        <v>322</v>
      </c>
      <c r="H41" s="311" t="s">
        <v>1541</v>
      </c>
      <c r="I41" s="40"/>
      <c r="J41" s="15"/>
    </row>
    <row r="42" spans="2:14" x14ac:dyDescent="0.2">
      <c r="B42" s="308" t="s">
        <v>490</v>
      </c>
      <c r="C42" s="287" t="s">
        <v>538</v>
      </c>
      <c r="D42" s="294">
        <v>24252</v>
      </c>
      <c r="E42" s="288" t="s">
        <v>493</v>
      </c>
      <c r="F42" s="309" t="s">
        <v>59</v>
      </c>
      <c r="G42" s="310">
        <v>638</v>
      </c>
      <c r="H42" s="311" t="s">
        <v>1541</v>
      </c>
      <c r="I42" s="40"/>
      <c r="J42" s="15"/>
    </row>
    <row r="43" spans="2:14" x14ac:dyDescent="0.2">
      <c r="B43" s="308" t="s">
        <v>490</v>
      </c>
      <c r="C43" s="287" t="s">
        <v>537</v>
      </c>
      <c r="D43" s="294">
        <v>24256</v>
      </c>
      <c r="E43" s="288" t="s">
        <v>493</v>
      </c>
      <c r="F43" s="309" t="s">
        <v>59</v>
      </c>
      <c r="G43" s="310">
        <v>1045</v>
      </c>
      <c r="H43" s="311" t="s">
        <v>1541</v>
      </c>
      <c r="I43" s="40"/>
      <c r="J43" s="15"/>
    </row>
    <row r="44" spans="2:14" x14ac:dyDescent="0.2">
      <c r="B44" s="308" t="s">
        <v>490</v>
      </c>
      <c r="C44" s="287" t="s">
        <v>539</v>
      </c>
      <c r="D44" s="294">
        <v>24257</v>
      </c>
      <c r="E44" s="288" t="s">
        <v>493</v>
      </c>
      <c r="F44" s="309" t="s">
        <v>59</v>
      </c>
      <c r="G44" s="310">
        <v>125</v>
      </c>
      <c r="H44" s="311" t="s">
        <v>1541</v>
      </c>
      <c r="I44" s="40"/>
      <c r="J44" s="15"/>
    </row>
    <row r="45" spans="2:14" x14ac:dyDescent="0.2">
      <c r="B45" s="308" t="s">
        <v>490</v>
      </c>
      <c r="C45" s="287" t="s">
        <v>540</v>
      </c>
      <c r="D45" s="294">
        <v>24258</v>
      </c>
      <c r="E45" s="288" t="s">
        <v>493</v>
      </c>
      <c r="F45" s="309" t="s">
        <v>59</v>
      </c>
      <c r="G45" s="310">
        <v>250</v>
      </c>
      <c r="H45" s="311" t="s">
        <v>1541</v>
      </c>
      <c r="I45" s="40"/>
      <c r="J45" s="15"/>
    </row>
    <row r="46" spans="2:14" x14ac:dyDescent="0.2">
      <c r="B46" s="308" t="s">
        <v>490</v>
      </c>
      <c r="C46" s="287" t="s">
        <v>541</v>
      </c>
      <c r="D46" s="294" t="s">
        <v>496</v>
      </c>
      <c r="E46" s="288"/>
      <c r="F46" s="309" t="s">
        <v>59</v>
      </c>
      <c r="G46" s="310">
        <v>4103</v>
      </c>
      <c r="H46" s="311" t="s">
        <v>1541</v>
      </c>
      <c r="I46" s="40"/>
      <c r="J46" s="15"/>
    </row>
    <row r="47" spans="2:14" x14ac:dyDescent="0.2">
      <c r="B47" s="308" t="s">
        <v>490</v>
      </c>
      <c r="C47" s="287" t="s">
        <v>542</v>
      </c>
      <c r="D47" s="294">
        <v>24259</v>
      </c>
      <c r="E47" s="288"/>
      <c r="F47" s="309" t="s">
        <v>59</v>
      </c>
      <c r="G47" s="310">
        <v>1500</v>
      </c>
      <c r="H47" s="311" t="s">
        <v>1542</v>
      </c>
      <c r="I47" s="40"/>
      <c r="J47" s="15"/>
    </row>
    <row r="48" spans="2:14" x14ac:dyDescent="0.2">
      <c r="B48" s="308" t="s">
        <v>490</v>
      </c>
      <c r="C48" s="287" t="s">
        <v>543</v>
      </c>
      <c r="D48" s="294">
        <v>24333</v>
      </c>
      <c r="E48" s="288"/>
      <c r="F48" s="309" t="s">
        <v>59</v>
      </c>
      <c r="G48" s="310">
        <v>165</v>
      </c>
      <c r="H48" s="311" t="s">
        <v>1641</v>
      </c>
      <c r="I48" s="40"/>
      <c r="J48" s="15"/>
    </row>
    <row r="49" spans="2:10" x14ac:dyDescent="0.2">
      <c r="B49" s="308">
        <v>39658</v>
      </c>
      <c r="C49" s="287" t="s">
        <v>536</v>
      </c>
      <c r="D49" s="294">
        <v>24968</v>
      </c>
      <c r="E49" s="288"/>
      <c r="F49" s="309" t="s">
        <v>59</v>
      </c>
      <c r="G49" s="310">
        <v>683</v>
      </c>
      <c r="H49" s="311" t="s">
        <v>1640</v>
      </c>
      <c r="I49" s="40"/>
      <c r="J49" s="15"/>
    </row>
    <row r="50" spans="2:10" x14ac:dyDescent="0.2">
      <c r="B50" s="308">
        <v>39658</v>
      </c>
      <c r="C50" s="287" t="s">
        <v>512</v>
      </c>
      <c r="D50" s="294"/>
      <c r="E50" s="288" t="s">
        <v>493</v>
      </c>
      <c r="F50" s="309" t="s">
        <v>59</v>
      </c>
      <c r="G50" s="310">
        <v>882</v>
      </c>
      <c r="H50" s="311" t="s">
        <v>1640</v>
      </c>
      <c r="I50" s="40"/>
      <c r="J50" s="15"/>
    </row>
    <row r="51" spans="2:10" x14ac:dyDescent="0.2">
      <c r="B51" s="308">
        <v>39658</v>
      </c>
      <c r="C51" s="287" t="s">
        <v>535</v>
      </c>
      <c r="D51" s="294">
        <v>25259</v>
      </c>
      <c r="E51" s="288" t="s">
        <v>493</v>
      </c>
      <c r="F51" s="309" t="s">
        <v>59</v>
      </c>
      <c r="G51" s="310">
        <v>870</v>
      </c>
      <c r="H51" s="311" t="s">
        <v>1640</v>
      </c>
      <c r="I51" s="40"/>
      <c r="J51" s="15"/>
    </row>
    <row r="52" spans="2:10" x14ac:dyDescent="0.2">
      <c r="B52" s="308" t="s">
        <v>552</v>
      </c>
      <c r="C52" s="287" t="s">
        <v>553</v>
      </c>
      <c r="D52" s="294"/>
      <c r="E52" s="288" t="s">
        <v>493</v>
      </c>
      <c r="F52" s="309" t="s">
        <v>59</v>
      </c>
      <c r="G52" s="310">
        <v>1118</v>
      </c>
      <c r="H52" s="311" t="s">
        <v>1640</v>
      </c>
      <c r="I52" s="40"/>
      <c r="J52" s="15"/>
    </row>
    <row r="53" spans="2:10" x14ac:dyDescent="0.2">
      <c r="B53" s="308">
        <v>39708</v>
      </c>
      <c r="C53" s="287" t="s">
        <v>554</v>
      </c>
      <c r="D53" s="294">
        <v>24968</v>
      </c>
      <c r="E53" s="288" t="s">
        <v>493</v>
      </c>
      <c r="F53" s="309" t="s">
        <v>59</v>
      </c>
      <c r="G53" s="310">
        <v>195</v>
      </c>
      <c r="H53" s="311" t="s">
        <v>544</v>
      </c>
      <c r="I53" s="40"/>
      <c r="J53" s="15"/>
    </row>
    <row r="54" spans="2:10" x14ac:dyDescent="0.2">
      <c r="B54" s="308">
        <v>39708</v>
      </c>
      <c r="C54" s="287" t="s">
        <v>555</v>
      </c>
      <c r="D54" s="294">
        <v>25418</v>
      </c>
      <c r="E54" s="288" t="s">
        <v>550</v>
      </c>
      <c r="F54" s="309" t="s">
        <v>59</v>
      </c>
      <c r="G54" s="310">
        <v>135</v>
      </c>
      <c r="H54" s="311" t="s">
        <v>1545</v>
      </c>
      <c r="I54" s="40"/>
      <c r="J54" s="15"/>
    </row>
    <row r="55" spans="2:10" x14ac:dyDescent="0.2">
      <c r="B55" s="308"/>
      <c r="C55" s="287" t="s">
        <v>556</v>
      </c>
      <c r="D55" s="294"/>
      <c r="E55" s="288"/>
      <c r="F55" s="309" t="s">
        <v>59</v>
      </c>
      <c r="G55" s="310">
        <v>126</v>
      </c>
      <c r="H55" s="311" t="s">
        <v>1543</v>
      </c>
      <c r="I55" s="40"/>
      <c r="J55" s="15"/>
    </row>
    <row r="56" spans="2:10" x14ac:dyDescent="0.2">
      <c r="B56" s="308" t="s">
        <v>497</v>
      </c>
      <c r="C56" s="287" t="s">
        <v>503</v>
      </c>
      <c r="D56" s="294" t="s">
        <v>496</v>
      </c>
      <c r="E56" s="288"/>
      <c r="F56" s="309" t="s">
        <v>59</v>
      </c>
      <c r="G56" s="310">
        <v>11340</v>
      </c>
      <c r="H56" s="311" t="s">
        <v>1543</v>
      </c>
      <c r="I56" s="40"/>
      <c r="J56" s="15"/>
    </row>
    <row r="57" spans="2:10" ht="14.25" customHeight="1" x14ac:dyDescent="0.2">
      <c r="B57" s="648" t="s">
        <v>1546</v>
      </c>
      <c r="C57" s="287" t="s">
        <v>532</v>
      </c>
      <c r="D57" s="294" t="s">
        <v>531</v>
      </c>
      <c r="E57" s="288"/>
      <c r="F57" s="309" t="s">
        <v>59</v>
      </c>
      <c r="G57" s="310">
        <v>1417</v>
      </c>
      <c r="H57" s="1073" t="s">
        <v>1642</v>
      </c>
      <c r="I57" s="1074"/>
      <c r="J57" s="15"/>
    </row>
    <row r="58" spans="2:10" x14ac:dyDescent="0.2">
      <c r="B58" s="308" t="s">
        <v>501</v>
      </c>
      <c r="C58" s="287" t="s">
        <v>503</v>
      </c>
      <c r="D58" s="294" t="s">
        <v>496</v>
      </c>
      <c r="E58" s="288"/>
      <c r="F58" s="309" t="s">
        <v>59</v>
      </c>
      <c r="G58" s="310">
        <v>28370</v>
      </c>
      <c r="H58" s="311" t="s">
        <v>1544</v>
      </c>
      <c r="I58" s="40"/>
      <c r="J58" s="15"/>
    </row>
    <row r="59" spans="2:10" x14ac:dyDescent="0.2">
      <c r="B59" s="648" t="s">
        <v>1546</v>
      </c>
      <c r="C59" s="287" t="s">
        <v>510</v>
      </c>
      <c r="D59" s="294"/>
      <c r="E59" s="288"/>
      <c r="F59" s="309" t="s">
        <v>59</v>
      </c>
      <c r="G59" s="310">
        <v>7157</v>
      </c>
      <c r="H59" s="311"/>
      <c r="I59" s="40" t="s">
        <v>1544</v>
      </c>
      <c r="J59" s="15"/>
    </row>
    <row r="60" spans="2:10" x14ac:dyDescent="0.2">
      <c r="B60" s="648" t="s">
        <v>1547</v>
      </c>
      <c r="C60" s="287" t="s">
        <v>529</v>
      </c>
      <c r="D60" s="294">
        <v>27742</v>
      </c>
      <c r="E60" s="288" t="s">
        <v>493</v>
      </c>
      <c r="F60" s="309" t="s">
        <v>59</v>
      </c>
      <c r="G60" s="310">
        <v>1485</v>
      </c>
      <c r="H60" s="311"/>
      <c r="I60" s="40" t="s">
        <v>1544</v>
      </c>
      <c r="J60" s="15"/>
    </row>
    <row r="61" spans="2:10" x14ac:dyDescent="0.2">
      <c r="B61" s="308" t="s">
        <v>504</v>
      </c>
      <c r="C61" s="287" t="s">
        <v>503</v>
      </c>
      <c r="D61" s="294" t="s">
        <v>496</v>
      </c>
      <c r="E61" s="288"/>
      <c r="F61" s="309" t="s">
        <v>59</v>
      </c>
      <c r="G61" s="310">
        <v>9464</v>
      </c>
      <c r="H61" s="311"/>
      <c r="I61" s="649" t="s">
        <v>1643</v>
      </c>
      <c r="J61" s="15"/>
    </row>
    <row r="62" spans="2:10" x14ac:dyDescent="0.2">
      <c r="B62" s="308">
        <v>40634</v>
      </c>
      <c r="C62" s="287" t="s">
        <v>526</v>
      </c>
      <c r="D62" s="294">
        <v>29260</v>
      </c>
      <c r="E62" s="288" t="s">
        <v>493</v>
      </c>
      <c r="F62" s="309" t="s">
        <v>59</v>
      </c>
      <c r="G62" s="310">
        <v>237</v>
      </c>
      <c r="H62" s="311"/>
      <c r="I62" s="40" t="s">
        <v>1544</v>
      </c>
      <c r="J62" s="15"/>
    </row>
    <row r="63" spans="2:10" x14ac:dyDescent="0.2">
      <c r="B63" s="308">
        <v>40772</v>
      </c>
      <c r="C63" s="287" t="s">
        <v>524</v>
      </c>
      <c r="D63" s="294">
        <v>29266</v>
      </c>
      <c r="E63" s="288" t="s">
        <v>493</v>
      </c>
      <c r="F63" s="309" t="s">
        <v>59</v>
      </c>
      <c r="G63" s="310">
        <v>280</v>
      </c>
      <c r="H63" s="311"/>
      <c r="I63" s="40" t="s">
        <v>1544</v>
      </c>
      <c r="J63" s="15"/>
    </row>
    <row r="64" spans="2:10" x14ac:dyDescent="0.2">
      <c r="B64" s="308">
        <v>40774</v>
      </c>
      <c r="C64" s="287" t="s">
        <v>525</v>
      </c>
      <c r="D64" s="294">
        <v>29271</v>
      </c>
      <c r="E64" s="288" t="s">
        <v>493</v>
      </c>
      <c r="F64" s="309" t="s">
        <v>59</v>
      </c>
      <c r="G64" s="310">
        <v>663</v>
      </c>
      <c r="H64" s="311"/>
      <c r="I64" s="40" t="s">
        <v>1544</v>
      </c>
      <c r="J64" s="15"/>
    </row>
    <row r="65" spans="2:13" x14ac:dyDescent="0.2">
      <c r="B65" s="308">
        <v>41339</v>
      </c>
      <c r="C65" s="287" t="s">
        <v>522</v>
      </c>
      <c r="D65" s="294">
        <v>13126823</v>
      </c>
      <c r="E65" s="288" t="s">
        <v>484</v>
      </c>
      <c r="F65" s="309" t="s">
        <v>59</v>
      </c>
      <c r="G65" s="310">
        <v>1100</v>
      </c>
      <c r="H65" s="311"/>
      <c r="I65" s="40" t="s">
        <v>1544</v>
      </c>
      <c r="J65" s="15"/>
    </row>
    <row r="66" spans="2:13" ht="25.5" x14ac:dyDescent="0.2">
      <c r="B66" s="308">
        <v>42064</v>
      </c>
      <c r="C66" s="287" t="s">
        <v>503</v>
      </c>
      <c r="D66" s="294" t="s">
        <v>496</v>
      </c>
      <c r="E66" s="288"/>
      <c r="F66" s="309" t="s">
        <v>59</v>
      </c>
      <c r="G66" s="310">
        <v>8393</v>
      </c>
      <c r="H66" s="311" t="s">
        <v>1063</v>
      </c>
      <c r="I66" s="40"/>
      <c r="J66" s="15"/>
    </row>
    <row r="67" spans="2:13" x14ac:dyDescent="0.2">
      <c r="B67" s="308">
        <v>42284</v>
      </c>
      <c r="C67" s="287" t="s">
        <v>737</v>
      </c>
      <c r="D67" s="294">
        <v>13393598</v>
      </c>
      <c r="E67" s="288" t="s">
        <v>484</v>
      </c>
      <c r="F67" s="309" t="s">
        <v>59</v>
      </c>
      <c r="G67" s="310">
        <v>435</v>
      </c>
      <c r="H67" s="311"/>
      <c r="I67" s="40" t="s">
        <v>1544</v>
      </c>
      <c r="J67" s="15"/>
    </row>
    <row r="68" spans="2:13" ht="25.5" x14ac:dyDescent="0.2">
      <c r="B68" s="308">
        <v>42326</v>
      </c>
      <c r="C68" s="287" t="s">
        <v>503</v>
      </c>
      <c r="D68" s="294"/>
      <c r="E68" s="288"/>
      <c r="F68" s="309" t="s">
        <v>59</v>
      </c>
      <c r="G68" s="310">
        <v>5011.6000000000004</v>
      </c>
      <c r="H68" s="311" t="s">
        <v>1063</v>
      </c>
      <c r="I68" s="649"/>
      <c r="J68" s="15"/>
    </row>
    <row r="69" spans="2:13" x14ac:dyDescent="0.2">
      <c r="B69" s="308">
        <v>42333</v>
      </c>
      <c r="C69" s="287" t="s">
        <v>503</v>
      </c>
      <c r="D69" s="294"/>
      <c r="E69" s="288"/>
      <c r="F69" s="309" t="s">
        <v>59</v>
      </c>
      <c r="G69" s="310">
        <v>2500</v>
      </c>
      <c r="H69" s="311" t="s">
        <v>75</v>
      </c>
      <c r="I69" s="649" t="s">
        <v>1644</v>
      </c>
      <c r="J69" s="15"/>
    </row>
    <row r="70" spans="2:13" x14ac:dyDescent="0.2">
      <c r="B70" s="308" t="s">
        <v>927</v>
      </c>
      <c r="C70" s="303" t="s">
        <v>503</v>
      </c>
      <c r="D70" s="288"/>
      <c r="E70" s="288" t="s">
        <v>932</v>
      </c>
      <c r="F70" s="288" t="s">
        <v>59</v>
      </c>
      <c r="G70" s="289">
        <v>2974</v>
      </c>
      <c r="H70" s="289"/>
      <c r="I70" s="40" t="s">
        <v>1544</v>
      </c>
      <c r="J70" s="15"/>
    </row>
    <row r="71" spans="2:13" x14ac:dyDescent="0.2">
      <c r="B71" s="503">
        <v>42705</v>
      </c>
      <c r="C71" s="303" t="s">
        <v>980</v>
      </c>
      <c r="D71" s="288"/>
      <c r="E71" s="288" t="s">
        <v>979</v>
      </c>
      <c r="F71" s="288" t="s">
        <v>59</v>
      </c>
      <c r="G71" s="289">
        <v>40</v>
      </c>
      <c r="H71" s="289"/>
      <c r="I71" s="40" t="s">
        <v>1544</v>
      </c>
      <c r="J71" s="15"/>
    </row>
    <row r="72" spans="2:13" x14ac:dyDescent="0.2">
      <c r="B72" s="503">
        <v>42736</v>
      </c>
      <c r="C72" s="303" t="s">
        <v>503</v>
      </c>
      <c r="D72" s="288"/>
      <c r="E72" s="288" t="s">
        <v>932</v>
      </c>
      <c r="F72" s="288" t="s">
        <v>59</v>
      </c>
      <c r="G72" s="289">
        <v>3052</v>
      </c>
      <c r="H72" s="289"/>
      <c r="I72" s="649" t="s">
        <v>1550</v>
      </c>
      <c r="J72" s="15"/>
    </row>
    <row r="73" spans="2:13" x14ac:dyDescent="0.2">
      <c r="B73" s="503">
        <v>42767</v>
      </c>
      <c r="C73" s="303" t="s">
        <v>503</v>
      </c>
      <c r="D73" s="288"/>
      <c r="E73" s="288"/>
      <c r="F73" s="288" t="s">
        <v>59</v>
      </c>
      <c r="G73" s="289">
        <v>2051.9699999999998</v>
      </c>
      <c r="H73" s="289" t="s">
        <v>75</v>
      </c>
      <c r="I73" s="40"/>
      <c r="J73" s="15"/>
    </row>
    <row r="74" spans="2:13" x14ac:dyDescent="0.2">
      <c r="B74" s="503">
        <v>42917</v>
      </c>
      <c r="C74" s="287" t="s">
        <v>1070</v>
      </c>
      <c r="D74" s="288"/>
      <c r="E74" s="288"/>
      <c r="F74" s="288" t="s">
        <v>59</v>
      </c>
      <c r="G74" s="289">
        <v>1366.29</v>
      </c>
      <c r="H74" s="289" t="s">
        <v>75</v>
      </c>
      <c r="I74" s="40"/>
      <c r="J74" s="15" t="s">
        <v>1071</v>
      </c>
    </row>
    <row r="75" spans="2:13" ht="13.5" thickBot="1" x14ac:dyDescent="0.25">
      <c r="B75" s="503">
        <v>2017</v>
      </c>
      <c r="C75" s="287" t="s">
        <v>1629</v>
      </c>
      <c r="D75" s="288"/>
      <c r="E75" s="288"/>
      <c r="F75" s="288" t="s">
        <v>59</v>
      </c>
      <c r="G75" s="289">
        <v>779.7</v>
      </c>
      <c r="H75" s="289" t="s">
        <v>1627</v>
      </c>
      <c r="I75" s="40"/>
      <c r="J75" s="15"/>
    </row>
    <row r="76" spans="2:13" x14ac:dyDescent="0.2">
      <c r="B76" s="914">
        <v>43193</v>
      </c>
      <c r="C76" s="879" t="s">
        <v>1236</v>
      </c>
      <c r="D76" s="876" t="s">
        <v>1232</v>
      </c>
      <c r="E76" s="876" t="s">
        <v>1051</v>
      </c>
      <c r="F76" s="876" t="s">
        <v>59</v>
      </c>
      <c r="G76" s="880">
        <v>16.59</v>
      </c>
      <c r="H76" s="880" t="s">
        <v>75</v>
      </c>
      <c r="I76" s="886"/>
      <c r="J76" s="1086" t="s">
        <v>1946</v>
      </c>
    </row>
    <row r="77" spans="2:13" x14ac:dyDescent="0.2">
      <c r="B77" s="914">
        <v>43193</v>
      </c>
      <c r="C77" s="879" t="s">
        <v>1236</v>
      </c>
      <c r="D77" s="876" t="s">
        <v>1232</v>
      </c>
      <c r="E77" s="876" t="s">
        <v>1051</v>
      </c>
      <c r="F77" s="876" t="s">
        <v>59</v>
      </c>
      <c r="G77" s="880">
        <v>38.9</v>
      </c>
      <c r="H77" s="880" t="s">
        <v>75</v>
      </c>
      <c r="I77" s="886"/>
      <c r="J77" s="1087"/>
    </row>
    <row r="78" spans="2:13" x14ac:dyDescent="0.2">
      <c r="B78" s="915" t="s">
        <v>1281</v>
      </c>
      <c r="C78" s="879" t="s">
        <v>1297</v>
      </c>
      <c r="D78" s="876"/>
      <c r="E78" s="876"/>
      <c r="F78" s="876" t="s">
        <v>59</v>
      </c>
      <c r="G78" s="880">
        <v>1587.31</v>
      </c>
      <c r="H78" s="880" t="s">
        <v>75</v>
      </c>
      <c r="I78" s="886"/>
      <c r="J78" s="1087"/>
    </row>
    <row r="79" spans="2:13" x14ac:dyDescent="0.2">
      <c r="B79" s="916">
        <v>43435</v>
      </c>
      <c r="C79" s="879" t="s">
        <v>520</v>
      </c>
      <c r="D79" s="876"/>
      <c r="E79" s="876"/>
      <c r="F79" s="876" t="s">
        <v>59</v>
      </c>
      <c r="G79" s="880">
        <v>3047.36</v>
      </c>
      <c r="H79" s="880" t="s">
        <v>1367</v>
      </c>
      <c r="I79" s="886"/>
      <c r="J79" s="1087"/>
    </row>
    <row r="80" spans="2:13" s="621" customFormat="1" x14ac:dyDescent="0.2">
      <c r="B80" s="888">
        <v>43472</v>
      </c>
      <c r="C80" s="882" t="s">
        <v>1308</v>
      </c>
      <c r="D80" s="883" t="s">
        <v>1309</v>
      </c>
      <c r="E80" s="883" t="s">
        <v>1234</v>
      </c>
      <c r="F80" s="883" t="s">
        <v>60</v>
      </c>
      <c r="G80" s="884">
        <v>1950</v>
      </c>
      <c r="H80" s="884" t="s">
        <v>75</v>
      </c>
      <c r="I80" s="885"/>
      <c r="J80" s="1087"/>
      <c r="K80" s="622"/>
      <c r="M80" s="622"/>
    </row>
    <row r="81" spans="2:13" s="621" customFormat="1" x14ac:dyDescent="0.2">
      <c r="B81" s="888">
        <v>43466</v>
      </c>
      <c r="C81" s="882" t="s">
        <v>1318</v>
      </c>
      <c r="D81" s="883" t="s">
        <v>1340</v>
      </c>
      <c r="E81" s="883" t="s">
        <v>1234</v>
      </c>
      <c r="F81" s="883" t="s">
        <v>59</v>
      </c>
      <c r="G81" s="884">
        <v>4605.6000000000004</v>
      </c>
      <c r="H81" s="884" t="s">
        <v>660</v>
      </c>
      <c r="I81" s="885"/>
      <c r="J81" s="1087"/>
      <c r="K81" s="622"/>
      <c r="M81" s="622"/>
    </row>
    <row r="82" spans="2:13" s="621" customFormat="1" x14ac:dyDescent="0.2">
      <c r="B82" s="888">
        <v>43466</v>
      </c>
      <c r="C82" s="882" t="s">
        <v>1317</v>
      </c>
      <c r="D82" s="883" t="s">
        <v>1340</v>
      </c>
      <c r="E82" s="883" t="s">
        <v>1234</v>
      </c>
      <c r="F82" s="883" t="s">
        <v>59</v>
      </c>
      <c r="G82" s="884">
        <v>1470</v>
      </c>
      <c r="H82" s="884" t="s">
        <v>660</v>
      </c>
      <c r="I82" s="885"/>
      <c r="J82" s="1087"/>
      <c r="K82" s="622"/>
      <c r="M82" s="622"/>
    </row>
    <row r="83" spans="2:13" s="621" customFormat="1" x14ac:dyDescent="0.2">
      <c r="B83" s="888">
        <v>43497</v>
      </c>
      <c r="C83" s="891" t="s">
        <v>1341</v>
      </c>
      <c r="D83" s="892" t="s">
        <v>1348</v>
      </c>
      <c r="E83" s="892" t="s">
        <v>1234</v>
      </c>
      <c r="F83" s="883" t="s">
        <v>59</v>
      </c>
      <c r="G83" s="884">
        <v>3420</v>
      </c>
      <c r="H83" s="884" t="s">
        <v>788</v>
      </c>
      <c r="I83" s="885"/>
      <c r="J83" s="1087"/>
      <c r="K83" s="622"/>
      <c r="M83" s="622"/>
    </row>
    <row r="84" spans="2:13" s="621" customFormat="1" x14ac:dyDescent="0.2">
      <c r="B84" s="888">
        <v>43525</v>
      </c>
      <c r="C84" s="882" t="s">
        <v>1339</v>
      </c>
      <c r="D84" s="883" t="s">
        <v>1347</v>
      </c>
      <c r="E84" s="892" t="s">
        <v>1234</v>
      </c>
      <c r="F84" s="883" t="s">
        <v>59</v>
      </c>
      <c r="G84" s="884">
        <v>8421</v>
      </c>
      <c r="H84" s="884" t="s">
        <v>660</v>
      </c>
      <c r="I84" s="885"/>
      <c r="J84" s="1087"/>
      <c r="K84" s="622"/>
      <c r="M84" s="622"/>
    </row>
    <row r="85" spans="2:13" s="621" customFormat="1" ht="13.5" thickBot="1" x14ac:dyDescent="0.25">
      <c r="B85" s="888">
        <v>43525</v>
      </c>
      <c r="C85" s="882" t="s">
        <v>1356</v>
      </c>
      <c r="D85" s="883" t="s">
        <v>1357</v>
      </c>
      <c r="E85" s="883" t="s">
        <v>1234</v>
      </c>
      <c r="F85" s="883" t="s">
        <v>59</v>
      </c>
      <c r="G85" s="884">
        <v>613.27</v>
      </c>
      <c r="H85" s="884" t="s">
        <v>1367</v>
      </c>
      <c r="I85" s="885"/>
      <c r="J85" s="1088"/>
      <c r="K85" s="622" t="s">
        <v>1380</v>
      </c>
      <c r="M85" s="622"/>
    </row>
    <row r="86" spans="2:13" s="621" customFormat="1" x14ac:dyDescent="0.2">
      <c r="B86" s="608">
        <v>43617</v>
      </c>
      <c r="C86" s="572" t="s">
        <v>1411</v>
      </c>
      <c r="D86" s="298" t="s">
        <v>1357</v>
      </c>
      <c r="E86" s="298" t="s">
        <v>1234</v>
      </c>
      <c r="F86" s="298" t="s">
        <v>59</v>
      </c>
      <c r="G86" s="299">
        <v>19</v>
      </c>
      <c r="H86" s="299" t="s">
        <v>1367</v>
      </c>
      <c r="I86" s="301"/>
      <c r="J86" s="1083" t="s">
        <v>1945</v>
      </c>
      <c r="K86" s="622"/>
      <c r="M86" s="622"/>
    </row>
    <row r="87" spans="2:13" s="621" customFormat="1" x14ac:dyDescent="0.2">
      <c r="B87" s="608">
        <v>43678</v>
      </c>
      <c r="C87" s="572" t="s">
        <v>1442</v>
      </c>
      <c r="D87" s="298"/>
      <c r="E87" s="298"/>
      <c r="F87" s="298" t="s">
        <v>59</v>
      </c>
      <c r="G87" s="299">
        <v>1978.91</v>
      </c>
      <c r="H87" s="299" t="s">
        <v>1627</v>
      </c>
      <c r="I87" s="301"/>
      <c r="J87" s="1084"/>
      <c r="K87" s="622"/>
      <c r="M87" s="622"/>
    </row>
    <row r="88" spans="2:13" s="621" customFormat="1" x14ac:dyDescent="0.2">
      <c r="B88" s="608">
        <v>43739</v>
      </c>
      <c r="C88" s="572" t="s">
        <v>1492</v>
      </c>
      <c r="D88" s="298">
        <v>13588518</v>
      </c>
      <c r="E88" s="298" t="s">
        <v>1234</v>
      </c>
      <c r="F88" s="298" t="s">
        <v>59</v>
      </c>
      <c r="G88" s="299">
        <v>1800</v>
      </c>
      <c r="H88" s="299" t="s">
        <v>660</v>
      </c>
      <c r="I88" s="301"/>
      <c r="J88" s="1084"/>
      <c r="K88" s="622"/>
      <c r="M88" s="622"/>
    </row>
    <row r="89" spans="2:13" s="621" customFormat="1" x14ac:dyDescent="0.2">
      <c r="B89" s="608">
        <v>43739</v>
      </c>
      <c r="C89" s="572" t="s">
        <v>1553</v>
      </c>
      <c r="D89" s="298"/>
      <c r="E89" s="298" t="s">
        <v>1234</v>
      </c>
      <c r="F89" s="298" t="s">
        <v>59</v>
      </c>
      <c r="G89" s="299">
        <v>181.32</v>
      </c>
      <c r="H89" s="299" t="s">
        <v>1063</v>
      </c>
      <c r="I89" s="301"/>
      <c r="J89" s="1084"/>
      <c r="K89" s="622"/>
      <c r="M89" s="622"/>
    </row>
    <row r="90" spans="2:13" s="621" customFormat="1" x14ac:dyDescent="0.2">
      <c r="B90" s="608">
        <v>43800</v>
      </c>
      <c r="C90" s="572" t="s">
        <v>1491</v>
      </c>
      <c r="D90" s="298">
        <v>13591995</v>
      </c>
      <c r="E90" s="298" t="s">
        <v>1234</v>
      </c>
      <c r="F90" s="298" t="s">
        <v>59</v>
      </c>
      <c r="G90" s="299">
        <v>138</v>
      </c>
      <c r="H90" s="299" t="s">
        <v>788</v>
      </c>
      <c r="I90" s="301"/>
      <c r="J90" s="1084"/>
      <c r="K90" s="622"/>
      <c r="M90" s="622"/>
    </row>
    <row r="91" spans="2:13" s="621" customFormat="1" x14ac:dyDescent="0.2">
      <c r="B91" s="608">
        <v>43862</v>
      </c>
      <c r="C91" s="572" t="s">
        <v>1527</v>
      </c>
      <c r="D91" s="298" t="s">
        <v>1052</v>
      </c>
      <c r="E91" s="298" t="s">
        <v>1234</v>
      </c>
      <c r="F91" s="298" t="s">
        <v>59</v>
      </c>
      <c r="G91" s="299">
        <v>394.96</v>
      </c>
      <c r="H91" s="299" t="s">
        <v>788</v>
      </c>
      <c r="I91" s="301"/>
      <c r="J91" s="1084"/>
      <c r="K91" s="622"/>
      <c r="M91" s="622"/>
    </row>
    <row r="92" spans="2:13" s="621" customFormat="1" x14ac:dyDescent="0.2">
      <c r="B92" s="608">
        <v>43862</v>
      </c>
      <c r="C92" s="572" t="s">
        <v>1528</v>
      </c>
      <c r="D92" s="298" t="s">
        <v>1052</v>
      </c>
      <c r="E92" s="298" t="s">
        <v>1234</v>
      </c>
      <c r="F92" s="298" t="s">
        <v>59</v>
      </c>
      <c r="G92" s="299">
        <v>255</v>
      </c>
      <c r="H92" s="299" t="s">
        <v>1367</v>
      </c>
      <c r="I92" s="301"/>
      <c r="J92" s="1084"/>
      <c r="K92" s="622"/>
      <c r="M92" s="622"/>
    </row>
    <row r="93" spans="2:13" s="621" customFormat="1" ht="13.5" thickBot="1" x14ac:dyDescent="0.25">
      <c r="B93" s="745">
        <v>43891</v>
      </c>
      <c r="C93" s="296" t="s">
        <v>1622</v>
      </c>
      <c r="D93" s="298"/>
      <c r="E93" s="298"/>
      <c r="F93" s="298" t="s">
        <v>59</v>
      </c>
      <c r="G93" s="746" t="s">
        <v>1623</v>
      </c>
      <c r="H93" s="299"/>
      <c r="I93" s="747" t="s">
        <v>1630</v>
      </c>
      <c r="J93" s="1085"/>
      <c r="K93" s="622"/>
      <c r="M93" s="622"/>
    </row>
    <row r="94" spans="2:13" x14ac:dyDescent="0.2">
      <c r="B94" s="888">
        <v>43952</v>
      </c>
      <c r="C94" s="882" t="s">
        <v>1560</v>
      </c>
      <c r="D94" s="883"/>
      <c r="E94" s="883"/>
      <c r="F94" s="883" t="s">
        <v>60</v>
      </c>
      <c r="G94" s="884">
        <v>10000</v>
      </c>
      <c r="H94" s="884" t="s">
        <v>1367</v>
      </c>
      <c r="I94" s="885"/>
      <c r="J94" s="1081" t="s">
        <v>1944</v>
      </c>
    </row>
    <row r="95" spans="2:13" ht="13.5" thickBot="1" x14ac:dyDescent="0.25">
      <c r="B95" s="888">
        <v>44256</v>
      </c>
      <c r="C95" s="882" t="s">
        <v>795</v>
      </c>
      <c r="D95" s="883"/>
      <c r="E95" s="883"/>
      <c r="F95" s="883" t="s">
        <v>59</v>
      </c>
      <c r="G95" s="884">
        <v>20944</v>
      </c>
      <c r="H95" s="884" t="s">
        <v>1367</v>
      </c>
      <c r="I95" s="885"/>
      <c r="J95" s="1082"/>
    </row>
    <row r="96" spans="2:13" x14ac:dyDescent="0.2">
      <c r="B96" s="608">
        <v>44348</v>
      </c>
      <c r="C96" s="296" t="s">
        <v>1733</v>
      </c>
      <c r="D96" s="298"/>
      <c r="E96" s="298"/>
      <c r="F96" s="298" t="s">
        <v>59</v>
      </c>
      <c r="G96" s="299">
        <v>3062.18</v>
      </c>
      <c r="H96" s="299" t="s">
        <v>1723</v>
      </c>
      <c r="I96" s="301"/>
      <c r="J96" s="1078" t="s">
        <v>1943</v>
      </c>
    </row>
    <row r="97" spans="1:13" x14ac:dyDescent="0.2">
      <c r="B97" s="608">
        <v>44348</v>
      </c>
      <c r="C97" s="296" t="s">
        <v>1733</v>
      </c>
      <c r="D97" s="298"/>
      <c r="E97" s="298"/>
      <c r="F97" s="298" t="s">
        <v>59</v>
      </c>
      <c r="G97" s="299">
        <v>6246.85</v>
      </c>
      <c r="H97" s="299" t="s">
        <v>1707</v>
      </c>
      <c r="I97" s="301"/>
      <c r="J97" s="1079"/>
    </row>
    <row r="98" spans="1:13" x14ac:dyDescent="0.2">
      <c r="B98" s="608">
        <v>44440</v>
      </c>
      <c r="C98" s="572" t="s">
        <v>1747</v>
      </c>
      <c r="D98" s="298"/>
      <c r="E98" s="298"/>
      <c r="F98" s="298" t="s">
        <v>59</v>
      </c>
      <c r="G98" s="299">
        <v>947.03</v>
      </c>
      <c r="H98" s="299" t="s">
        <v>1367</v>
      </c>
      <c r="I98" s="301"/>
      <c r="J98" s="1079"/>
    </row>
    <row r="99" spans="1:13" ht="13.5" thickBot="1" x14ac:dyDescent="0.25">
      <c r="B99" s="608">
        <v>44562</v>
      </c>
      <c r="C99" s="572" t="s">
        <v>1771</v>
      </c>
      <c r="D99" s="298">
        <v>13627293</v>
      </c>
      <c r="E99" s="298" t="s">
        <v>1051</v>
      </c>
      <c r="F99" s="298" t="s">
        <v>59</v>
      </c>
      <c r="G99" s="299">
        <v>1040</v>
      </c>
      <c r="H99" s="299" t="s">
        <v>75</v>
      </c>
      <c r="I99" s="301"/>
      <c r="J99" s="1080"/>
    </row>
    <row r="100" spans="1:13" x14ac:dyDescent="0.2">
      <c r="B100" s="888">
        <v>44805</v>
      </c>
      <c r="C100" s="882" t="s">
        <v>1898</v>
      </c>
      <c r="D100" s="883" t="s">
        <v>1232</v>
      </c>
      <c r="E100" s="883" t="s">
        <v>1051</v>
      </c>
      <c r="F100" s="883" t="s">
        <v>59</v>
      </c>
      <c r="G100" s="884">
        <v>37</v>
      </c>
      <c r="H100" s="884" t="s">
        <v>1367</v>
      </c>
      <c r="I100" s="885"/>
      <c r="J100" s="1075" t="s">
        <v>1941</v>
      </c>
    </row>
    <row r="101" spans="1:13" s="621" customFormat="1" x14ac:dyDescent="0.2">
      <c r="B101" s="888">
        <v>44896</v>
      </c>
      <c r="C101" s="882" t="s">
        <v>1882</v>
      </c>
      <c r="D101" s="883"/>
      <c r="E101" s="883" t="s">
        <v>1051</v>
      </c>
      <c r="F101" s="883" t="s">
        <v>60</v>
      </c>
      <c r="G101" s="884">
        <v>1737</v>
      </c>
      <c r="H101" s="884" t="s">
        <v>75</v>
      </c>
      <c r="I101" s="885"/>
      <c r="J101" s="1076"/>
      <c r="K101" s="622"/>
      <c r="M101" s="622"/>
    </row>
    <row r="102" spans="1:13" s="621" customFormat="1" x14ac:dyDescent="0.2">
      <c r="B102" s="888">
        <v>44958</v>
      </c>
      <c r="C102" s="882" t="s">
        <v>1899</v>
      </c>
      <c r="D102" s="883"/>
      <c r="E102" s="883" t="s">
        <v>1051</v>
      </c>
      <c r="F102" s="883" t="s">
        <v>59</v>
      </c>
      <c r="G102" s="884">
        <v>12450</v>
      </c>
      <c r="H102" s="884" t="s">
        <v>1367</v>
      </c>
      <c r="I102" s="885"/>
      <c r="J102" s="1076"/>
      <c r="K102" s="622"/>
      <c r="M102" s="622"/>
    </row>
    <row r="103" spans="1:13" s="621" customFormat="1" x14ac:dyDescent="0.2">
      <c r="B103" s="888">
        <v>44958</v>
      </c>
      <c r="C103" s="882" t="s">
        <v>1900</v>
      </c>
      <c r="D103" s="883">
        <v>13664611</v>
      </c>
      <c r="E103" s="883" t="s">
        <v>1051</v>
      </c>
      <c r="F103" s="883" t="s">
        <v>59</v>
      </c>
      <c r="G103" s="884">
        <v>1900</v>
      </c>
      <c r="H103" s="884" t="s">
        <v>1367</v>
      </c>
      <c r="I103" s="885"/>
      <c r="J103" s="1076"/>
      <c r="K103" s="622"/>
      <c r="M103" s="622"/>
    </row>
    <row r="104" spans="1:13" s="621" customFormat="1" x14ac:dyDescent="0.2">
      <c r="B104" s="888">
        <v>44958</v>
      </c>
      <c r="C104" s="882" t="s">
        <v>1901</v>
      </c>
      <c r="D104" s="883">
        <v>13664401</v>
      </c>
      <c r="E104" s="883" t="s">
        <v>1051</v>
      </c>
      <c r="F104" s="883" t="s">
        <v>59</v>
      </c>
      <c r="G104" s="884">
        <v>110</v>
      </c>
      <c r="H104" s="884" t="s">
        <v>1367</v>
      </c>
      <c r="I104" s="885"/>
      <c r="J104" s="1076"/>
      <c r="K104" s="622"/>
      <c r="M104" s="622"/>
    </row>
    <row r="105" spans="1:13" s="621" customFormat="1" x14ac:dyDescent="0.2">
      <c r="B105" s="888">
        <v>44958</v>
      </c>
      <c r="C105" s="882" t="s">
        <v>1886</v>
      </c>
      <c r="D105" s="883" t="s">
        <v>1232</v>
      </c>
      <c r="E105" s="883" t="s">
        <v>1051</v>
      </c>
      <c r="F105" s="883" t="s">
        <v>59</v>
      </c>
      <c r="G105" s="884">
        <v>175</v>
      </c>
      <c r="H105" s="884" t="s">
        <v>1367</v>
      </c>
      <c r="I105" s="885"/>
      <c r="J105" s="1076"/>
      <c r="K105" s="622"/>
      <c r="M105" s="622"/>
    </row>
    <row r="106" spans="1:13" s="621" customFormat="1" x14ac:dyDescent="0.2">
      <c r="B106" s="888">
        <v>44958</v>
      </c>
      <c r="C106" s="882" t="s">
        <v>1887</v>
      </c>
      <c r="D106" s="883" t="s">
        <v>1232</v>
      </c>
      <c r="E106" s="883" t="s">
        <v>1051</v>
      </c>
      <c r="F106" s="883" t="s">
        <v>59</v>
      </c>
      <c r="G106" s="884">
        <v>82</v>
      </c>
      <c r="H106" s="884" t="s">
        <v>1367</v>
      </c>
      <c r="I106" s="885"/>
      <c r="J106" s="1076"/>
      <c r="K106" s="622"/>
      <c r="M106" s="622"/>
    </row>
    <row r="107" spans="1:13" ht="13.5" thickBot="1" x14ac:dyDescent="0.25">
      <c r="B107" s="881">
        <v>44986</v>
      </c>
      <c r="C107" s="882" t="s">
        <v>1747</v>
      </c>
      <c r="D107" s="883"/>
      <c r="E107" s="883" t="s">
        <v>1890</v>
      </c>
      <c r="F107" s="883" t="s">
        <v>59</v>
      </c>
      <c r="G107" s="884">
        <v>1788</v>
      </c>
      <c r="H107" s="889" t="s">
        <v>1367</v>
      </c>
      <c r="I107" s="890"/>
      <c r="J107" s="1077"/>
    </row>
    <row r="108" spans="1:13" ht="13.5" thickBot="1" x14ac:dyDescent="0.25">
      <c r="A108" s="859">
        <v>45017</v>
      </c>
      <c r="B108" s="847">
        <v>45017</v>
      </c>
      <c r="C108" s="473" t="s">
        <v>1906</v>
      </c>
      <c r="D108" s="505"/>
      <c r="E108" s="505" t="s">
        <v>1051</v>
      </c>
      <c r="F108" s="505" t="s">
        <v>59</v>
      </c>
      <c r="G108" s="571">
        <v>7020</v>
      </c>
      <c r="H108" s="44" t="s">
        <v>1367</v>
      </c>
      <c r="I108" s="45"/>
    </row>
    <row r="109" spans="1:13" ht="13.5" thickBot="1" x14ac:dyDescent="0.25">
      <c r="A109" s="848"/>
      <c r="B109" s="847">
        <v>45017</v>
      </c>
      <c r="C109" s="473" t="s">
        <v>1923</v>
      </c>
      <c r="D109" s="505">
        <v>13671856</v>
      </c>
      <c r="E109" s="505" t="s">
        <v>1463</v>
      </c>
      <c r="F109" s="505" t="s">
        <v>59</v>
      </c>
      <c r="G109" s="571">
        <v>550</v>
      </c>
      <c r="H109" s="44" t="s">
        <v>1367</v>
      </c>
      <c r="I109" s="45"/>
    </row>
    <row r="110" spans="1:13" ht="13.5" thickBot="1" x14ac:dyDescent="0.25">
      <c r="A110" s="848"/>
      <c r="B110" s="847">
        <v>45047</v>
      </c>
      <c r="C110" s="473" t="s">
        <v>1938</v>
      </c>
      <c r="D110" s="505" t="s">
        <v>1232</v>
      </c>
      <c r="E110" s="505" t="s">
        <v>1051</v>
      </c>
      <c r="F110" s="505" t="s">
        <v>59</v>
      </c>
      <c r="G110" s="571">
        <v>164.09</v>
      </c>
      <c r="H110" s="44" t="s">
        <v>1063</v>
      </c>
      <c r="I110" s="45"/>
    </row>
    <row r="111" spans="1:13" ht="13.5" thickBot="1" x14ac:dyDescent="0.25">
      <c r="A111" s="848"/>
      <c r="B111" s="847">
        <v>45047</v>
      </c>
      <c r="C111" s="473" t="s">
        <v>1939</v>
      </c>
      <c r="D111" s="505">
        <v>13673183</v>
      </c>
      <c r="E111" s="505" t="s">
        <v>1051</v>
      </c>
      <c r="F111" s="505" t="s">
        <v>59</v>
      </c>
      <c r="G111" s="571">
        <v>174</v>
      </c>
      <c r="H111" s="44" t="s">
        <v>75</v>
      </c>
      <c r="I111" s="45"/>
    </row>
    <row r="112" spans="1:13" ht="13.5" thickBot="1" x14ac:dyDescent="0.25">
      <c r="A112" s="848"/>
      <c r="B112" s="847">
        <v>45047</v>
      </c>
      <c r="C112" s="473" t="s">
        <v>1953</v>
      </c>
      <c r="D112" s="505" t="s">
        <v>1779</v>
      </c>
      <c r="E112" s="505" t="s">
        <v>1051</v>
      </c>
      <c r="F112" s="505" t="s">
        <v>59</v>
      </c>
      <c r="G112" s="571">
        <v>504</v>
      </c>
      <c r="H112" s="44" t="s">
        <v>1063</v>
      </c>
      <c r="I112" s="45"/>
    </row>
    <row r="113" spans="1:10" ht="13.5" thickBot="1" x14ac:dyDescent="0.25">
      <c r="A113" s="848"/>
      <c r="B113" s="847">
        <v>45047</v>
      </c>
      <c r="C113" s="473" t="s">
        <v>1954</v>
      </c>
      <c r="D113" s="505" t="s">
        <v>1232</v>
      </c>
      <c r="E113" s="505" t="s">
        <v>1051</v>
      </c>
      <c r="F113" s="505" t="s">
        <v>59</v>
      </c>
      <c r="G113" s="571">
        <v>35.1</v>
      </c>
      <c r="H113" s="44" t="s">
        <v>1063</v>
      </c>
      <c r="I113" s="45"/>
    </row>
    <row r="114" spans="1:10" ht="13.5" thickBot="1" x14ac:dyDescent="0.25">
      <c r="A114" s="848"/>
      <c r="B114" s="847">
        <v>45108</v>
      </c>
      <c r="C114" s="473" t="s">
        <v>1963</v>
      </c>
      <c r="D114" s="505" t="s">
        <v>1232</v>
      </c>
      <c r="E114" s="505" t="s">
        <v>1051</v>
      </c>
      <c r="F114" s="505" t="s">
        <v>59</v>
      </c>
      <c r="G114" s="571">
        <v>109.02</v>
      </c>
      <c r="H114" s="44" t="s">
        <v>1367</v>
      </c>
      <c r="I114" s="45"/>
    </row>
    <row r="115" spans="1:10" ht="13.5" thickBot="1" x14ac:dyDescent="0.25">
      <c r="A115" s="848"/>
      <c r="B115" s="847">
        <v>45108</v>
      </c>
      <c r="C115" s="473" t="s">
        <v>1964</v>
      </c>
      <c r="D115" s="505" t="s">
        <v>1232</v>
      </c>
      <c r="E115" s="505" t="s">
        <v>1051</v>
      </c>
      <c r="F115" s="505" t="s">
        <v>59</v>
      </c>
      <c r="G115" s="571">
        <v>277.47000000000003</v>
      </c>
      <c r="H115" s="44" t="s">
        <v>1367</v>
      </c>
      <c r="I115" s="45"/>
    </row>
    <row r="116" spans="1:10" ht="13.5" thickBot="1" x14ac:dyDescent="0.25">
      <c r="A116" s="848"/>
      <c r="B116" s="973">
        <v>45139</v>
      </c>
      <c r="C116" s="968" t="s">
        <v>1965</v>
      </c>
      <c r="D116" s="969">
        <v>13678493</v>
      </c>
      <c r="E116" s="969" t="s">
        <v>1051</v>
      </c>
      <c r="F116" s="969" t="s">
        <v>59</v>
      </c>
      <c r="G116" s="970">
        <v>26.4</v>
      </c>
      <c r="H116" s="971" t="s">
        <v>1367</v>
      </c>
      <c r="I116" s="972"/>
    </row>
    <row r="117" spans="1:10" ht="13.5" thickBot="1" x14ac:dyDescent="0.25">
      <c r="A117" s="848"/>
      <c r="B117" s="847">
        <v>45139</v>
      </c>
      <c r="C117" s="473" t="s">
        <v>1966</v>
      </c>
      <c r="D117" s="505" t="s">
        <v>1232</v>
      </c>
      <c r="E117" s="505" t="s">
        <v>1051</v>
      </c>
      <c r="F117" s="505" t="s">
        <v>59</v>
      </c>
      <c r="G117" s="571">
        <v>92.47</v>
      </c>
      <c r="H117" s="44" t="s">
        <v>1367</v>
      </c>
      <c r="I117" s="45"/>
    </row>
    <row r="118" spans="1:10" ht="13.5" thickBot="1" x14ac:dyDescent="0.25">
      <c r="A118" s="848"/>
      <c r="B118" s="847">
        <v>45139</v>
      </c>
      <c r="C118" s="473" t="s">
        <v>1967</v>
      </c>
      <c r="D118" s="505" t="s">
        <v>1232</v>
      </c>
      <c r="E118" s="505" t="s">
        <v>1051</v>
      </c>
      <c r="F118" s="505" t="s">
        <v>59</v>
      </c>
      <c r="G118" s="571">
        <v>17.489999999999998</v>
      </c>
      <c r="H118" s="44" t="s">
        <v>1367</v>
      </c>
      <c r="I118" s="45"/>
    </row>
    <row r="119" spans="1:10" ht="13.5" thickBot="1" x14ac:dyDescent="0.25">
      <c r="A119" s="848"/>
      <c r="B119" s="847">
        <v>45139</v>
      </c>
      <c r="C119" s="473" t="s">
        <v>1968</v>
      </c>
      <c r="D119" s="505" t="s">
        <v>1232</v>
      </c>
      <c r="E119" s="505" t="s">
        <v>1051</v>
      </c>
      <c r="F119" s="505" t="s">
        <v>59</v>
      </c>
      <c r="G119" s="571">
        <v>200</v>
      </c>
      <c r="H119" s="44" t="s">
        <v>1367</v>
      </c>
      <c r="I119" s="45"/>
    </row>
    <row r="120" spans="1:10" ht="13.5" thickBot="1" x14ac:dyDescent="0.25">
      <c r="A120" s="848"/>
      <c r="B120" s="847">
        <v>45139</v>
      </c>
      <c r="C120" s="473" t="s">
        <v>1969</v>
      </c>
      <c r="D120" s="505" t="s">
        <v>1232</v>
      </c>
      <c r="E120" s="505" t="s">
        <v>1051</v>
      </c>
      <c r="F120" s="505" t="s">
        <v>59</v>
      </c>
      <c r="G120" s="571">
        <v>824.25</v>
      </c>
      <c r="H120" s="44" t="s">
        <v>1367</v>
      </c>
      <c r="I120" s="45"/>
    </row>
    <row r="121" spans="1:10" ht="13.5" thickBot="1" x14ac:dyDescent="0.25">
      <c r="A121" s="848"/>
      <c r="B121" s="847">
        <v>45139</v>
      </c>
      <c r="C121" s="473" t="s">
        <v>1909</v>
      </c>
      <c r="D121" s="505">
        <v>13680396</v>
      </c>
      <c r="E121" s="505" t="s">
        <v>1051</v>
      </c>
      <c r="F121" s="505"/>
      <c r="G121" s="571">
        <v>788.5</v>
      </c>
      <c r="H121" s="44" t="s">
        <v>1367</v>
      </c>
      <c r="I121" s="45"/>
    </row>
    <row r="122" spans="1:10" ht="13.5" thickBot="1" x14ac:dyDescent="0.25">
      <c r="A122" s="848"/>
      <c r="B122" s="1043">
        <v>45170</v>
      </c>
      <c r="C122" s="1044" t="s">
        <v>1970</v>
      </c>
      <c r="D122" s="1045">
        <v>13680938</v>
      </c>
      <c r="E122" s="1045" t="s">
        <v>1051</v>
      </c>
      <c r="F122" s="1045" t="s">
        <v>59</v>
      </c>
      <c r="G122" s="1046">
        <v>560</v>
      </c>
      <c r="H122" s="1047" t="s">
        <v>1367</v>
      </c>
      <c r="I122" s="1048"/>
      <c r="J122" s="13" t="s">
        <v>2031</v>
      </c>
    </row>
    <row r="123" spans="1:10" ht="13.5" thickBot="1" x14ac:dyDescent="0.25">
      <c r="A123" s="848"/>
      <c r="B123" s="973">
        <v>45170</v>
      </c>
      <c r="C123" s="968" t="s">
        <v>1971</v>
      </c>
      <c r="D123" s="969">
        <v>13678493</v>
      </c>
      <c r="E123" s="969" t="s">
        <v>1051</v>
      </c>
      <c r="F123" s="969" t="s">
        <v>59</v>
      </c>
      <c r="G123" s="970">
        <v>162</v>
      </c>
      <c r="H123" s="971" t="s">
        <v>1367</v>
      </c>
      <c r="I123" s="972"/>
    </row>
    <row r="124" spans="1:10" ht="13.5" thickBot="1" x14ac:dyDescent="0.25">
      <c r="A124" s="848"/>
      <c r="B124" s="847">
        <v>45170</v>
      </c>
      <c r="C124" s="473" t="s">
        <v>1972</v>
      </c>
      <c r="D124" s="505" t="s">
        <v>1232</v>
      </c>
      <c r="E124" s="505" t="s">
        <v>1051</v>
      </c>
      <c r="F124" s="505" t="s">
        <v>59</v>
      </c>
      <c r="G124" s="571">
        <v>19.149999999999999</v>
      </c>
      <c r="H124" s="44" t="s">
        <v>1367</v>
      </c>
      <c r="I124" s="45"/>
    </row>
    <row r="125" spans="1:10" ht="13.5" thickBot="1" x14ac:dyDescent="0.25">
      <c r="A125" s="848"/>
      <c r="B125" s="847">
        <v>45170</v>
      </c>
      <c r="C125" s="473" t="s">
        <v>520</v>
      </c>
      <c r="D125" s="505" t="s">
        <v>496</v>
      </c>
      <c r="E125" s="505" t="s">
        <v>932</v>
      </c>
      <c r="F125" s="505" t="s">
        <v>59</v>
      </c>
      <c r="G125" s="571">
        <v>743.06</v>
      </c>
      <c r="H125" s="44" t="s">
        <v>1367</v>
      </c>
      <c r="I125" s="45"/>
    </row>
    <row r="126" spans="1:10" ht="13.5" thickBot="1" x14ac:dyDescent="0.25">
      <c r="A126" s="848"/>
      <c r="B126" s="847">
        <v>45170</v>
      </c>
      <c r="C126" s="473" t="s">
        <v>1983</v>
      </c>
      <c r="D126" s="505">
        <v>13682156</v>
      </c>
      <c r="E126" s="505" t="s">
        <v>1051</v>
      </c>
      <c r="F126" s="505" t="s">
        <v>59</v>
      </c>
      <c r="G126" s="571">
        <v>95.99</v>
      </c>
      <c r="H126" s="44" t="s">
        <v>1367</v>
      </c>
      <c r="I126" s="45"/>
    </row>
    <row r="127" spans="1:10" ht="13.5" thickBot="1" x14ac:dyDescent="0.25">
      <c r="A127" s="848"/>
      <c r="B127" s="847">
        <v>45200</v>
      </c>
      <c r="C127" s="473" t="s">
        <v>1984</v>
      </c>
      <c r="D127" s="505">
        <v>13678493</v>
      </c>
      <c r="E127" s="505" t="s">
        <v>1051</v>
      </c>
      <c r="F127" s="505" t="s">
        <v>59</v>
      </c>
      <c r="G127" s="571">
        <v>-188.4</v>
      </c>
      <c r="H127" s="44" t="s">
        <v>1367</v>
      </c>
      <c r="I127" s="45"/>
    </row>
    <row r="128" spans="1:10" ht="13.5" thickBot="1" x14ac:dyDescent="0.25">
      <c r="A128" s="848"/>
      <c r="B128" s="847">
        <v>45200</v>
      </c>
      <c r="C128" s="473" t="s">
        <v>1984</v>
      </c>
      <c r="D128" s="505">
        <v>13678493</v>
      </c>
      <c r="E128" s="505" t="s">
        <v>1051</v>
      </c>
      <c r="F128" s="505" t="s">
        <v>59</v>
      </c>
      <c r="G128" s="571">
        <v>-26.4</v>
      </c>
      <c r="H128" s="44" t="s">
        <v>1367</v>
      </c>
      <c r="I128" s="45"/>
    </row>
    <row r="129" spans="1:11" ht="13.5" thickBot="1" x14ac:dyDescent="0.25">
      <c r="A129" s="848"/>
      <c r="B129" s="847">
        <v>45200</v>
      </c>
      <c r="C129" s="473" t="s">
        <v>1988</v>
      </c>
      <c r="D129" s="505" t="s">
        <v>1232</v>
      </c>
      <c r="E129" s="505" t="s">
        <v>1051</v>
      </c>
      <c r="F129" s="505" t="s">
        <v>59</v>
      </c>
      <c r="G129" s="571">
        <v>149.85</v>
      </c>
      <c r="H129" s="44" t="s">
        <v>1367</v>
      </c>
      <c r="I129" s="45"/>
    </row>
    <row r="130" spans="1:11" ht="13.5" thickBot="1" x14ac:dyDescent="0.25">
      <c r="A130" s="848"/>
      <c r="B130" s="847">
        <v>45231</v>
      </c>
      <c r="C130" s="473" t="s">
        <v>1998</v>
      </c>
      <c r="D130" s="505">
        <v>13680396</v>
      </c>
      <c r="E130" s="505" t="s">
        <v>1051</v>
      </c>
      <c r="F130" s="505" t="s">
        <v>59</v>
      </c>
      <c r="G130" s="571">
        <v>660</v>
      </c>
      <c r="H130" s="44" t="s">
        <v>1367</v>
      </c>
      <c r="I130" s="45"/>
    </row>
    <row r="131" spans="1:11" ht="13.5" thickBot="1" x14ac:dyDescent="0.25">
      <c r="A131" s="848"/>
      <c r="B131" s="847">
        <v>45231</v>
      </c>
      <c r="C131" s="473" t="s">
        <v>1996</v>
      </c>
      <c r="D131" s="505">
        <v>13680396</v>
      </c>
      <c r="E131" s="505" t="s">
        <v>1051</v>
      </c>
      <c r="F131" s="505" t="s">
        <v>59</v>
      </c>
      <c r="G131" s="571">
        <v>100.9</v>
      </c>
      <c r="H131" s="44" t="s">
        <v>1367</v>
      </c>
      <c r="I131" s="45"/>
    </row>
    <row r="132" spans="1:11" ht="13.5" thickBot="1" x14ac:dyDescent="0.25">
      <c r="A132" s="848"/>
      <c r="B132" s="847">
        <v>45231</v>
      </c>
      <c r="C132" s="473" t="s">
        <v>1997</v>
      </c>
      <c r="D132" s="505">
        <v>13680396</v>
      </c>
      <c r="E132" s="505" t="s">
        <v>1051</v>
      </c>
      <c r="F132" s="505" t="s">
        <v>59</v>
      </c>
      <c r="G132" s="571">
        <v>27.6</v>
      </c>
      <c r="H132" s="44" t="s">
        <v>1367</v>
      </c>
      <c r="I132" s="45"/>
    </row>
    <row r="133" spans="1:11" ht="13.5" thickBot="1" x14ac:dyDescent="0.25">
      <c r="A133" s="848"/>
      <c r="B133" s="847">
        <v>45231</v>
      </c>
      <c r="C133" s="473" t="s">
        <v>2002</v>
      </c>
      <c r="D133" s="505">
        <v>13685677</v>
      </c>
      <c r="E133" s="505" t="s">
        <v>1051</v>
      </c>
      <c r="F133" s="505" t="s">
        <v>59</v>
      </c>
      <c r="G133" s="571">
        <v>2326.92</v>
      </c>
      <c r="H133" s="44" t="s">
        <v>1367</v>
      </c>
      <c r="I133" s="45"/>
      <c r="K133" s="690"/>
    </row>
    <row r="134" spans="1:11" ht="13.5" thickBot="1" x14ac:dyDescent="0.25">
      <c r="A134" s="848"/>
      <c r="B134" s="847">
        <v>45231</v>
      </c>
      <c r="C134" s="473" t="s">
        <v>2003</v>
      </c>
      <c r="D134" s="505">
        <v>13685885</v>
      </c>
      <c r="E134" s="505" t="s">
        <v>1051</v>
      </c>
      <c r="F134" s="505" t="s">
        <v>59</v>
      </c>
      <c r="G134" s="571">
        <v>3669</v>
      </c>
      <c r="H134" s="44" t="s">
        <v>1367</v>
      </c>
      <c r="I134" s="45"/>
      <c r="K134" s="690"/>
    </row>
    <row r="135" spans="1:11" ht="13.5" thickBot="1" x14ac:dyDescent="0.25">
      <c r="A135" s="848"/>
      <c r="B135" s="847">
        <v>45261</v>
      </c>
      <c r="C135" s="473" t="s">
        <v>2014</v>
      </c>
      <c r="D135" s="505">
        <v>13685885</v>
      </c>
      <c r="E135" s="505" t="s">
        <v>1051</v>
      </c>
      <c r="F135" s="505" t="s">
        <v>59</v>
      </c>
      <c r="G135" s="571">
        <v>185.25</v>
      </c>
      <c r="H135" s="44" t="s">
        <v>1367</v>
      </c>
      <c r="I135" s="45"/>
      <c r="K135" s="690"/>
    </row>
    <row r="136" spans="1:11" ht="13.5" thickBot="1" x14ac:dyDescent="0.25">
      <c r="A136" s="848"/>
      <c r="B136" s="847">
        <v>45261</v>
      </c>
      <c r="C136" s="473" t="s">
        <v>2015</v>
      </c>
      <c r="D136" s="505" t="s">
        <v>1232</v>
      </c>
      <c r="E136" s="505" t="s">
        <v>1051</v>
      </c>
      <c r="F136" s="505" t="s">
        <v>59</v>
      </c>
      <c r="G136" s="571">
        <v>379.95</v>
      </c>
      <c r="H136" s="44" t="s">
        <v>1367</v>
      </c>
      <c r="I136" s="45"/>
      <c r="K136" s="690"/>
    </row>
    <row r="137" spans="1:11" ht="13.5" customHeight="1" thickBot="1" x14ac:dyDescent="0.25">
      <c r="A137" s="848"/>
      <c r="B137" s="847">
        <v>45261</v>
      </c>
      <c r="C137" s="473" t="s">
        <v>2016</v>
      </c>
      <c r="D137" s="505" t="s">
        <v>1232</v>
      </c>
      <c r="E137" s="505" t="s">
        <v>1051</v>
      </c>
      <c r="F137" s="505" t="s">
        <v>59</v>
      </c>
      <c r="G137" s="571">
        <v>16.71</v>
      </c>
      <c r="H137" s="44" t="s">
        <v>1367</v>
      </c>
      <c r="I137" s="45"/>
      <c r="K137" s="690"/>
    </row>
    <row r="138" spans="1:11" ht="13.5" thickBot="1" x14ac:dyDescent="0.25">
      <c r="A138" s="848"/>
      <c r="B138" s="847">
        <v>45261</v>
      </c>
      <c r="C138" s="473" t="s">
        <v>2017</v>
      </c>
      <c r="D138" s="505" t="s">
        <v>1232</v>
      </c>
      <c r="E138" s="505" t="s">
        <v>1051</v>
      </c>
      <c r="F138" s="505" t="s">
        <v>59</v>
      </c>
      <c r="G138" s="571">
        <v>65.180000000000007</v>
      </c>
      <c r="H138" s="44" t="s">
        <v>1367</v>
      </c>
      <c r="I138" s="45"/>
      <c r="K138" s="690"/>
    </row>
    <row r="139" spans="1:11" ht="13.5" thickBot="1" x14ac:dyDescent="0.25">
      <c r="A139" s="848"/>
      <c r="B139" s="847">
        <v>45261</v>
      </c>
      <c r="C139" s="473" t="s">
        <v>2018</v>
      </c>
      <c r="D139" s="505" t="s">
        <v>1232</v>
      </c>
      <c r="E139" s="505" t="s">
        <v>1051</v>
      </c>
      <c r="F139" s="505" t="s">
        <v>59</v>
      </c>
      <c r="G139" s="571">
        <v>24.29</v>
      </c>
      <c r="H139" s="44" t="s">
        <v>1367</v>
      </c>
      <c r="I139" s="45"/>
      <c r="K139" s="690"/>
    </row>
    <row r="140" spans="1:11" ht="13.5" thickBot="1" x14ac:dyDescent="0.25">
      <c r="A140" s="848"/>
      <c r="B140" s="847">
        <v>45261</v>
      </c>
      <c r="C140" s="473" t="s">
        <v>2025</v>
      </c>
      <c r="D140" s="505" t="s">
        <v>1232</v>
      </c>
      <c r="E140" s="505" t="s">
        <v>1051</v>
      </c>
      <c r="F140" s="505" t="s">
        <v>59</v>
      </c>
      <c r="G140" s="571">
        <v>112.47</v>
      </c>
      <c r="H140" s="44" t="s">
        <v>1367</v>
      </c>
      <c r="I140" s="45"/>
      <c r="K140" s="690"/>
    </row>
    <row r="141" spans="1:11" ht="13.5" thickBot="1" x14ac:dyDescent="0.25">
      <c r="A141" s="848"/>
      <c r="B141" s="847">
        <v>45261</v>
      </c>
      <c r="C141" s="473" t="s">
        <v>2026</v>
      </c>
      <c r="D141" s="505" t="s">
        <v>1232</v>
      </c>
      <c r="E141" s="505" t="s">
        <v>1051</v>
      </c>
      <c r="F141" s="505" t="s">
        <v>59</v>
      </c>
      <c r="G141" s="571">
        <v>227.28</v>
      </c>
      <c r="H141" s="44" t="s">
        <v>1367</v>
      </c>
      <c r="I141" s="45"/>
      <c r="K141" s="690"/>
    </row>
    <row r="142" spans="1:11" ht="13.5" thickBot="1" x14ac:dyDescent="0.25">
      <c r="A142" s="848"/>
      <c r="B142" s="847">
        <v>45261</v>
      </c>
      <c r="C142" s="473" t="s">
        <v>2019</v>
      </c>
      <c r="D142" s="505" t="s">
        <v>1232</v>
      </c>
      <c r="E142" s="505" t="s">
        <v>1051</v>
      </c>
      <c r="F142" s="505" t="s">
        <v>59</v>
      </c>
      <c r="G142" s="571">
        <v>125.81</v>
      </c>
      <c r="H142" s="44" t="s">
        <v>1367</v>
      </c>
      <c r="I142" s="45"/>
      <c r="K142" s="690"/>
    </row>
    <row r="143" spans="1:11" ht="13.5" thickBot="1" x14ac:dyDescent="0.25">
      <c r="A143" s="848"/>
      <c r="B143" s="847">
        <v>45261</v>
      </c>
      <c r="C143" s="473" t="s">
        <v>2020</v>
      </c>
      <c r="D143" s="505" t="s">
        <v>1232</v>
      </c>
      <c r="E143" s="505" t="s">
        <v>1051</v>
      </c>
      <c r="F143" s="505" t="s">
        <v>59</v>
      </c>
      <c r="G143" s="571">
        <v>623.9</v>
      </c>
      <c r="H143" s="44" t="s">
        <v>1367</v>
      </c>
      <c r="I143" s="45"/>
      <c r="K143" s="690"/>
    </row>
    <row r="144" spans="1:11" ht="13.5" thickBot="1" x14ac:dyDescent="0.25">
      <c r="A144" s="848"/>
      <c r="B144" s="847">
        <v>45261</v>
      </c>
      <c r="C144" s="473" t="s">
        <v>2021</v>
      </c>
      <c r="D144" s="505" t="s">
        <v>1232</v>
      </c>
      <c r="E144" s="505" t="s">
        <v>1051</v>
      </c>
      <c r="F144" s="505" t="s">
        <v>59</v>
      </c>
      <c r="G144" s="571">
        <v>566.32000000000005</v>
      </c>
      <c r="H144" s="44" t="s">
        <v>1367</v>
      </c>
      <c r="I144" s="45"/>
      <c r="K144" s="690"/>
    </row>
    <row r="145" spans="1:11" ht="13.5" thickBot="1" x14ac:dyDescent="0.25">
      <c r="A145" s="848"/>
      <c r="B145" s="847">
        <v>45261</v>
      </c>
      <c r="C145" s="473" t="s">
        <v>2022</v>
      </c>
      <c r="D145" s="505" t="s">
        <v>1232</v>
      </c>
      <c r="E145" s="505" t="s">
        <v>1051</v>
      </c>
      <c r="F145" s="505" t="s">
        <v>59</v>
      </c>
      <c r="G145" s="571">
        <v>388</v>
      </c>
      <c r="H145" s="44" t="s">
        <v>1367</v>
      </c>
      <c r="I145" s="45"/>
      <c r="K145" s="690"/>
    </row>
    <row r="146" spans="1:11" ht="13.5" thickBot="1" x14ac:dyDescent="0.25">
      <c r="A146" s="848"/>
      <c r="B146" s="847">
        <v>45261</v>
      </c>
      <c r="C146" s="473" t="s">
        <v>2027</v>
      </c>
      <c r="D146" s="505" t="s">
        <v>1232</v>
      </c>
      <c r="E146" s="505" t="s">
        <v>1051</v>
      </c>
      <c r="F146" s="505" t="s">
        <v>59</v>
      </c>
      <c r="G146" s="571">
        <v>45</v>
      </c>
      <c r="H146" s="44" t="s">
        <v>1367</v>
      </c>
      <c r="I146" s="45"/>
      <c r="K146" s="690"/>
    </row>
    <row r="147" spans="1:11" ht="13.5" thickBot="1" x14ac:dyDescent="0.25">
      <c r="A147" s="848"/>
      <c r="B147" s="847">
        <v>45261</v>
      </c>
      <c r="C147" s="473" t="s">
        <v>2022</v>
      </c>
      <c r="D147" s="505" t="s">
        <v>1232</v>
      </c>
      <c r="E147" s="505" t="s">
        <v>1051</v>
      </c>
      <c r="F147" s="505" t="s">
        <v>59</v>
      </c>
      <c r="G147" s="571">
        <v>454.25</v>
      </c>
      <c r="H147" s="44" t="s">
        <v>1367</v>
      </c>
      <c r="I147" s="45"/>
      <c r="K147" s="690"/>
    </row>
    <row r="148" spans="1:11" ht="13.5" thickBot="1" x14ac:dyDescent="0.25">
      <c r="A148" s="848"/>
      <c r="B148" s="847">
        <v>45261</v>
      </c>
      <c r="C148" s="473" t="s">
        <v>2023</v>
      </c>
      <c r="D148" s="505" t="s">
        <v>1232</v>
      </c>
      <c r="E148" s="505" t="s">
        <v>1051</v>
      </c>
      <c r="F148" s="505" t="s">
        <v>59</v>
      </c>
      <c r="G148" s="571">
        <v>200.96</v>
      </c>
      <c r="H148" s="44" t="s">
        <v>1367</v>
      </c>
      <c r="I148" s="45"/>
      <c r="K148" s="690"/>
    </row>
    <row r="149" spans="1:11" ht="13.5" thickBot="1" x14ac:dyDescent="0.25">
      <c r="A149" s="848"/>
      <c r="B149" s="847">
        <v>45261</v>
      </c>
      <c r="C149" s="473" t="s">
        <v>2024</v>
      </c>
      <c r="D149" s="505" t="s">
        <v>1232</v>
      </c>
      <c r="E149" s="505" t="s">
        <v>1051</v>
      </c>
      <c r="F149" s="505" t="s">
        <v>59</v>
      </c>
      <c r="G149" s="571">
        <v>58.99</v>
      </c>
      <c r="H149" s="44" t="s">
        <v>1367</v>
      </c>
      <c r="I149" s="45"/>
    </row>
    <row r="150" spans="1:11" ht="13.5" thickBot="1" x14ac:dyDescent="0.25">
      <c r="A150" s="848"/>
      <c r="B150" s="847">
        <v>45261</v>
      </c>
      <c r="C150" s="473" t="s">
        <v>503</v>
      </c>
      <c r="D150" s="505" t="s">
        <v>496</v>
      </c>
      <c r="E150" s="505" t="s">
        <v>932</v>
      </c>
      <c r="F150" s="505" t="s">
        <v>59</v>
      </c>
      <c r="G150" s="571">
        <v>743.06</v>
      </c>
      <c r="H150" s="44" t="s">
        <v>1367</v>
      </c>
      <c r="I150" s="45"/>
    </row>
    <row r="151" spans="1:11" ht="13.5" thickBot="1" x14ac:dyDescent="0.25">
      <c r="A151" s="848"/>
      <c r="B151" s="847">
        <v>45261</v>
      </c>
      <c r="C151" s="473" t="s">
        <v>503</v>
      </c>
      <c r="D151" s="505" t="s">
        <v>496</v>
      </c>
      <c r="E151" s="505" t="s">
        <v>932</v>
      </c>
      <c r="F151" s="505" t="s">
        <v>59</v>
      </c>
      <c r="G151" s="571">
        <v>375.49</v>
      </c>
      <c r="H151" s="44" t="s">
        <v>1367</v>
      </c>
      <c r="I151" s="45"/>
    </row>
    <row r="152" spans="1:11" ht="13.5" thickBot="1" x14ac:dyDescent="0.25">
      <c r="A152" s="848"/>
      <c r="B152" s="847">
        <v>45292</v>
      </c>
      <c r="C152" s="473" t="s">
        <v>2032</v>
      </c>
      <c r="D152" s="505">
        <v>13687044</v>
      </c>
      <c r="E152" s="505" t="s">
        <v>932</v>
      </c>
      <c r="F152" s="505" t="s">
        <v>59</v>
      </c>
      <c r="G152" s="571">
        <v>8908.73</v>
      </c>
      <c r="H152" s="44" t="s">
        <v>1367</v>
      </c>
      <c r="I152" s="45"/>
    </row>
    <row r="153" spans="1:11" ht="13.5" thickBot="1" x14ac:dyDescent="0.25">
      <c r="A153" s="848"/>
      <c r="B153" s="847">
        <v>45292</v>
      </c>
      <c r="C153" s="473" t="s">
        <v>2033</v>
      </c>
      <c r="D153" s="505"/>
      <c r="E153" s="505" t="s">
        <v>932</v>
      </c>
      <c r="F153" s="505" t="s">
        <v>59</v>
      </c>
      <c r="G153" s="571">
        <v>-41.76</v>
      </c>
      <c r="H153" s="44" t="s">
        <v>1367</v>
      </c>
      <c r="I153" s="45"/>
    </row>
    <row r="154" spans="1:11" ht="13.5" thickBot="1" x14ac:dyDescent="0.25">
      <c r="A154" s="848"/>
      <c r="B154" s="847"/>
      <c r="C154" s="473"/>
      <c r="D154" s="505"/>
      <c r="E154" s="505"/>
      <c r="F154" s="505"/>
      <c r="G154" s="571"/>
      <c r="H154" s="44"/>
      <c r="I154" s="45"/>
    </row>
    <row r="155" spans="1:11" ht="13.5" thickBot="1" x14ac:dyDescent="0.25">
      <c r="A155" s="848"/>
      <c r="B155" s="847"/>
      <c r="C155" s="473"/>
      <c r="D155" s="505"/>
      <c r="E155" s="505"/>
      <c r="F155" s="505"/>
      <c r="G155" s="571"/>
      <c r="H155" s="44"/>
      <c r="I155" s="45"/>
    </row>
    <row r="156" spans="1:11" ht="13.5" thickBot="1" x14ac:dyDescent="0.25">
      <c r="A156" s="848"/>
      <c r="B156" s="847"/>
      <c r="C156" s="473"/>
      <c r="D156" s="505"/>
      <c r="E156" s="505"/>
      <c r="F156" s="505"/>
      <c r="G156" s="571"/>
      <c r="H156" s="44"/>
      <c r="I156" s="45"/>
    </row>
    <row r="157" spans="1:11" ht="13.5" thickBot="1" x14ac:dyDescent="0.25">
      <c r="C157" s="15"/>
      <c r="D157" s="15"/>
      <c r="E157" s="15"/>
      <c r="F157" s="15"/>
      <c r="G157" s="570">
        <f>SUM(G39:G116)</f>
        <v>202215.91999999998</v>
      </c>
    </row>
  </sheetData>
  <customSheetViews>
    <customSheetView guid="{530C5414-3213-46FD-B662-C692DC9B3FEE}" hiddenColumns="1" topLeftCell="B22">
      <selection activeCell="G65" sqref="G65"/>
      <pageMargins left="0.7" right="0.7" top="0.75" bottom="0.75" header="0.3" footer="0.3"/>
      <pageSetup paperSize="9" orientation="portrait" r:id="rId1"/>
    </customSheetView>
    <customSheetView guid="{48EFB8DA-639B-4F4D-81A0-52231C999B0D}" hiddenColumns="1" topLeftCell="B1">
      <selection activeCell="K13" sqref="K13"/>
      <pageMargins left="0.7" right="0.7" top="0.75" bottom="0.75" header="0.3" footer="0.3"/>
      <pageSetup paperSize="9" orientation="portrait" r:id="rId2"/>
    </customSheetView>
    <customSheetView guid="{205CB0E8-D828-424D-99F7-5125E6C51D94}" hiddenColumns="1" topLeftCell="B13">
      <selection activeCell="E55" sqref="E55"/>
      <pageMargins left="0.7" right="0.7" top="0.75" bottom="0.75" header="0.3" footer="0.3"/>
      <pageSetup paperSize="9" orientation="portrait" r:id="rId3"/>
    </customSheetView>
  </customSheetViews>
  <mergeCells count="7">
    <mergeCell ref="H38:I38"/>
    <mergeCell ref="H57:I57"/>
    <mergeCell ref="J100:J107"/>
    <mergeCell ref="J96:J99"/>
    <mergeCell ref="J94:J95"/>
    <mergeCell ref="J86:J93"/>
    <mergeCell ref="J76:J85"/>
  </mergeCells>
  <phoneticPr fontId="65" type="noConversion"/>
  <dataValidations count="2">
    <dataValidation type="list" allowBlank="1" showInputMessage="1" showErrorMessage="1" sqref="F59:F156" xr:uid="{00000000-0002-0000-0F00-000000000000}">
      <formula1>$V$1:$V$2</formula1>
    </dataValidation>
    <dataValidation type="list" allowBlank="1" showInputMessage="1" showErrorMessage="1" sqref="H59:H156" xr:uid="{00000000-0002-0000-0F00-000001000000}">
      <formula1>$C$13:$C$34</formula1>
    </dataValidation>
  </dataValidations>
  <pageMargins left="0.7" right="0.7" top="0.75" bottom="0.75" header="0.3" footer="0.3"/>
  <pageSetup paperSize="9" orientation="portrait" r:id="rId4"/>
  <headerFooter>
    <oddFooter>&amp;C&amp;1#&amp;"Calibri"&amp;10&amp;K000000OFFICIAL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AE36A-3466-4F8E-80A2-CAB717C0A76A}">
  <dimension ref="A1:EA24"/>
  <sheetViews>
    <sheetView topLeftCell="B1" workbookViewId="0">
      <selection activeCell="F27" sqref="F27"/>
    </sheetView>
  </sheetViews>
  <sheetFormatPr defaultColWidth="9.140625" defaultRowHeight="12.75" x14ac:dyDescent="0.2"/>
  <cols>
    <col min="1" max="1" width="3.42578125" style="13" hidden="1" customWidth="1"/>
    <col min="2" max="2" width="24.7109375" style="13" bestFit="1" customWidth="1"/>
    <col min="3" max="3" width="57.28515625" style="13" customWidth="1"/>
    <col min="4" max="4" width="18.7109375" style="13" customWidth="1"/>
    <col min="5" max="5" width="17.85546875" style="13" bestFit="1" customWidth="1"/>
    <col min="6" max="7" width="15.28515625" style="13" customWidth="1"/>
    <col min="8" max="8" width="17.140625" style="13" customWidth="1"/>
    <col min="9" max="9" width="23.7109375" style="13" customWidth="1"/>
    <col min="10" max="10" width="5" style="13" customWidth="1"/>
    <col min="11" max="11" width="22.28515625" style="15" customWidth="1"/>
    <col min="12" max="12" width="12.85546875" style="13" customWidth="1"/>
    <col min="13" max="13" width="18.42578125" style="15" customWidth="1"/>
    <col min="14" max="14" width="17.7109375" style="13" customWidth="1"/>
    <col min="15" max="16384" width="9.140625" style="13"/>
  </cols>
  <sheetData>
    <row r="1" spans="1:131" ht="23.25" x14ac:dyDescent="0.35">
      <c r="B1" s="14" t="s">
        <v>1167</v>
      </c>
      <c r="C1" s="14" t="s">
        <v>2034</v>
      </c>
      <c r="G1" s="80" t="s">
        <v>831</v>
      </c>
      <c r="M1" s="16"/>
      <c r="V1" s="17" t="s">
        <v>59</v>
      </c>
    </row>
    <row r="2" spans="1:131" ht="48" customHeight="1" thickBot="1" x14ac:dyDescent="0.35">
      <c r="B2" s="18" t="s">
        <v>70</v>
      </c>
      <c r="C2" s="14"/>
      <c r="D2" s="19"/>
      <c r="E2" s="17"/>
      <c r="F2" s="17"/>
      <c r="H2" s="20"/>
      <c r="M2" s="16"/>
      <c r="V2" s="17" t="s">
        <v>60</v>
      </c>
    </row>
    <row r="3" spans="1:131" ht="48" customHeight="1" x14ac:dyDescent="0.25">
      <c r="B3" s="30" t="s">
        <v>0</v>
      </c>
      <c r="C3" s="31" t="s">
        <v>43</v>
      </c>
      <c r="D3" s="31" t="s">
        <v>44</v>
      </c>
      <c r="E3" s="46" t="s">
        <v>69</v>
      </c>
      <c r="F3" s="31" t="s">
        <v>68</v>
      </c>
      <c r="G3" s="31" t="s">
        <v>63</v>
      </c>
      <c r="H3" s="46" t="s">
        <v>62</v>
      </c>
      <c r="I3" s="47" t="s">
        <v>54</v>
      </c>
      <c r="J3" s="21"/>
      <c r="K3" s="21"/>
      <c r="L3" s="21"/>
      <c r="M3" s="13"/>
    </row>
    <row r="4" spans="1:131" x14ac:dyDescent="0.2">
      <c r="B4" s="32" t="s">
        <v>1477</v>
      </c>
      <c r="C4" s="27" t="s">
        <v>1478</v>
      </c>
      <c r="D4" s="4">
        <v>45314</v>
      </c>
      <c r="E4" s="56">
        <f t="shared" ref="E4:E9" si="0">IF(D4=0,"",D4+2556.7)</f>
        <v>47870.7</v>
      </c>
      <c r="F4" s="28">
        <v>1014.48</v>
      </c>
      <c r="G4" s="28"/>
      <c r="H4" s="48">
        <f t="shared" ref="H4:H9" si="1">SUMIF($H$14:$H$52,C4,$G$14:$G$52)</f>
        <v>0</v>
      </c>
      <c r="I4" s="49">
        <f>F4-H4</f>
        <v>1014.48</v>
      </c>
      <c r="J4" s="22"/>
      <c r="K4" s="22"/>
      <c r="L4" s="22"/>
      <c r="M4" s="13"/>
    </row>
    <row r="5" spans="1:131" x14ac:dyDescent="0.2">
      <c r="B5" s="32"/>
      <c r="C5" s="27"/>
      <c r="D5" s="55"/>
      <c r="E5" s="56" t="str">
        <f t="shared" si="0"/>
        <v/>
      </c>
      <c r="F5" s="57"/>
      <c r="G5" s="57"/>
      <c r="H5" s="48">
        <f t="shared" si="1"/>
        <v>0</v>
      </c>
      <c r="I5" s="49">
        <f t="shared" ref="I5:I9" si="2">G5-H5</f>
        <v>0</v>
      </c>
      <c r="J5" s="22"/>
      <c r="K5" s="22"/>
      <c r="L5" s="22"/>
      <c r="M5" s="13"/>
    </row>
    <row r="6" spans="1:131" x14ac:dyDescent="0.2">
      <c r="B6" s="32"/>
      <c r="C6" s="27"/>
      <c r="D6" s="55"/>
      <c r="E6" s="56" t="str">
        <f t="shared" si="0"/>
        <v/>
      </c>
      <c r="F6" s="57"/>
      <c r="G6" s="57"/>
      <c r="H6" s="48">
        <f t="shared" si="1"/>
        <v>0</v>
      </c>
      <c r="I6" s="49">
        <f t="shared" si="2"/>
        <v>0</v>
      </c>
      <c r="J6" s="22"/>
      <c r="K6" s="22"/>
      <c r="L6" s="22"/>
      <c r="M6" s="13"/>
    </row>
    <row r="7" spans="1:131" x14ac:dyDescent="0.2">
      <c r="B7" s="32"/>
      <c r="C7" s="27"/>
      <c r="D7" s="55"/>
      <c r="E7" s="56" t="str">
        <f t="shared" si="0"/>
        <v/>
      </c>
      <c r="F7" s="57"/>
      <c r="G7" s="57"/>
      <c r="H7" s="48">
        <f t="shared" si="1"/>
        <v>0</v>
      </c>
      <c r="I7" s="49">
        <f t="shared" si="2"/>
        <v>0</v>
      </c>
      <c r="J7" s="22"/>
      <c r="K7" s="22"/>
      <c r="L7" s="22"/>
      <c r="M7" s="13"/>
    </row>
    <row r="8" spans="1:131" x14ac:dyDescent="0.2">
      <c r="B8" s="577"/>
      <c r="C8" s="27"/>
      <c r="D8" s="55"/>
      <c r="E8" s="56" t="str">
        <f t="shared" si="0"/>
        <v/>
      </c>
      <c r="F8" s="57"/>
      <c r="G8" s="57"/>
      <c r="H8" s="48">
        <f t="shared" si="1"/>
        <v>0</v>
      </c>
      <c r="I8" s="49">
        <f t="shared" si="2"/>
        <v>0</v>
      </c>
      <c r="J8" s="22"/>
      <c r="K8" s="22"/>
      <c r="L8" s="22"/>
      <c r="M8" s="13"/>
    </row>
    <row r="9" spans="1:131" ht="13.5" thickBot="1" x14ac:dyDescent="0.25">
      <c r="A9" s="13">
        <v>6</v>
      </c>
      <c r="B9" s="33"/>
      <c r="C9" s="34"/>
      <c r="D9" s="59"/>
      <c r="E9" s="60" t="str">
        <f t="shared" si="0"/>
        <v/>
      </c>
      <c r="F9" s="61"/>
      <c r="G9" s="61"/>
      <c r="H9" s="48">
        <f t="shared" si="1"/>
        <v>0</v>
      </c>
      <c r="I9" s="49">
        <f t="shared" si="2"/>
        <v>0</v>
      </c>
      <c r="J9" s="22"/>
      <c r="K9" s="22"/>
      <c r="L9" s="22"/>
      <c r="M9" s="13"/>
    </row>
    <row r="10" spans="1:131" ht="13.5" thickBot="1" x14ac:dyDescent="0.25">
      <c r="C10" s="15"/>
      <c r="D10" s="15"/>
      <c r="E10" s="15"/>
      <c r="F10" s="15"/>
      <c r="G10" s="15"/>
      <c r="H10" s="15"/>
      <c r="I10" s="15"/>
      <c r="J10" s="15"/>
      <c r="K10" s="13"/>
      <c r="M10" s="13"/>
      <c r="N10" s="23"/>
    </row>
    <row r="11" spans="1:131" s="15" customFormat="1" ht="13.5" thickBot="1" x14ac:dyDescent="0.25">
      <c r="C11" s="24"/>
      <c r="F11" s="53"/>
      <c r="G11" s="54">
        <f>SUM(G4:G10)</f>
        <v>0</v>
      </c>
      <c r="H11" s="53"/>
      <c r="I11" s="54">
        <f t="shared" ref="I11" si="3">SUM(I4:I10)</f>
        <v>1014.48</v>
      </c>
      <c r="J11" s="53"/>
      <c r="N11" s="23"/>
    </row>
    <row r="12" spans="1:131" s="15" customFormat="1" ht="19.5" customHeight="1" thickBot="1" x14ac:dyDescent="0.35">
      <c r="B12" s="18" t="s">
        <v>71</v>
      </c>
      <c r="K12" s="23"/>
      <c r="M12" s="23"/>
    </row>
    <row r="13" spans="1:131" s="15" customFormat="1" ht="31.5" x14ac:dyDescent="0.25">
      <c r="B13" s="37" t="s">
        <v>42</v>
      </c>
      <c r="C13" s="37" t="s">
        <v>53</v>
      </c>
      <c r="D13" s="31" t="s">
        <v>61</v>
      </c>
      <c r="E13" s="31" t="s">
        <v>51</v>
      </c>
      <c r="F13" s="31" t="s">
        <v>58</v>
      </c>
      <c r="G13" s="38" t="s">
        <v>52</v>
      </c>
      <c r="H13" s="1049" t="s">
        <v>77</v>
      </c>
      <c r="I13" s="1050"/>
      <c r="J13" s="21"/>
      <c r="L13" s="25"/>
      <c r="N13" s="26"/>
    </row>
    <row r="14" spans="1:131" s="621" customFormat="1" x14ac:dyDescent="0.2">
      <c r="B14" s="640"/>
      <c r="C14" s="473"/>
      <c r="D14" s="505"/>
      <c r="E14" s="505"/>
      <c r="F14" s="755"/>
      <c r="G14" s="506"/>
      <c r="H14" s="506"/>
      <c r="I14" s="595"/>
      <c r="J14" s="15"/>
      <c r="K14" s="15"/>
      <c r="L14" s="13"/>
      <c r="M14" s="15"/>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row>
    <row r="15" spans="1:131" x14ac:dyDescent="0.2">
      <c r="B15" s="504"/>
      <c r="C15" s="473"/>
      <c r="D15" s="505"/>
      <c r="E15" s="505"/>
      <c r="F15" s="505"/>
      <c r="G15" s="506"/>
      <c r="H15" s="506"/>
      <c r="I15" s="595"/>
      <c r="J15" s="15"/>
    </row>
    <row r="16" spans="1:131" x14ac:dyDescent="0.2">
      <c r="B16" s="39"/>
      <c r="C16" s="1"/>
      <c r="D16" s="2"/>
      <c r="E16" s="2"/>
      <c r="F16" s="2"/>
      <c r="G16" s="29"/>
      <c r="H16" s="29"/>
      <c r="I16" s="40"/>
      <c r="J16" s="15"/>
    </row>
    <row r="17" spans="2:14" s="15" customFormat="1" x14ac:dyDescent="0.2">
      <c r="B17" s="39"/>
      <c r="C17" s="1"/>
      <c r="D17" s="2"/>
      <c r="E17" s="2"/>
      <c r="F17" s="2"/>
      <c r="G17" s="29"/>
      <c r="H17" s="29"/>
      <c r="I17" s="40"/>
      <c r="L17" s="25"/>
      <c r="N17" s="26"/>
    </row>
    <row r="18" spans="2:14" x14ac:dyDescent="0.2">
      <c r="B18" s="39"/>
      <c r="C18" s="1"/>
      <c r="D18" s="2"/>
      <c r="E18" s="2"/>
      <c r="F18" s="2"/>
      <c r="G18" s="29"/>
      <c r="H18" s="29"/>
      <c r="I18" s="40"/>
      <c r="J18" s="15"/>
    </row>
    <row r="19" spans="2:14" x14ac:dyDescent="0.2">
      <c r="B19" s="39"/>
      <c r="C19" s="1"/>
      <c r="D19" s="2"/>
      <c r="E19" s="2"/>
      <c r="F19" s="2"/>
      <c r="G19" s="29"/>
      <c r="H19" s="29"/>
      <c r="I19" s="40"/>
      <c r="J19" s="15"/>
    </row>
    <row r="20" spans="2:14" x14ac:dyDescent="0.2">
      <c r="B20" s="39"/>
      <c r="C20" s="1"/>
      <c r="D20" s="2"/>
      <c r="E20" s="2"/>
      <c r="F20" s="2"/>
      <c r="G20" s="29"/>
      <c r="H20" s="29"/>
      <c r="I20" s="40"/>
      <c r="J20" s="15"/>
    </row>
    <row r="21" spans="2:14" x14ac:dyDescent="0.2">
      <c r="B21" s="39"/>
      <c r="C21" s="1"/>
      <c r="D21" s="2"/>
      <c r="E21" s="2"/>
      <c r="F21" s="2"/>
      <c r="G21" s="29"/>
      <c r="H21" s="29"/>
      <c r="I21" s="40"/>
      <c r="J21" s="15"/>
    </row>
    <row r="22" spans="2:14" ht="13.5" thickBot="1" x14ac:dyDescent="0.25">
      <c r="B22" s="41"/>
      <c r="C22" s="42"/>
      <c r="D22" s="43"/>
      <c r="E22" s="43"/>
      <c r="F22" s="43"/>
      <c r="G22" s="44"/>
      <c r="H22" s="44"/>
      <c r="I22" s="45"/>
      <c r="J22" s="15"/>
      <c r="K22" s="13"/>
      <c r="M22" s="13"/>
    </row>
    <row r="23" spans="2:14" ht="13.5" thickBot="1" x14ac:dyDescent="0.25">
      <c r="K23" s="13"/>
      <c r="M23" s="13"/>
    </row>
    <row r="24" spans="2:14" ht="13.5" thickBot="1" x14ac:dyDescent="0.25">
      <c r="G24" s="52">
        <f>SUM(G14:G23)</f>
        <v>0</v>
      </c>
      <c r="K24" s="13"/>
      <c r="M24" s="13"/>
    </row>
  </sheetData>
  <mergeCells count="1">
    <mergeCell ref="H13:I13"/>
  </mergeCells>
  <dataValidations count="2">
    <dataValidation type="list" allowBlank="1" showInputMessage="1" showErrorMessage="1" sqref="F14:F22" xr:uid="{8A8FB60F-F13B-42BC-97E0-992312BB3526}">
      <formula1>$V$1:$V$2</formula1>
    </dataValidation>
    <dataValidation type="list" allowBlank="1" showInputMessage="1" showErrorMessage="1" sqref="H14:H22" xr:uid="{F1968550-55F3-4A21-97AE-546F131CE66C}">
      <formula1>$C$4:$C$9</formula1>
    </dataValidation>
  </dataValidations>
  <pageMargins left="0.7" right="0.7" top="0.75" bottom="0.75" header="0.3" footer="0.3"/>
  <pageSetup paperSize="9" orientation="portrait" r:id="rId1"/>
  <headerFooter>
    <oddFooter>&amp;C&amp;1#&amp;"Calibri"&amp;10&amp;K000000OFFICIAL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tabColor theme="9" tint="0.39997558519241921"/>
  </sheetPr>
  <dimension ref="A1:V78"/>
  <sheetViews>
    <sheetView topLeftCell="B2" zoomScale="90" zoomScaleNormal="90" workbookViewId="0">
      <selection activeCell="E7" sqref="E7"/>
    </sheetView>
  </sheetViews>
  <sheetFormatPr defaultColWidth="9.140625" defaultRowHeight="12.75" x14ac:dyDescent="0.2"/>
  <cols>
    <col min="1" max="1" width="3.42578125" style="13" hidden="1" customWidth="1"/>
    <col min="2" max="2" width="24.7109375" style="13" bestFit="1" customWidth="1"/>
    <col min="3" max="3" width="34.28515625" style="13" customWidth="1"/>
    <col min="4" max="4" width="18.7109375" style="13" customWidth="1"/>
    <col min="5" max="5" width="17.85546875" style="13" bestFit="1" customWidth="1"/>
    <col min="6" max="7" width="15.28515625" style="13" customWidth="1"/>
    <col min="8" max="8" width="17.140625" style="13" customWidth="1"/>
    <col min="9" max="9" width="23.7109375" style="13" customWidth="1"/>
    <col min="10" max="10" width="5" style="13" customWidth="1"/>
    <col min="11" max="11" width="22.28515625" style="15" customWidth="1"/>
    <col min="12" max="12" width="12.85546875" style="13" customWidth="1"/>
    <col min="13" max="13" width="18.42578125" style="15" customWidth="1"/>
    <col min="14" max="14" width="17.7109375" style="13" customWidth="1"/>
    <col min="15" max="16384" width="9.140625" style="13"/>
  </cols>
  <sheetData>
    <row r="1" spans="1:22" ht="23.25" x14ac:dyDescent="0.35">
      <c r="B1" s="14" t="s">
        <v>4</v>
      </c>
      <c r="C1" s="14" t="s">
        <v>36</v>
      </c>
      <c r="G1" s="80" t="s">
        <v>831</v>
      </c>
      <c r="M1" s="16"/>
      <c r="V1" s="17" t="s">
        <v>59</v>
      </c>
    </row>
    <row r="2" spans="1:22" ht="48" customHeight="1" thickBot="1" x14ac:dyDescent="0.35">
      <c r="B2" s="18" t="s">
        <v>70</v>
      </c>
      <c r="C2" s="14"/>
      <c r="D2" s="19"/>
      <c r="E2" s="17"/>
      <c r="F2" s="17"/>
      <c r="H2" s="20"/>
      <c r="M2" s="16"/>
      <c r="V2" s="17" t="s">
        <v>60</v>
      </c>
    </row>
    <row r="3" spans="1:22" ht="48" customHeight="1" x14ac:dyDescent="0.25">
      <c r="B3" s="30" t="s">
        <v>0</v>
      </c>
      <c r="C3" s="31" t="s">
        <v>43</v>
      </c>
      <c r="D3" s="31" t="s">
        <v>44</v>
      </c>
      <c r="E3" s="46" t="s">
        <v>69</v>
      </c>
      <c r="F3" s="31" t="s">
        <v>68</v>
      </c>
      <c r="G3" s="31" t="s">
        <v>63</v>
      </c>
      <c r="H3" s="46" t="s">
        <v>62</v>
      </c>
      <c r="I3" s="47" t="s">
        <v>54</v>
      </c>
      <c r="J3" s="21"/>
      <c r="K3" s="21"/>
      <c r="L3" s="21"/>
      <c r="M3" s="13"/>
    </row>
    <row r="4" spans="1:22" s="17" customFormat="1" ht="18.75" customHeight="1" thickBot="1" x14ac:dyDescent="0.25">
      <c r="B4" s="33" t="s">
        <v>487</v>
      </c>
      <c r="C4" s="239" t="s">
        <v>489</v>
      </c>
      <c r="D4" s="243" t="s">
        <v>490</v>
      </c>
      <c r="E4" s="265" t="s">
        <v>491</v>
      </c>
      <c r="F4" s="242">
        <v>10159</v>
      </c>
      <c r="G4" s="242">
        <v>0</v>
      </c>
      <c r="H4" s="62">
        <f>SUMIF($H$22:$H$122,C4,$G$22:$G$122)</f>
        <v>10396</v>
      </c>
      <c r="I4" s="63">
        <f>F4-H4</f>
        <v>-237</v>
      </c>
      <c r="J4" s="228"/>
      <c r="K4" s="228" t="s">
        <v>508</v>
      </c>
      <c r="L4" s="228"/>
    </row>
    <row r="5" spans="1:22" s="17" customFormat="1" ht="21" customHeight="1" thickBot="1" x14ac:dyDescent="0.25">
      <c r="B5" s="33" t="s">
        <v>487</v>
      </c>
      <c r="C5" s="239" t="s">
        <v>488</v>
      </c>
      <c r="D5" s="259">
        <v>39983</v>
      </c>
      <c r="E5" s="241">
        <v>42540</v>
      </c>
      <c r="F5" s="242">
        <v>6160</v>
      </c>
      <c r="G5" s="242">
        <v>0</v>
      </c>
      <c r="H5" s="62">
        <f>SUMIF($H$22:$H$122,C5,$G$22:$G$122)</f>
        <v>9708.2199999999993</v>
      </c>
      <c r="I5" s="63">
        <f t="shared" ref="I5:I16" si="0">F5-H5</f>
        <v>-3548.2199999999993</v>
      </c>
      <c r="J5" s="228"/>
      <c r="K5" s="228"/>
      <c r="L5" s="228"/>
    </row>
    <row r="6" spans="1:22" ht="16.5" customHeight="1" thickBot="1" x14ac:dyDescent="0.25">
      <c r="A6" s="13">
        <v>1</v>
      </c>
      <c r="B6" s="33" t="s">
        <v>72</v>
      </c>
      <c r="C6" s="34" t="s">
        <v>78</v>
      </c>
      <c r="D6" s="35">
        <v>41244</v>
      </c>
      <c r="E6" s="51">
        <f t="shared" ref="E6:E16" si="1">IF(D6=0,"",D6+2556.7)</f>
        <v>43800.7</v>
      </c>
      <c r="F6" s="36">
        <v>26232</v>
      </c>
      <c r="G6" s="36">
        <v>12205</v>
      </c>
      <c r="H6" s="62">
        <f>SUMIF($H$22:$H$122,C6,$G$22:$G$122)</f>
        <v>22020</v>
      </c>
      <c r="I6" s="63">
        <f t="shared" si="0"/>
        <v>4212</v>
      </c>
      <c r="J6" s="22"/>
      <c r="K6" s="22"/>
      <c r="L6" s="22"/>
      <c r="M6" s="13"/>
    </row>
    <row r="7" spans="1:22" ht="16.5" customHeight="1" thickBot="1" x14ac:dyDescent="0.25">
      <c r="B7" s="266" t="s">
        <v>921</v>
      </c>
      <c r="C7" s="385" t="s">
        <v>922</v>
      </c>
      <c r="D7" s="394">
        <v>42695</v>
      </c>
      <c r="E7" s="51">
        <v>46347</v>
      </c>
      <c r="F7" s="395">
        <v>73427.820000000007</v>
      </c>
      <c r="G7" s="395">
        <v>73427.820000000007</v>
      </c>
      <c r="H7" s="62">
        <f>SUMIF($H$22:$H$122,C7,$G$22:$G$122)</f>
        <v>47970.340000000004</v>
      </c>
      <c r="I7" s="63">
        <f t="shared" si="0"/>
        <v>25457.480000000003</v>
      </c>
      <c r="J7" s="22"/>
      <c r="K7" s="22"/>
      <c r="L7" s="22"/>
      <c r="M7" s="13"/>
    </row>
    <row r="8" spans="1:22" ht="15.75" customHeight="1" thickBot="1" x14ac:dyDescent="0.25">
      <c r="A8" s="13">
        <v>5</v>
      </c>
      <c r="B8" s="32" t="s">
        <v>962</v>
      </c>
      <c r="C8" s="27" t="s">
        <v>923</v>
      </c>
      <c r="D8" s="55">
        <v>42747</v>
      </c>
      <c r="E8" s="56">
        <f t="shared" si="1"/>
        <v>45303.7</v>
      </c>
      <c r="F8" s="57">
        <v>11266</v>
      </c>
      <c r="G8" s="57"/>
      <c r="H8" s="62">
        <f>SUMIF($H$22:$H$122,C8,$G$22:$G$122)</f>
        <v>0</v>
      </c>
      <c r="I8" s="63">
        <f t="shared" si="0"/>
        <v>11266</v>
      </c>
      <c r="J8" s="22"/>
      <c r="K8" s="22"/>
      <c r="L8" s="22"/>
      <c r="M8" s="13"/>
    </row>
    <row r="9" spans="1:22" ht="15.75" customHeight="1" thickBot="1" x14ac:dyDescent="0.25">
      <c r="B9" s="33" t="s">
        <v>961</v>
      </c>
      <c r="C9" s="34" t="s">
        <v>958</v>
      </c>
      <c r="D9" s="59">
        <v>42713</v>
      </c>
      <c r="E9" s="56">
        <f t="shared" si="1"/>
        <v>45269.7</v>
      </c>
      <c r="F9" s="388">
        <v>-1137.7</v>
      </c>
      <c r="G9" s="388"/>
      <c r="H9" s="62">
        <f t="shared" ref="H9:H16" si="2">SUMIF($H$22:$H$122,C9,$G$22:$G$122)</f>
        <v>0</v>
      </c>
      <c r="I9" s="63">
        <f t="shared" si="0"/>
        <v>-1137.7</v>
      </c>
      <c r="J9" s="22"/>
      <c r="K9" s="22"/>
      <c r="L9" s="22"/>
      <c r="M9" s="13"/>
    </row>
    <row r="10" spans="1:22" ht="25.5" customHeight="1" thickBot="1" x14ac:dyDescent="0.25">
      <c r="B10" s="266" t="s">
        <v>1192</v>
      </c>
      <c r="C10" s="385" t="s">
        <v>1193</v>
      </c>
      <c r="D10" s="386">
        <v>43224</v>
      </c>
      <c r="E10" s="56">
        <f t="shared" si="1"/>
        <v>45780.7</v>
      </c>
      <c r="F10" s="388">
        <v>1313</v>
      </c>
      <c r="G10" s="388"/>
      <c r="H10" s="62">
        <f t="shared" si="2"/>
        <v>0</v>
      </c>
      <c r="I10" s="63">
        <f t="shared" si="0"/>
        <v>1313</v>
      </c>
      <c r="J10" s="22"/>
      <c r="K10" s="22"/>
      <c r="L10" s="22"/>
      <c r="M10" s="13"/>
    </row>
    <row r="11" spans="1:22" ht="15.75" customHeight="1" thickBot="1" x14ac:dyDescent="0.25">
      <c r="B11" s="266" t="s">
        <v>1225</v>
      </c>
      <c r="C11" s="385" t="s">
        <v>1226</v>
      </c>
      <c r="D11" s="386">
        <v>43206</v>
      </c>
      <c r="E11" s="56">
        <f t="shared" si="1"/>
        <v>45762.7</v>
      </c>
      <c r="F11" s="388">
        <v>6847</v>
      </c>
      <c r="G11" s="388"/>
      <c r="H11" s="62">
        <f t="shared" si="2"/>
        <v>0</v>
      </c>
      <c r="I11" s="63">
        <f t="shared" si="0"/>
        <v>6847</v>
      </c>
      <c r="J11" s="22"/>
      <c r="K11" s="22"/>
      <c r="L11" s="22"/>
      <c r="M11" s="13"/>
    </row>
    <row r="12" spans="1:22" ht="15.75" customHeight="1" thickBot="1" x14ac:dyDescent="0.25">
      <c r="B12" s="567" t="s">
        <v>1257</v>
      </c>
      <c r="C12" s="385" t="s">
        <v>1227</v>
      </c>
      <c r="D12" s="386">
        <v>43398</v>
      </c>
      <c r="E12" s="56">
        <f t="shared" si="1"/>
        <v>45954.7</v>
      </c>
      <c r="F12" s="388">
        <v>20245</v>
      </c>
      <c r="G12" s="388"/>
      <c r="H12" s="62">
        <f t="shared" si="2"/>
        <v>0</v>
      </c>
      <c r="I12" s="63">
        <f t="shared" si="0"/>
        <v>20245</v>
      </c>
      <c r="J12" s="22"/>
      <c r="K12" s="22"/>
      <c r="L12" s="22"/>
      <c r="M12" s="13"/>
    </row>
    <row r="13" spans="1:22" ht="15.75" customHeight="1" thickBot="1" x14ac:dyDescent="0.25">
      <c r="B13" s="567" t="s">
        <v>1368</v>
      </c>
      <c r="C13" s="385" t="s">
        <v>1369</v>
      </c>
      <c r="D13" s="386">
        <v>43567</v>
      </c>
      <c r="E13" s="56">
        <f t="shared" si="1"/>
        <v>46123.7</v>
      </c>
      <c r="F13" s="388">
        <v>854</v>
      </c>
      <c r="G13" s="388"/>
      <c r="H13" s="62">
        <f t="shared" si="2"/>
        <v>0</v>
      </c>
      <c r="I13" s="63">
        <f t="shared" si="0"/>
        <v>854</v>
      </c>
      <c r="J13" s="22"/>
      <c r="K13" s="22"/>
      <c r="L13" s="22"/>
      <c r="M13" s="13"/>
    </row>
    <row r="14" spans="1:22" ht="15.75" customHeight="1" thickBot="1" x14ac:dyDescent="0.25">
      <c r="B14" s="567" t="s">
        <v>1717</v>
      </c>
      <c r="C14" s="385" t="s">
        <v>1718</v>
      </c>
      <c r="D14" s="386">
        <v>44370</v>
      </c>
      <c r="E14" s="56">
        <f t="shared" si="1"/>
        <v>46926.7</v>
      </c>
      <c r="F14" s="388">
        <v>3804.89</v>
      </c>
      <c r="G14" s="388"/>
      <c r="H14" s="62">
        <f t="shared" si="2"/>
        <v>0</v>
      </c>
      <c r="I14" s="63">
        <f t="shared" si="0"/>
        <v>3804.89</v>
      </c>
      <c r="J14" s="22"/>
      <c r="K14" s="22"/>
      <c r="L14" s="22"/>
      <c r="M14" s="13"/>
    </row>
    <row r="15" spans="1:22" ht="15.75" customHeight="1" thickBot="1" x14ac:dyDescent="0.25">
      <c r="B15" s="567">
        <v>34600</v>
      </c>
      <c r="C15" s="386" t="s">
        <v>1660</v>
      </c>
      <c r="D15" s="386">
        <v>44188</v>
      </c>
      <c r="E15" s="387">
        <f t="shared" si="1"/>
        <v>46744.7</v>
      </c>
      <c r="F15" s="388">
        <v>6814.56</v>
      </c>
      <c r="G15" s="388"/>
      <c r="H15" s="62">
        <f t="shared" si="2"/>
        <v>0</v>
      </c>
      <c r="I15" s="63">
        <f t="shared" si="0"/>
        <v>6814.56</v>
      </c>
      <c r="J15" s="22"/>
      <c r="K15" s="22"/>
      <c r="L15" s="22"/>
      <c r="M15" s="13"/>
    </row>
    <row r="16" spans="1:22" ht="15.75" customHeight="1" thickBot="1" x14ac:dyDescent="0.25">
      <c r="B16" s="567">
        <v>34076</v>
      </c>
      <c r="C16" s="385" t="s">
        <v>1916</v>
      </c>
      <c r="D16" s="386">
        <v>45019</v>
      </c>
      <c r="E16" s="56">
        <f t="shared" si="1"/>
        <v>47575.7</v>
      </c>
      <c r="F16" s="388">
        <v>11056.88</v>
      </c>
      <c r="G16" s="388"/>
      <c r="H16" s="62">
        <f t="shared" si="2"/>
        <v>0</v>
      </c>
      <c r="I16" s="63">
        <f t="shared" si="0"/>
        <v>11056.88</v>
      </c>
      <c r="J16" s="22"/>
      <c r="K16" s="22"/>
      <c r="L16" s="22"/>
      <c r="M16" s="13"/>
    </row>
    <row r="17" spans="1:14" ht="15.75" customHeight="1" thickBot="1" x14ac:dyDescent="0.25">
      <c r="A17" s="13">
        <v>6</v>
      </c>
      <c r="B17" s="568"/>
      <c r="C17" s="473"/>
      <c r="D17" s="473"/>
      <c r="E17" s="60"/>
      <c r="F17" s="61"/>
      <c r="G17" s="61"/>
      <c r="H17" s="62"/>
      <c r="I17" s="63"/>
      <c r="J17" s="22"/>
      <c r="K17" s="22"/>
      <c r="L17" s="22"/>
      <c r="M17" s="13"/>
    </row>
    <row r="18" spans="1:14" ht="13.5" thickBot="1" x14ac:dyDescent="0.25">
      <c r="C18" s="15"/>
      <c r="D18" s="15"/>
      <c r="E18" s="15"/>
      <c r="F18" s="15"/>
      <c r="G18" s="15"/>
      <c r="H18" s="15"/>
      <c r="I18" s="15"/>
      <c r="J18" s="15"/>
      <c r="K18" s="12" t="s">
        <v>832</v>
      </c>
      <c r="L18" s="12" t="s">
        <v>49</v>
      </c>
      <c r="M18" s="13"/>
      <c r="N18" s="23"/>
    </row>
    <row r="19" spans="1:14" s="15" customFormat="1" ht="13.5" thickBot="1" x14ac:dyDescent="0.25">
      <c r="C19" s="24"/>
      <c r="F19" s="53">
        <f>SUM(F4:F17)</f>
        <v>177042.45</v>
      </c>
      <c r="G19" s="54">
        <f>SUM(G4:G17)</f>
        <v>85632.82</v>
      </c>
      <c r="H19" s="53"/>
      <c r="I19" s="54">
        <f>SUM(I4:I17)</f>
        <v>86947.890000000014</v>
      </c>
      <c r="J19" s="53"/>
      <c r="K19" s="11">
        <f>'CIL Reconcilliation'!I15</f>
        <v>0</v>
      </c>
      <c r="L19" s="11">
        <f>H19-K19</f>
        <v>0</v>
      </c>
      <c r="N19" s="23"/>
    </row>
    <row r="20" spans="1:14" s="15" customFormat="1" ht="19.5" customHeight="1" thickBot="1" x14ac:dyDescent="0.35">
      <c r="B20" s="18" t="s">
        <v>71</v>
      </c>
      <c r="K20" s="23"/>
      <c r="M20" s="23"/>
    </row>
    <row r="21" spans="1:14" s="15" customFormat="1" ht="31.5" x14ac:dyDescent="0.25">
      <c r="B21" s="37" t="s">
        <v>42</v>
      </c>
      <c r="C21" s="37" t="s">
        <v>53</v>
      </c>
      <c r="D21" s="31" t="s">
        <v>61</v>
      </c>
      <c r="E21" s="31" t="s">
        <v>51</v>
      </c>
      <c r="F21" s="31" t="s">
        <v>58</v>
      </c>
      <c r="G21" s="38" t="s">
        <v>52</v>
      </c>
      <c r="H21" s="1049" t="s">
        <v>77</v>
      </c>
      <c r="I21" s="1050"/>
      <c r="J21" s="21"/>
      <c r="L21" s="25"/>
      <c r="N21" s="26"/>
    </row>
    <row r="22" spans="1:14" s="15" customFormat="1" ht="15.75" x14ac:dyDescent="0.25">
      <c r="B22" s="316"/>
      <c r="C22" s="287" t="s">
        <v>620</v>
      </c>
      <c r="D22" s="317"/>
      <c r="E22" s="317"/>
      <c r="F22" s="317"/>
      <c r="G22" s="289">
        <v>1801</v>
      </c>
      <c r="H22" s="289"/>
      <c r="I22" s="318"/>
      <c r="J22" s="21"/>
      <c r="L22" s="25">
        <v>427</v>
      </c>
      <c r="N22" s="26"/>
    </row>
    <row r="23" spans="1:14" s="15" customFormat="1" x14ac:dyDescent="0.2">
      <c r="B23" s="286" t="s">
        <v>490</v>
      </c>
      <c r="C23" s="287" t="s">
        <v>492</v>
      </c>
      <c r="D23" s="288">
        <v>24401</v>
      </c>
      <c r="E23" s="294" t="s">
        <v>493</v>
      </c>
      <c r="F23" s="288"/>
      <c r="G23" s="289">
        <v>5000</v>
      </c>
      <c r="H23" s="289" t="s">
        <v>489</v>
      </c>
      <c r="I23" s="290"/>
      <c r="L23" s="299">
        <v>2964.77</v>
      </c>
      <c r="N23" s="26"/>
    </row>
    <row r="24" spans="1:14" x14ac:dyDescent="0.2">
      <c r="B24" s="319"/>
      <c r="C24" s="287" t="s">
        <v>494</v>
      </c>
      <c r="D24" s="288">
        <v>24566</v>
      </c>
      <c r="E24" s="294" t="s">
        <v>493</v>
      </c>
      <c r="F24" s="288"/>
      <c r="G24" s="289">
        <v>113</v>
      </c>
      <c r="H24" s="289" t="s">
        <v>78</v>
      </c>
      <c r="I24" s="290"/>
      <c r="J24" s="15"/>
      <c r="L24" s="299">
        <v>105.6</v>
      </c>
    </row>
    <row r="25" spans="1:14" x14ac:dyDescent="0.2">
      <c r="B25" s="319"/>
      <c r="C25" s="287" t="s">
        <v>495</v>
      </c>
      <c r="D25" s="288">
        <v>25701</v>
      </c>
      <c r="E25" s="294" t="s">
        <v>493</v>
      </c>
      <c r="F25" s="288"/>
      <c r="G25" s="289">
        <v>189</v>
      </c>
      <c r="H25" s="289" t="s">
        <v>78</v>
      </c>
      <c r="I25" s="290"/>
      <c r="J25" s="15"/>
      <c r="L25" s="299">
        <v>7233</v>
      </c>
    </row>
    <row r="26" spans="1:14" x14ac:dyDescent="0.2">
      <c r="B26" s="319"/>
      <c r="C26" s="287" t="s">
        <v>503</v>
      </c>
      <c r="D26" s="294" t="s">
        <v>496</v>
      </c>
      <c r="E26" s="294"/>
      <c r="F26" s="288"/>
      <c r="G26" s="289">
        <v>3056</v>
      </c>
      <c r="H26" s="289" t="s">
        <v>489</v>
      </c>
      <c r="I26" s="290"/>
      <c r="J26" s="15"/>
      <c r="L26" s="299">
        <v>3269</v>
      </c>
    </row>
    <row r="27" spans="1:14" x14ac:dyDescent="0.2">
      <c r="B27" s="319" t="s">
        <v>497</v>
      </c>
      <c r="C27" s="287" t="s">
        <v>503</v>
      </c>
      <c r="D27" s="294" t="s">
        <v>496</v>
      </c>
      <c r="E27" s="288"/>
      <c r="F27" s="288"/>
      <c r="G27" s="289">
        <v>2340</v>
      </c>
      <c r="H27" s="289" t="s">
        <v>489</v>
      </c>
      <c r="I27" s="290"/>
      <c r="J27" s="15"/>
      <c r="L27" s="299">
        <v>202.99</v>
      </c>
    </row>
    <row r="28" spans="1:14" x14ac:dyDescent="0.2">
      <c r="B28" s="319"/>
      <c r="C28" s="287" t="s">
        <v>498</v>
      </c>
      <c r="D28" s="288">
        <v>26920</v>
      </c>
      <c r="E28" s="294" t="s">
        <v>493</v>
      </c>
      <c r="F28" s="288"/>
      <c r="G28" s="289">
        <v>170</v>
      </c>
      <c r="H28" s="289" t="s">
        <v>488</v>
      </c>
      <c r="I28" s="290"/>
      <c r="J28" s="15"/>
      <c r="L28" s="299">
        <v>340</v>
      </c>
    </row>
    <row r="29" spans="1:14" x14ac:dyDescent="0.2">
      <c r="B29" s="319"/>
      <c r="C29" s="287" t="s">
        <v>499</v>
      </c>
      <c r="D29" s="288">
        <v>26921</v>
      </c>
      <c r="E29" s="294" t="s">
        <v>493</v>
      </c>
      <c r="F29" s="288"/>
      <c r="G29" s="289">
        <v>52</v>
      </c>
      <c r="H29" s="289" t="s">
        <v>78</v>
      </c>
      <c r="I29" s="290"/>
      <c r="J29" s="15"/>
      <c r="L29" s="299">
        <v>744</v>
      </c>
    </row>
    <row r="30" spans="1:14" x14ac:dyDescent="0.2">
      <c r="B30" s="319"/>
      <c r="C30" s="287" t="s">
        <v>500</v>
      </c>
      <c r="D30" s="288">
        <v>26925</v>
      </c>
      <c r="E30" s="294" t="s">
        <v>493</v>
      </c>
      <c r="F30" s="288"/>
      <c r="G30" s="289">
        <v>686</v>
      </c>
      <c r="H30" s="289" t="s">
        <v>488</v>
      </c>
      <c r="I30" s="290"/>
      <c r="J30" s="15"/>
      <c r="L30" s="289">
        <f>SUM(L22:L29)</f>
        <v>15286.359999999999</v>
      </c>
    </row>
    <row r="31" spans="1:14" x14ac:dyDescent="0.2">
      <c r="B31" s="286"/>
      <c r="C31" s="287" t="s">
        <v>502</v>
      </c>
      <c r="D31" s="288">
        <v>26919</v>
      </c>
      <c r="E31" s="294" t="s">
        <v>493</v>
      </c>
      <c r="F31" s="288"/>
      <c r="G31" s="289">
        <v>82</v>
      </c>
      <c r="H31" s="289" t="s">
        <v>78</v>
      </c>
      <c r="I31" s="290"/>
      <c r="J31" s="15"/>
      <c r="L31" s="289"/>
    </row>
    <row r="32" spans="1:14" x14ac:dyDescent="0.2">
      <c r="B32" s="286" t="s">
        <v>501</v>
      </c>
      <c r="C32" s="287" t="s">
        <v>503</v>
      </c>
      <c r="D32" s="294" t="s">
        <v>496</v>
      </c>
      <c r="E32" s="288"/>
      <c r="F32" s="288"/>
      <c r="G32" s="289">
        <v>2440</v>
      </c>
      <c r="H32" s="289" t="s">
        <v>488</v>
      </c>
      <c r="I32" s="290"/>
      <c r="J32" s="15"/>
      <c r="L32" s="289"/>
    </row>
    <row r="33" spans="2:14" s="15" customFormat="1" x14ac:dyDescent="0.2">
      <c r="B33" s="286" t="s">
        <v>504</v>
      </c>
      <c r="C33" s="287" t="s">
        <v>503</v>
      </c>
      <c r="D33" s="294" t="s">
        <v>496</v>
      </c>
      <c r="E33" s="288"/>
      <c r="F33" s="288"/>
      <c r="G33" s="289">
        <v>257</v>
      </c>
      <c r="H33" s="289" t="s">
        <v>78</v>
      </c>
      <c r="I33" s="290"/>
      <c r="L33" s="289"/>
      <c r="N33" s="26"/>
    </row>
    <row r="34" spans="2:14" x14ac:dyDescent="0.2">
      <c r="B34" s="286" t="s">
        <v>140</v>
      </c>
      <c r="C34" s="287" t="s">
        <v>503</v>
      </c>
      <c r="D34" s="294" t="s">
        <v>496</v>
      </c>
      <c r="E34" s="294"/>
      <c r="F34" s="288"/>
      <c r="G34" s="289">
        <v>3543.22</v>
      </c>
      <c r="H34" s="289" t="s">
        <v>488</v>
      </c>
      <c r="I34" s="706" t="s">
        <v>1645</v>
      </c>
      <c r="J34" s="15"/>
      <c r="L34" s="299"/>
    </row>
    <row r="35" spans="2:14" x14ac:dyDescent="0.2">
      <c r="B35" s="286">
        <v>42326</v>
      </c>
      <c r="C35" s="287" t="s">
        <v>503</v>
      </c>
      <c r="D35" s="294"/>
      <c r="E35" s="294"/>
      <c r="F35" s="288" t="s">
        <v>59</v>
      </c>
      <c r="G35" s="289">
        <v>10617.28</v>
      </c>
      <c r="H35" s="289" t="s">
        <v>78</v>
      </c>
      <c r="I35" s="290"/>
      <c r="J35" s="15"/>
      <c r="L35" s="299"/>
    </row>
    <row r="36" spans="2:14" x14ac:dyDescent="0.2">
      <c r="B36" s="500">
        <v>42647</v>
      </c>
      <c r="C36" s="303" t="s">
        <v>520</v>
      </c>
      <c r="D36" s="288"/>
      <c r="E36" s="288" t="s">
        <v>932</v>
      </c>
      <c r="F36" s="288" t="s">
        <v>59</v>
      </c>
      <c r="G36" s="289">
        <v>2869</v>
      </c>
      <c r="H36" s="289" t="s">
        <v>488</v>
      </c>
      <c r="I36" s="290"/>
      <c r="J36" s="15"/>
      <c r="L36" s="299"/>
    </row>
    <row r="37" spans="2:14" x14ac:dyDescent="0.2">
      <c r="B37" s="500">
        <v>42738</v>
      </c>
      <c r="C37" s="303" t="s">
        <v>520</v>
      </c>
      <c r="D37" s="288"/>
      <c r="E37" s="288" t="s">
        <v>932</v>
      </c>
      <c r="F37" s="288" t="s">
        <v>59</v>
      </c>
      <c r="G37" s="289">
        <v>3337</v>
      </c>
      <c r="H37" s="289" t="s">
        <v>78</v>
      </c>
      <c r="I37" s="290"/>
      <c r="J37" s="15"/>
      <c r="L37" s="299"/>
    </row>
    <row r="38" spans="2:14" x14ac:dyDescent="0.2">
      <c r="B38" s="501">
        <v>42767</v>
      </c>
      <c r="C38" s="303" t="s">
        <v>520</v>
      </c>
      <c r="D38" s="288"/>
      <c r="E38" s="288"/>
      <c r="F38" s="288" t="s">
        <v>59</v>
      </c>
      <c r="G38" s="289">
        <v>69.64</v>
      </c>
      <c r="H38" s="289" t="s">
        <v>78</v>
      </c>
      <c r="I38" s="290"/>
      <c r="J38" s="15"/>
      <c r="K38" s="690">
        <f>SUM(G36:G38)</f>
        <v>6275.64</v>
      </c>
      <c r="L38" s="299"/>
    </row>
    <row r="39" spans="2:14" x14ac:dyDescent="0.2">
      <c r="B39" s="501">
        <v>42917</v>
      </c>
      <c r="C39" s="287" t="s">
        <v>1068</v>
      </c>
      <c r="D39" s="288"/>
      <c r="E39" s="288"/>
      <c r="F39" s="288" t="s">
        <v>59</v>
      </c>
      <c r="G39" s="289">
        <v>464.47</v>
      </c>
      <c r="H39" s="289" t="s">
        <v>78</v>
      </c>
      <c r="I39" s="290"/>
      <c r="J39" s="15" t="s">
        <v>1071</v>
      </c>
      <c r="K39" s="690">
        <f>SUM(G39:G40)</f>
        <v>474.74</v>
      </c>
      <c r="L39" s="299"/>
    </row>
    <row r="40" spans="2:14" x14ac:dyDescent="0.2">
      <c r="B40" s="501">
        <v>43160</v>
      </c>
      <c r="C40" s="287" t="s">
        <v>1296</v>
      </c>
      <c r="D40" s="288"/>
      <c r="E40" s="288"/>
      <c r="F40" s="288" t="s">
        <v>59</v>
      </c>
      <c r="G40" s="289">
        <v>10.27</v>
      </c>
      <c r="H40" s="289" t="s">
        <v>78</v>
      </c>
      <c r="I40" s="290"/>
      <c r="J40" s="15"/>
      <c r="L40" s="299"/>
    </row>
    <row r="41" spans="2:14" x14ac:dyDescent="0.2">
      <c r="B41" s="606">
        <v>43405</v>
      </c>
      <c r="C41" s="296" t="s">
        <v>1282</v>
      </c>
      <c r="D41" s="298">
        <v>13561836</v>
      </c>
      <c r="E41" s="298" t="s">
        <v>1234</v>
      </c>
      <c r="F41" s="298" t="s">
        <v>59</v>
      </c>
      <c r="G41" s="299">
        <v>864</v>
      </c>
      <c r="H41" s="299" t="s">
        <v>78</v>
      </c>
      <c r="I41" s="301"/>
      <c r="J41" s="15"/>
      <c r="L41" s="390"/>
    </row>
    <row r="42" spans="2:14" x14ac:dyDescent="0.2">
      <c r="B42" s="606">
        <v>43409</v>
      </c>
      <c r="C42" s="296" t="s">
        <v>1286</v>
      </c>
      <c r="D42" s="298">
        <v>13561966</v>
      </c>
      <c r="E42" s="297" t="s">
        <v>1234</v>
      </c>
      <c r="F42" s="298" t="s">
        <v>59</v>
      </c>
      <c r="G42" s="299">
        <v>343</v>
      </c>
      <c r="H42" s="299" t="s">
        <v>78</v>
      </c>
      <c r="I42" s="301"/>
      <c r="J42" s="15"/>
    </row>
    <row r="43" spans="2:14" x14ac:dyDescent="0.2">
      <c r="B43" s="606">
        <v>43433</v>
      </c>
      <c r="C43" s="296" t="s">
        <v>1236</v>
      </c>
      <c r="D43" s="298" t="s">
        <v>1232</v>
      </c>
      <c r="E43" s="297" t="s">
        <v>1234</v>
      </c>
      <c r="F43" s="298" t="s">
        <v>59</v>
      </c>
      <c r="G43" s="299">
        <v>84.75</v>
      </c>
      <c r="H43" s="299" t="s">
        <v>78</v>
      </c>
      <c r="I43" s="301"/>
      <c r="J43" s="15"/>
    </row>
    <row r="44" spans="2:14" x14ac:dyDescent="0.2">
      <c r="B44" s="606">
        <v>43433</v>
      </c>
      <c r="C44" s="296" t="s">
        <v>1295</v>
      </c>
      <c r="D44" s="298">
        <v>13564016</v>
      </c>
      <c r="E44" s="297" t="s">
        <v>1234</v>
      </c>
      <c r="F44" s="298" t="s">
        <v>59</v>
      </c>
      <c r="G44" s="299">
        <v>538.59</v>
      </c>
      <c r="H44" s="299" t="s">
        <v>78</v>
      </c>
      <c r="I44" s="301"/>
      <c r="J44" s="15"/>
    </row>
    <row r="45" spans="2:14" ht="13.5" thickBot="1" x14ac:dyDescent="0.25">
      <c r="B45" s="606">
        <v>43466</v>
      </c>
      <c r="C45" s="296" t="s">
        <v>1343</v>
      </c>
      <c r="D45" s="298">
        <v>13561836</v>
      </c>
      <c r="E45" s="297" t="s">
        <v>1234</v>
      </c>
      <c r="F45" s="298" t="s">
        <v>59</v>
      </c>
      <c r="G45" s="299">
        <v>763</v>
      </c>
      <c r="H45" s="299" t="s">
        <v>78</v>
      </c>
      <c r="I45" s="301"/>
      <c r="J45" s="15"/>
      <c r="K45" s="690">
        <f>SUM(G41:G45)</f>
        <v>2593.34</v>
      </c>
    </row>
    <row r="46" spans="2:14" x14ac:dyDescent="0.2">
      <c r="B46" s="894">
        <v>43556</v>
      </c>
      <c r="C46" s="761" t="s">
        <v>1339</v>
      </c>
      <c r="D46" s="620" t="s">
        <v>1349</v>
      </c>
      <c r="E46" s="895" t="s">
        <v>1234</v>
      </c>
      <c r="F46" s="620" t="s">
        <v>59</v>
      </c>
      <c r="G46" s="842">
        <v>2912</v>
      </c>
      <c r="H46" s="842" t="s">
        <v>78</v>
      </c>
      <c r="I46" s="843"/>
      <c r="J46" s="1067" t="s">
        <v>1950</v>
      </c>
    </row>
    <row r="47" spans="2:14" x14ac:dyDescent="0.2">
      <c r="B47" s="894">
        <v>43556</v>
      </c>
      <c r="C47" s="761" t="s">
        <v>1374</v>
      </c>
      <c r="D47" s="620" t="s">
        <v>1375</v>
      </c>
      <c r="E47" s="895" t="s">
        <v>1234</v>
      </c>
      <c r="F47" s="620" t="s">
        <v>59</v>
      </c>
      <c r="G47" s="842">
        <v>2964.77</v>
      </c>
      <c r="H47" s="842" t="s">
        <v>922</v>
      </c>
      <c r="I47" s="843"/>
      <c r="J47" s="1072"/>
    </row>
    <row r="48" spans="2:14" x14ac:dyDescent="0.2">
      <c r="B48" s="894">
        <v>43678</v>
      </c>
      <c r="C48" s="761" t="s">
        <v>1624</v>
      </c>
      <c r="D48" s="620" t="s">
        <v>1625</v>
      </c>
      <c r="E48" s="895" t="s">
        <v>1234</v>
      </c>
      <c r="F48" s="620" t="s">
        <v>59</v>
      </c>
      <c r="G48" s="842">
        <v>105.6</v>
      </c>
      <c r="H48" s="842" t="s">
        <v>922</v>
      </c>
      <c r="I48" s="843"/>
      <c r="J48" s="1072"/>
    </row>
    <row r="49" spans="2:11" x14ac:dyDescent="0.2">
      <c r="B49" s="894">
        <v>43678</v>
      </c>
      <c r="C49" s="761" t="s">
        <v>1442</v>
      </c>
      <c r="D49" s="620"/>
      <c r="E49" s="895"/>
      <c r="F49" s="620" t="s">
        <v>59</v>
      </c>
      <c r="G49" s="842">
        <v>7233</v>
      </c>
      <c r="H49" s="842" t="s">
        <v>922</v>
      </c>
      <c r="I49" s="843"/>
      <c r="J49" s="1072"/>
    </row>
    <row r="50" spans="2:11" x14ac:dyDescent="0.2">
      <c r="B50" s="894">
        <v>43709</v>
      </c>
      <c r="C50" s="761" t="s">
        <v>1456</v>
      </c>
      <c r="D50" s="620">
        <v>13585585</v>
      </c>
      <c r="E50" s="895" t="s">
        <v>1234</v>
      </c>
      <c r="F50" s="620" t="s">
        <v>60</v>
      </c>
      <c r="G50" s="842">
        <v>3269</v>
      </c>
      <c r="H50" s="842" t="s">
        <v>922</v>
      </c>
      <c r="I50" s="843"/>
      <c r="J50" s="1072"/>
    </row>
    <row r="51" spans="2:11" x14ac:dyDescent="0.2">
      <c r="B51" s="894">
        <v>43739</v>
      </c>
      <c r="C51" s="761" t="s">
        <v>1466</v>
      </c>
      <c r="D51" s="620">
        <v>13587611</v>
      </c>
      <c r="E51" s="895" t="s">
        <v>1234</v>
      </c>
      <c r="F51" s="620" t="s">
        <v>59</v>
      </c>
      <c r="G51" s="842">
        <v>202.99</v>
      </c>
      <c r="H51" s="842" t="s">
        <v>922</v>
      </c>
      <c r="I51" s="843"/>
      <c r="J51" s="1072"/>
    </row>
    <row r="52" spans="2:11" x14ac:dyDescent="0.2">
      <c r="B52" s="894">
        <v>43739</v>
      </c>
      <c r="C52" s="761" t="s">
        <v>1471</v>
      </c>
      <c r="D52" s="620">
        <v>13588517</v>
      </c>
      <c r="E52" s="895" t="s">
        <v>1234</v>
      </c>
      <c r="F52" s="620" t="s">
        <v>59</v>
      </c>
      <c r="G52" s="842">
        <v>340</v>
      </c>
      <c r="H52" s="842" t="s">
        <v>922</v>
      </c>
      <c r="I52" s="843"/>
      <c r="J52" s="1072"/>
    </row>
    <row r="53" spans="2:11" x14ac:dyDescent="0.2">
      <c r="B53" s="894">
        <v>43800</v>
      </c>
      <c r="C53" s="761" t="s">
        <v>1490</v>
      </c>
      <c r="D53" s="620"/>
      <c r="E53" s="895" t="s">
        <v>1234</v>
      </c>
      <c r="F53" s="620" t="s">
        <v>60</v>
      </c>
      <c r="G53" s="842">
        <v>1323</v>
      </c>
      <c r="H53" s="842" t="s">
        <v>78</v>
      </c>
      <c r="I53" s="843"/>
      <c r="J53" s="1072"/>
    </row>
    <row r="54" spans="2:11" ht="13.5" thickBot="1" x14ac:dyDescent="0.25">
      <c r="B54" s="894">
        <v>43862</v>
      </c>
      <c r="C54" s="761" t="s">
        <v>1518</v>
      </c>
      <c r="D54" s="620">
        <v>13595008</v>
      </c>
      <c r="E54" s="895" t="s">
        <v>1234</v>
      </c>
      <c r="F54" s="620" t="s">
        <v>59</v>
      </c>
      <c r="G54" s="842">
        <v>744</v>
      </c>
      <c r="H54" s="842" t="s">
        <v>922</v>
      </c>
      <c r="I54" s="843"/>
      <c r="J54" s="1068"/>
      <c r="K54" s="690">
        <f>SUM(G46:G54)</f>
        <v>19094.360000000004</v>
      </c>
    </row>
    <row r="55" spans="2:11" ht="13.5" thickBot="1" x14ac:dyDescent="0.25">
      <c r="B55" s="881">
        <v>44256</v>
      </c>
      <c r="C55" s="891" t="s">
        <v>1442</v>
      </c>
      <c r="D55" s="883"/>
      <c r="E55" s="892"/>
      <c r="F55" s="883" t="s">
        <v>59</v>
      </c>
      <c r="G55" s="884">
        <v>10021</v>
      </c>
      <c r="H55" s="884" t="s">
        <v>922</v>
      </c>
      <c r="I55" s="885"/>
      <c r="J55" s="934" t="s">
        <v>1944</v>
      </c>
    </row>
    <row r="56" spans="2:11" x14ac:dyDescent="0.2">
      <c r="B56" s="894">
        <v>44348</v>
      </c>
      <c r="C56" s="761" t="s">
        <v>1864</v>
      </c>
      <c r="D56" s="620">
        <v>13624404</v>
      </c>
      <c r="E56" s="895" t="s">
        <v>1234</v>
      </c>
      <c r="F56" s="620" t="s">
        <v>59</v>
      </c>
      <c r="G56" s="842">
        <v>377</v>
      </c>
      <c r="H56" s="842" t="s">
        <v>922</v>
      </c>
      <c r="I56" s="843"/>
      <c r="J56" s="1067" t="s">
        <v>1942</v>
      </c>
    </row>
    <row r="57" spans="2:11" x14ac:dyDescent="0.2">
      <c r="B57" s="894">
        <v>44348</v>
      </c>
      <c r="C57" s="761" t="s">
        <v>1719</v>
      </c>
      <c r="D57" s="620"/>
      <c r="E57" s="895" t="s">
        <v>1234</v>
      </c>
      <c r="F57" s="620" t="s">
        <v>59</v>
      </c>
      <c r="G57" s="842">
        <v>1954</v>
      </c>
      <c r="H57" s="842" t="s">
        <v>922</v>
      </c>
      <c r="I57" s="843"/>
      <c r="J57" s="1072"/>
    </row>
    <row r="58" spans="2:11" x14ac:dyDescent="0.2">
      <c r="B58" s="894">
        <v>44348</v>
      </c>
      <c r="C58" s="761" t="s">
        <v>1720</v>
      </c>
      <c r="D58" s="620"/>
      <c r="E58" s="895" t="s">
        <v>1234</v>
      </c>
      <c r="F58" s="505" t="s">
        <v>59</v>
      </c>
      <c r="G58" s="842">
        <v>50</v>
      </c>
      <c r="H58" s="842" t="s">
        <v>922</v>
      </c>
      <c r="I58" s="843"/>
      <c r="J58" s="1072"/>
    </row>
    <row r="59" spans="2:11" ht="13.5" thickBot="1" x14ac:dyDescent="0.25">
      <c r="B59" s="894">
        <v>44593</v>
      </c>
      <c r="C59" s="761" t="s">
        <v>1747</v>
      </c>
      <c r="D59" s="620"/>
      <c r="E59" s="895"/>
      <c r="F59" s="620" t="s">
        <v>59</v>
      </c>
      <c r="G59" s="842">
        <v>172</v>
      </c>
      <c r="H59" s="842" t="s">
        <v>922</v>
      </c>
      <c r="I59" s="843"/>
      <c r="J59" s="1068"/>
      <c r="K59" s="690">
        <f>SUM(G56:G59)</f>
        <v>2553</v>
      </c>
    </row>
    <row r="60" spans="2:11" x14ac:dyDescent="0.2">
      <c r="B60" s="1017">
        <v>44927</v>
      </c>
      <c r="C60" s="1018" t="s">
        <v>1902</v>
      </c>
      <c r="D60" s="1019" t="s">
        <v>1052</v>
      </c>
      <c r="E60" s="1019" t="s">
        <v>1234</v>
      </c>
      <c r="F60" s="996" t="s">
        <v>59</v>
      </c>
      <c r="G60" s="1020">
        <v>25</v>
      </c>
      <c r="H60" s="1020" t="s">
        <v>922</v>
      </c>
      <c r="I60" s="1021"/>
      <c r="J60" s="1069" t="s">
        <v>1951</v>
      </c>
    </row>
    <row r="61" spans="2:11" x14ac:dyDescent="0.2">
      <c r="B61" s="881">
        <v>44958</v>
      </c>
      <c r="C61" s="891" t="s">
        <v>1903</v>
      </c>
      <c r="D61" s="892" t="s">
        <v>1892</v>
      </c>
      <c r="E61" s="892"/>
      <c r="F61" s="876" t="s">
        <v>59</v>
      </c>
      <c r="G61" s="884">
        <v>1456</v>
      </c>
      <c r="H61" s="884" t="s">
        <v>922</v>
      </c>
      <c r="I61" s="885"/>
      <c r="J61" s="1070"/>
    </row>
    <row r="62" spans="2:11" x14ac:dyDescent="0.2">
      <c r="B62" s="881">
        <v>44958</v>
      </c>
      <c r="C62" s="891" t="s">
        <v>1904</v>
      </c>
      <c r="D62" s="892">
        <v>13664609</v>
      </c>
      <c r="E62" s="892" t="s">
        <v>1234</v>
      </c>
      <c r="F62" s="876" t="s">
        <v>59</v>
      </c>
      <c r="G62" s="884">
        <v>11500</v>
      </c>
      <c r="H62" s="884" t="s">
        <v>922</v>
      </c>
      <c r="I62" s="885"/>
      <c r="J62" s="1070"/>
    </row>
    <row r="63" spans="2:11" x14ac:dyDescent="0.2">
      <c r="B63" s="881">
        <v>44958</v>
      </c>
      <c r="C63" s="891" t="s">
        <v>1975</v>
      </c>
      <c r="D63" s="892">
        <v>13664609</v>
      </c>
      <c r="E63" s="892" t="s">
        <v>1234</v>
      </c>
      <c r="F63" s="876" t="s">
        <v>59</v>
      </c>
      <c r="G63" s="884">
        <v>950</v>
      </c>
      <c r="H63" s="884" t="s">
        <v>922</v>
      </c>
      <c r="I63" s="885"/>
      <c r="J63" s="1070"/>
    </row>
    <row r="64" spans="2:11" x14ac:dyDescent="0.2">
      <c r="B64" s="1009">
        <v>44958</v>
      </c>
      <c r="C64" s="891" t="s">
        <v>1976</v>
      </c>
      <c r="D64" s="892">
        <v>13664609</v>
      </c>
      <c r="E64" s="892" t="s">
        <v>1234</v>
      </c>
      <c r="F64" s="875" t="s">
        <v>59</v>
      </c>
      <c r="G64" s="884">
        <v>1900</v>
      </c>
      <c r="H64" s="884" t="s">
        <v>922</v>
      </c>
      <c r="I64" s="885"/>
      <c r="J64" s="1070"/>
    </row>
    <row r="65" spans="2:11" x14ac:dyDescent="0.2">
      <c r="B65" s="881">
        <v>44958</v>
      </c>
      <c r="C65" s="891" t="s">
        <v>1905</v>
      </c>
      <c r="D65" s="892" t="s">
        <v>1232</v>
      </c>
      <c r="E65" s="892" t="s">
        <v>1234</v>
      </c>
      <c r="F65" s="876" t="s">
        <v>59</v>
      </c>
      <c r="G65" s="884">
        <v>24.99</v>
      </c>
      <c r="H65" s="884" t="s">
        <v>922</v>
      </c>
      <c r="I65" s="885"/>
      <c r="J65" s="1070"/>
    </row>
    <row r="66" spans="2:11" ht="13.5" thickBot="1" x14ac:dyDescent="0.25">
      <c r="B66" s="1022">
        <v>44986</v>
      </c>
      <c r="C66" s="1003" t="s">
        <v>1747</v>
      </c>
      <c r="D66" s="893"/>
      <c r="E66" s="1005" t="s">
        <v>1303</v>
      </c>
      <c r="F66" s="893" t="s">
        <v>59</v>
      </c>
      <c r="G66" s="889">
        <v>3013</v>
      </c>
      <c r="H66" s="889" t="s">
        <v>922</v>
      </c>
      <c r="I66" s="890"/>
      <c r="J66" s="1071"/>
      <c r="K66" s="690">
        <f>SUM(G60:G66)</f>
        <v>18868.989999999998</v>
      </c>
    </row>
    <row r="67" spans="2:11" x14ac:dyDescent="0.2">
      <c r="B67" s="1010">
        <v>45170</v>
      </c>
      <c r="C67" s="1011" t="s">
        <v>520</v>
      </c>
      <c r="D67" s="1012" t="s">
        <v>496</v>
      </c>
      <c r="E67" s="1013" t="s">
        <v>1303</v>
      </c>
      <c r="F67" s="1014" t="s">
        <v>59</v>
      </c>
      <c r="G67" s="1015">
        <v>366.98</v>
      </c>
      <c r="H67" s="1015" t="s">
        <v>922</v>
      </c>
      <c r="I67" s="1016"/>
      <c r="J67" s="15"/>
    </row>
    <row r="68" spans="2:11" x14ac:dyDescent="0.2">
      <c r="B68" s="894">
        <v>45261</v>
      </c>
      <c r="C68" s="761" t="s">
        <v>520</v>
      </c>
      <c r="D68" s="620" t="s">
        <v>496</v>
      </c>
      <c r="E68" s="895" t="s">
        <v>1303</v>
      </c>
      <c r="F68" s="505" t="s">
        <v>59</v>
      </c>
      <c r="G68" s="842">
        <v>366.98</v>
      </c>
      <c r="H68" s="842" t="s">
        <v>922</v>
      </c>
      <c r="I68" s="843"/>
      <c r="J68" s="15"/>
    </row>
    <row r="69" spans="2:11" x14ac:dyDescent="0.2">
      <c r="B69" s="894">
        <v>45292</v>
      </c>
      <c r="C69" s="761" t="s">
        <v>2035</v>
      </c>
      <c r="D69" s="620" t="s">
        <v>2036</v>
      </c>
      <c r="E69" s="895" t="s">
        <v>1234</v>
      </c>
      <c r="F69" s="505" t="s">
        <v>59</v>
      </c>
      <c r="G69" s="842">
        <v>403.33</v>
      </c>
      <c r="H69" s="842" t="s">
        <v>922</v>
      </c>
      <c r="I69" s="843"/>
      <c r="J69" s="15"/>
    </row>
    <row r="70" spans="2:11" x14ac:dyDescent="0.2">
      <c r="B70" s="894">
        <v>45292</v>
      </c>
      <c r="C70" s="761" t="s">
        <v>2025</v>
      </c>
      <c r="D70" s="620" t="s">
        <v>2036</v>
      </c>
      <c r="E70" s="895" t="s">
        <v>1234</v>
      </c>
      <c r="F70" s="505" t="s">
        <v>59</v>
      </c>
      <c r="G70" s="842">
        <v>110.82</v>
      </c>
      <c r="H70" s="842" t="s">
        <v>922</v>
      </c>
      <c r="I70" s="843"/>
      <c r="J70" s="15"/>
    </row>
    <row r="71" spans="2:11" x14ac:dyDescent="0.2">
      <c r="B71" s="894">
        <v>45323</v>
      </c>
      <c r="C71" s="761" t="s">
        <v>2037</v>
      </c>
      <c r="D71" s="620" t="s">
        <v>2036</v>
      </c>
      <c r="E71" s="895" t="s">
        <v>1234</v>
      </c>
      <c r="F71" s="505" t="s">
        <v>59</v>
      </c>
      <c r="G71" s="842">
        <v>419.88</v>
      </c>
      <c r="H71" s="842" t="s">
        <v>922</v>
      </c>
      <c r="I71" s="843"/>
      <c r="J71" s="15"/>
    </row>
    <row r="72" spans="2:11" x14ac:dyDescent="0.2">
      <c r="B72" s="894"/>
      <c r="C72" s="761"/>
      <c r="D72" s="620"/>
      <c r="E72" s="895"/>
      <c r="F72" s="620"/>
      <c r="G72" s="842"/>
      <c r="H72" s="842"/>
      <c r="I72" s="843"/>
      <c r="J72" s="15"/>
    </row>
    <row r="73" spans="2:11" x14ac:dyDescent="0.2">
      <c r="B73" s="894"/>
      <c r="C73" s="761"/>
      <c r="D73" s="620"/>
      <c r="E73" s="895"/>
      <c r="F73" s="620"/>
      <c r="G73" s="842"/>
      <c r="H73" s="842"/>
      <c r="I73" s="843"/>
      <c r="J73" s="15"/>
    </row>
    <row r="74" spans="2:11" x14ac:dyDescent="0.2">
      <c r="B74" s="894"/>
      <c r="C74" s="761"/>
      <c r="D74" s="620"/>
      <c r="E74" s="895"/>
      <c r="F74" s="620"/>
      <c r="G74" s="842"/>
      <c r="H74" s="842"/>
      <c r="I74" s="843"/>
      <c r="J74" s="15"/>
    </row>
    <row r="75" spans="2:11" x14ac:dyDescent="0.2">
      <c r="B75" s="894"/>
      <c r="C75" s="761"/>
      <c r="D75" s="620"/>
      <c r="E75" s="895"/>
      <c r="F75" s="620"/>
      <c r="G75" s="842"/>
      <c r="H75" s="842"/>
      <c r="I75" s="843"/>
      <c r="J75" s="15"/>
    </row>
    <row r="76" spans="2:11" ht="13.5" thickBot="1" x14ac:dyDescent="0.25">
      <c r="B76" s="897"/>
      <c r="C76" s="898"/>
      <c r="D76" s="896"/>
      <c r="E76" s="896"/>
      <c r="F76" s="896"/>
      <c r="G76" s="899"/>
      <c r="H76" s="899"/>
      <c r="I76" s="45"/>
      <c r="J76" s="15"/>
    </row>
    <row r="77" spans="2:11" ht="13.5" thickBot="1" x14ac:dyDescent="0.25"/>
    <row r="78" spans="2:11" ht="13.5" thickBot="1" x14ac:dyDescent="0.25">
      <c r="G78" s="52">
        <f>SUM(G21:G77)</f>
        <v>91895.56</v>
      </c>
    </row>
  </sheetData>
  <customSheetViews>
    <customSheetView guid="{530C5414-3213-46FD-B662-C692DC9B3FEE}" hiddenColumns="1" topLeftCell="B4">
      <selection activeCell="C21" sqref="C21"/>
      <pageMargins left="0.7" right="0.7" top="0.75" bottom="0.75" header="0.3" footer="0.3"/>
      <pageSetup paperSize="9" orientation="portrait" r:id="rId1"/>
    </customSheetView>
    <customSheetView guid="{48EFB8DA-639B-4F4D-81A0-52231C999B0D}" hiddenColumns="1" topLeftCell="B1">
      <selection activeCell="M30" sqref="M30"/>
      <pageMargins left="0.7" right="0.7" top="0.75" bottom="0.75" header="0.3" footer="0.3"/>
      <pageSetup paperSize="9" orientation="portrait" r:id="rId2"/>
    </customSheetView>
    <customSheetView guid="{205CB0E8-D828-424D-99F7-5125E6C51D94}" hiddenColumns="1" topLeftCell="B1">
      <selection activeCell="G40" sqref="G40"/>
      <pageMargins left="0.7" right="0.7" top="0.75" bottom="0.75" header="0.3" footer="0.3"/>
      <pageSetup paperSize="9" orientation="portrait" r:id="rId3"/>
    </customSheetView>
  </customSheetViews>
  <mergeCells count="4">
    <mergeCell ref="H21:I21"/>
    <mergeCell ref="J56:J59"/>
    <mergeCell ref="J46:J54"/>
    <mergeCell ref="J60:J66"/>
  </mergeCells>
  <dataValidations count="2">
    <dataValidation type="list" allowBlank="1" showInputMessage="1" showErrorMessage="1" sqref="F23:F24 F26:F76" xr:uid="{00000000-0002-0000-1000-000000000000}">
      <formula1>$V$1:$V$2</formula1>
    </dataValidation>
    <dataValidation type="list" allowBlank="1" showInputMessage="1" showErrorMessage="1" sqref="H22:H76" xr:uid="{C17FB655-5789-4C64-AD81-61FCD2A320CD}">
      <formula1>$C$5:$C$16</formula1>
    </dataValidation>
  </dataValidations>
  <pageMargins left="0.7" right="0.7" top="0.75" bottom="0.75" header="0.3" footer="0.3"/>
  <pageSetup paperSize="9" orientation="portrait" r:id="rId4"/>
  <headerFooter>
    <oddFooter>&amp;C&amp;1#&amp;"Calibri"&amp;10&amp;K000000OFFICIAL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tabColor theme="9" tint="0.39997558519241921"/>
  </sheetPr>
  <dimension ref="A1:V34"/>
  <sheetViews>
    <sheetView topLeftCell="B1" workbookViewId="0">
      <selection activeCell="D27" sqref="D27"/>
    </sheetView>
  </sheetViews>
  <sheetFormatPr defaultColWidth="9.140625" defaultRowHeight="12.75" x14ac:dyDescent="0.2"/>
  <cols>
    <col min="1" max="1" width="3.42578125" style="13" hidden="1" customWidth="1"/>
    <col min="2" max="2" width="26.140625" style="13" customWidth="1"/>
    <col min="3" max="3" width="34.28515625" style="13" customWidth="1"/>
    <col min="4" max="4" width="18.7109375" style="13" customWidth="1"/>
    <col min="5" max="5" width="17.85546875" style="13" bestFit="1" customWidth="1"/>
    <col min="6" max="7" width="15.28515625" style="13" customWidth="1"/>
    <col min="8" max="8" width="17.140625" style="13" customWidth="1"/>
    <col min="9" max="9" width="23.7109375" style="13" customWidth="1"/>
    <col min="10" max="10" width="5" style="13" customWidth="1"/>
    <col min="11" max="11" width="22.28515625" style="15" customWidth="1"/>
    <col min="12" max="12" width="12.85546875" style="13" customWidth="1"/>
    <col min="13" max="13" width="18.42578125" style="15" customWidth="1"/>
    <col min="14" max="14" width="17.7109375" style="13" customWidth="1"/>
    <col min="15" max="16384" width="9.140625" style="13"/>
  </cols>
  <sheetData>
    <row r="1" spans="1:22" ht="23.25" x14ac:dyDescent="0.35">
      <c r="B1" s="14" t="s">
        <v>50</v>
      </c>
      <c r="C1" s="14" t="s">
        <v>37</v>
      </c>
      <c r="G1" s="80" t="s">
        <v>831</v>
      </c>
      <c r="M1" s="16"/>
      <c r="V1" s="17" t="s">
        <v>59</v>
      </c>
    </row>
    <row r="2" spans="1:22" ht="48" customHeight="1" thickBot="1" x14ac:dyDescent="0.35">
      <c r="B2" s="18" t="s">
        <v>70</v>
      </c>
      <c r="C2" s="14"/>
      <c r="D2" s="19"/>
      <c r="E2" s="17"/>
      <c r="F2" s="17"/>
      <c r="H2" s="20"/>
      <c r="M2" s="16"/>
      <c r="V2" s="17" t="s">
        <v>60</v>
      </c>
    </row>
    <row r="3" spans="1:22" ht="58.35" customHeight="1" x14ac:dyDescent="0.25">
      <c r="B3" s="30" t="s">
        <v>0</v>
      </c>
      <c r="C3" s="31" t="s">
        <v>43</v>
      </c>
      <c r="D3" s="31" t="s">
        <v>44</v>
      </c>
      <c r="E3" s="46" t="s">
        <v>69</v>
      </c>
      <c r="F3" s="31" t="s">
        <v>68</v>
      </c>
      <c r="G3" s="31" t="s">
        <v>63</v>
      </c>
      <c r="H3" s="46" t="s">
        <v>1829</v>
      </c>
      <c r="I3" s="47" t="s">
        <v>54</v>
      </c>
      <c r="J3" s="21"/>
      <c r="K3" s="21"/>
      <c r="L3" s="21"/>
      <c r="M3" s="13"/>
    </row>
    <row r="4" spans="1:22" x14ac:dyDescent="0.2">
      <c r="A4" s="13">
        <v>1</v>
      </c>
      <c r="B4" s="32" t="s">
        <v>521</v>
      </c>
      <c r="C4" s="27" t="s">
        <v>79</v>
      </c>
      <c r="D4" s="4">
        <v>41667</v>
      </c>
      <c r="E4" s="50">
        <f t="shared" ref="E4:E9" si="0">IF(D4=0,"",D4+2556.7)</f>
        <v>44223.7</v>
      </c>
      <c r="F4" s="28">
        <v>4993</v>
      </c>
      <c r="G4" s="28">
        <v>4993</v>
      </c>
      <c r="H4" s="58">
        <f>SUMIF($H$13:$H$78,C4,$G$13:$G$78)</f>
        <v>4899.75</v>
      </c>
      <c r="I4" s="49">
        <f>G4-H4</f>
        <v>93.25</v>
      </c>
      <c r="J4" s="22"/>
      <c r="K4" s="22"/>
      <c r="L4" s="22"/>
      <c r="M4" s="13"/>
    </row>
    <row r="5" spans="1:22" x14ac:dyDescent="0.2">
      <c r="A5" s="13">
        <v>2</v>
      </c>
      <c r="B5" s="732"/>
      <c r="C5" s="27"/>
      <c r="D5" s="55"/>
      <c r="E5" s="56" t="str">
        <f t="shared" si="0"/>
        <v/>
      </c>
      <c r="F5" s="57"/>
      <c r="G5" s="57"/>
      <c r="H5" s="58">
        <f t="shared" ref="H5:H9" si="1">SUMIF($H$23:$H$78,C5,$G$23:$G$78)</f>
        <v>0</v>
      </c>
      <c r="I5" s="49">
        <f t="shared" ref="I5:I9" si="2">G5-H5</f>
        <v>0</v>
      </c>
      <c r="J5" s="22"/>
      <c r="K5" s="22"/>
      <c r="L5" s="22"/>
      <c r="M5" s="13"/>
    </row>
    <row r="6" spans="1:22" x14ac:dyDescent="0.2">
      <c r="A6" s="13">
        <v>3</v>
      </c>
      <c r="B6" s="32"/>
      <c r="C6" s="27"/>
      <c r="D6" s="55"/>
      <c r="E6" s="56" t="str">
        <f t="shared" si="0"/>
        <v/>
      </c>
      <c r="F6" s="57"/>
      <c r="G6" s="57"/>
      <c r="H6" s="58">
        <f t="shared" si="1"/>
        <v>0</v>
      </c>
      <c r="I6" s="49">
        <f t="shared" si="2"/>
        <v>0</v>
      </c>
      <c r="J6" s="22"/>
      <c r="K6" s="22"/>
      <c r="L6" s="22"/>
      <c r="M6" s="13"/>
    </row>
    <row r="7" spans="1:22" x14ac:dyDescent="0.2">
      <c r="A7" s="13">
        <v>4</v>
      </c>
      <c r="B7" s="32"/>
      <c r="C7" s="27"/>
      <c r="D7" s="55"/>
      <c r="E7" s="56" t="str">
        <f t="shared" si="0"/>
        <v/>
      </c>
      <c r="F7" s="57"/>
      <c r="G7" s="57"/>
      <c r="H7" s="58">
        <f t="shared" si="1"/>
        <v>0</v>
      </c>
      <c r="I7" s="49">
        <f t="shared" si="2"/>
        <v>0</v>
      </c>
      <c r="J7" s="22"/>
      <c r="K7" s="22"/>
      <c r="L7" s="22"/>
      <c r="M7" s="13"/>
    </row>
    <row r="8" spans="1:22" x14ac:dyDescent="0.2">
      <c r="A8" s="13">
        <v>5</v>
      </c>
      <c r="B8" s="32"/>
      <c r="C8" s="27"/>
      <c r="D8" s="55"/>
      <c r="E8" s="56" t="str">
        <f t="shared" si="0"/>
        <v/>
      </c>
      <c r="F8" s="57"/>
      <c r="G8" s="57"/>
      <c r="H8" s="58">
        <f t="shared" si="1"/>
        <v>0</v>
      </c>
      <c r="I8" s="49">
        <f t="shared" si="2"/>
        <v>0</v>
      </c>
      <c r="J8" s="22"/>
      <c r="K8" s="22"/>
      <c r="L8" s="22"/>
      <c r="M8" s="13"/>
    </row>
    <row r="9" spans="1:22" ht="13.5" thickBot="1" x14ac:dyDescent="0.25">
      <c r="A9" s="13">
        <v>6</v>
      </c>
      <c r="B9" s="33"/>
      <c r="C9" s="34"/>
      <c r="D9" s="59"/>
      <c r="E9" s="60" t="str">
        <f t="shared" si="0"/>
        <v/>
      </c>
      <c r="F9" s="61"/>
      <c r="G9" s="61"/>
      <c r="H9" s="58">
        <f t="shared" si="1"/>
        <v>0</v>
      </c>
      <c r="I9" s="49">
        <f t="shared" si="2"/>
        <v>0</v>
      </c>
      <c r="J9" s="22"/>
      <c r="K9" s="22"/>
      <c r="L9" s="22"/>
      <c r="M9" s="13"/>
    </row>
    <row r="10" spans="1:22" ht="13.5" thickBot="1" x14ac:dyDescent="0.25">
      <c r="C10" s="15"/>
      <c r="D10" s="15"/>
      <c r="E10" s="15"/>
      <c r="F10" s="15"/>
      <c r="G10" s="15"/>
      <c r="H10" s="15"/>
      <c r="I10" s="15"/>
      <c r="J10" s="15"/>
      <c r="K10" s="12" t="s">
        <v>832</v>
      </c>
      <c r="L10" s="12" t="s">
        <v>49</v>
      </c>
      <c r="M10" s="13"/>
      <c r="N10" s="23"/>
    </row>
    <row r="11" spans="1:22" s="15" customFormat="1" ht="13.5" thickBot="1" x14ac:dyDescent="0.25">
      <c r="C11" s="24"/>
      <c r="F11" s="53">
        <f>SUM(F4:F10)</f>
        <v>4993</v>
      </c>
      <c r="G11" s="54">
        <f t="shared" ref="G11" si="3">SUM(G4:G10)</f>
        <v>4993</v>
      </c>
      <c r="H11" s="53"/>
      <c r="I11" s="54">
        <f t="shared" ref="I11" si="4">SUM(I4:I10)</f>
        <v>93.25</v>
      </c>
      <c r="J11" s="53"/>
      <c r="K11" s="11">
        <f>'CIL Reconcilliation'!J15</f>
        <v>0</v>
      </c>
      <c r="L11" s="11">
        <f>H11-K11</f>
        <v>0</v>
      </c>
      <c r="N11" s="23"/>
    </row>
    <row r="12" spans="1:22" s="15" customFormat="1" ht="19.5" customHeight="1" thickBot="1" x14ac:dyDescent="0.35">
      <c r="B12" s="18" t="s">
        <v>71</v>
      </c>
      <c r="K12" s="23"/>
      <c r="M12" s="23"/>
    </row>
    <row r="13" spans="1:22" s="15" customFormat="1" ht="31.5" x14ac:dyDescent="0.25">
      <c r="B13" s="37" t="s">
        <v>42</v>
      </c>
      <c r="C13" s="37" t="s">
        <v>53</v>
      </c>
      <c r="D13" s="31" t="s">
        <v>61</v>
      </c>
      <c r="E13" s="31" t="s">
        <v>51</v>
      </c>
      <c r="F13" s="31" t="s">
        <v>58</v>
      </c>
      <c r="G13" s="38" t="s">
        <v>52</v>
      </c>
      <c r="H13" s="1049" t="s">
        <v>77</v>
      </c>
      <c r="I13" s="1050"/>
      <c r="J13" s="21"/>
      <c r="L13" s="25"/>
      <c r="N13" s="26"/>
    </row>
    <row r="14" spans="1:22" x14ac:dyDescent="0.2">
      <c r="B14" s="286">
        <v>42409</v>
      </c>
      <c r="C14" s="287" t="s">
        <v>795</v>
      </c>
      <c r="D14" s="294"/>
      <c r="E14" s="288"/>
      <c r="F14" s="288" t="s">
        <v>59</v>
      </c>
      <c r="G14" s="289">
        <v>2798.75</v>
      </c>
      <c r="H14" s="289" t="s">
        <v>79</v>
      </c>
      <c r="I14" s="290"/>
      <c r="J14" s="15"/>
    </row>
    <row r="15" spans="1:22" x14ac:dyDescent="0.2">
      <c r="B15" s="500">
        <v>42647</v>
      </c>
      <c r="C15" s="303" t="s">
        <v>503</v>
      </c>
      <c r="D15" s="288"/>
      <c r="E15" s="288" t="s">
        <v>932</v>
      </c>
      <c r="F15" s="288" t="s">
        <v>59</v>
      </c>
      <c r="G15" s="289">
        <v>947</v>
      </c>
      <c r="H15" s="289" t="s">
        <v>79</v>
      </c>
      <c r="I15" s="290"/>
      <c r="J15" s="15"/>
    </row>
    <row r="16" spans="1:22" x14ac:dyDescent="0.2">
      <c r="B16" s="501">
        <v>42705</v>
      </c>
      <c r="C16" s="303" t="s">
        <v>980</v>
      </c>
      <c r="D16" s="288"/>
      <c r="E16" s="288" t="s">
        <v>979</v>
      </c>
      <c r="F16" s="288" t="s">
        <v>59</v>
      </c>
      <c r="G16" s="289">
        <v>40</v>
      </c>
      <c r="H16" s="289" t="s">
        <v>79</v>
      </c>
      <c r="I16" s="290"/>
      <c r="J16" s="15"/>
    </row>
    <row r="17" spans="2:14" ht="13.5" thickBot="1" x14ac:dyDescent="0.25">
      <c r="B17" s="501">
        <v>42917</v>
      </c>
      <c r="C17" s="287" t="s">
        <v>1067</v>
      </c>
      <c r="D17" s="288"/>
      <c r="E17" s="288"/>
      <c r="F17" s="288" t="s">
        <v>59</v>
      </c>
      <c r="G17" s="289">
        <v>500</v>
      </c>
      <c r="H17" s="289" t="s">
        <v>79</v>
      </c>
      <c r="I17" s="290"/>
      <c r="J17" s="15"/>
    </row>
    <row r="18" spans="2:14" ht="13.5" thickBot="1" x14ac:dyDescent="0.25">
      <c r="B18" s="504">
        <v>44593</v>
      </c>
      <c r="C18" s="473" t="s">
        <v>1774</v>
      </c>
      <c r="D18" s="505">
        <v>13639750</v>
      </c>
      <c r="E18" s="505" t="s">
        <v>1051</v>
      </c>
      <c r="F18" s="505" t="s">
        <v>59</v>
      </c>
      <c r="G18" s="506">
        <v>127</v>
      </c>
      <c r="H18" s="506" t="s">
        <v>79</v>
      </c>
      <c r="I18" s="595"/>
      <c r="J18" s="937" t="s">
        <v>1942</v>
      </c>
    </row>
    <row r="19" spans="2:14" x14ac:dyDescent="0.2">
      <c r="B19" s="878">
        <v>44774</v>
      </c>
      <c r="C19" s="879" t="s">
        <v>1827</v>
      </c>
      <c r="D19" s="876" t="s">
        <v>1892</v>
      </c>
      <c r="E19" s="876" t="s">
        <v>1860</v>
      </c>
      <c r="F19" s="876" t="s">
        <v>59</v>
      </c>
      <c r="G19" s="880">
        <v>83</v>
      </c>
      <c r="H19" s="880" t="s">
        <v>79</v>
      </c>
      <c r="I19" s="886"/>
      <c r="J19" s="1069" t="s">
        <v>1951</v>
      </c>
    </row>
    <row r="20" spans="2:14" x14ac:dyDescent="0.2">
      <c r="B20" s="900" t="s">
        <v>1907</v>
      </c>
      <c r="C20" s="879" t="s">
        <v>512</v>
      </c>
      <c r="D20" s="876" t="s">
        <v>1892</v>
      </c>
      <c r="E20" s="876" t="s">
        <v>1463</v>
      </c>
      <c r="F20" s="876" t="s">
        <v>59</v>
      </c>
      <c r="G20" s="880">
        <v>175</v>
      </c>
      <c r="H20" s="880" t="s">
        <v>79</v>
      </c>
      <c r="I20" s="886"/>
      <c r="J20" s="1070"/>
    </row>
    <row r="21" spans="2:14" x14ac:dyDescent="0.2">
      <c r="B21" s="878">
        <v>44986</v>
      </c>
      <c r="C21" s="879" t="s">
        <v>1798</v>
      </c>
      <c r="D21" s="876" t="s">
        <v>1052</v>
      </c>
      <c r="E21" s="876" t="s">
        <v>1051</v>
      </c>
      <c r="F21" s="876" t="s">
        <v>59</v>
      </c>
      <c r="G21" s="880">
        <v>17</v>
      </c>
      <c r="H21" s="880" t="s">
        <v>79</v>
      </c>
      <c r="I21" s="886"/>
      <c r="J21" s="1070"/>
    </row>
    <row r="22" spans="2:14" x14ac:dyDescent="0.2">
      <c r="B22" s="878">
        <v>44986</v>
      </c>
      <c r="C22" s="879" t="s">
        <v>1908</v>
      </c>
      <c r="D22" s="876" t="s">
        <v>1909</v>
      </c>
      <c r="E22" s="876" t="s">
        <v>1051</v>
      </c>
      <c r="F22" s="876" t="s">
        <v>59</v>
      </c>
      <c r="G22" s="880">
        <v>129</v>
      </c>
      <c r="H22" s="880" t="s">
        <v>79</v>
      </c>
      <c r="I22" s="886"/>
      <c r="J22" s="1070"/>
    </row>
    <row r="23" spans="2:14" s="15" customFormat="1" ht="13.5" thickBot="1" x14ac:dyDescent="0.25">
      <c r="B23" s="878">
        <v>44986</v>
      </c>
      <c r="C23" s="879" t="s">
        <v>1827</v>
      </c>
      <c r="D23" s="876" t="s">
        <v>1828</v>
      </c>
      <c r="E23" s="876" t="s">
        <v>1463</v>
      </c>
      <c r="F23" s="876" t="s">
        <v>59</v>
      </c>
      <c r="G23" s="880">
        <v>83</v>
      </c>
      <c r="H23" s="880" t="s">
        <v>79</v>
      </c>
      <c r="I23" s="886"/>
      <c r="J23" s="1071"/>
      <c r="L23" s="25"/>
      <c r="N23" s="26"/>
    </row>
    <row r="24" spans="2:14" x14ac:dyDescent="0.2">
      <c r="B24" s="39"/>
      <c r="C24" s="1"/>
      <c r="D24" s="2"/>
      <c r="E24" s="2"/>
      <c r="F24" s="2"/>
      <c r="G24" s="29"/>
      <c r="H24" s="29"/>
      <c r="I24" s="40"/>
      <c r="J24" s="15"/>
    </row>
    <row r="25" spans="2:14" x14ac:dyDescent="0.2">
      <c r="B25" s="39"/>
      <c r="C25" s="1"/>
      <c r="D25" s="2"/>
      <c r="E25" s="2"/>
      <c r="F25" s="2"/>
      <c r="G25" s="29"/>
      <c r="H25" s="29"/>
      <c r="I25" s="40"/>
      <c r="J25" s="15"/>
    </row>
    <row r="26" spans="2:14" x14ac:dyDescent="0.2">
      <c r="B26" s="39"/>
      <c r="C26" s="1"/>
      <c r="D26" s="2"/>
      <c r="E26" s="2"/>
      <c r="F26" s="2"/>
      <c r="G26" s="29"/>
      <c r="H26" s="29"/>
      <c r="I26" s="40"/>
      <c r="J26" s="15"/>
    </row>
    <row r="27" spans="2:14" x14ac:dyDescent="0.2">
      <c r="B27" s="39"/>
      <c r="C27" s="1"/>
      <c r="D27" s="2"/>
      <c r="E27" s="2"/>
      <c r="F27" s="2"/>
      <c r="G27" s="29"/>
      <c r="H27" s="29"/>
      <c r="I27" s="40"/>
      <c r="J27" s="15"/>
    </row>
    <row r="28" spans="2:14" x14ac:dyDescent="0.2">
      <c r="B28" s="39"/>
      <c r="C28" s="1"/>
      <c r="D28" s="2"/>
      <c r="E28" s="2"/>
      <c r="F28" s="2"/>
      <c r="G28" s="29"/>
      <c r="H28" s="29"/>
      <c r="I28" s="40"/>
      <c r="J28" s="15"/>
    </row>
    <row r="29" spans="2:14" x14ac:dyDescent="0.2">
      <c r="B29" s="39"/>
      <c r="C29" s="1"/>
      <c r="D29" s="2"/>
      <c r="E29" s="2"/>
      <c r="F29" s="2"/>
      <c r="G29" s="29"/>
      <c r="H29" s="29"/>
      <c r="I29" s="40"/>
      <c r="J29" s="15"/>
    </row>
    <row r="30" spans="2:14" x14ac:dyDescent="0.2">
      <c r="B30" s="39"/>
      <c r="C30" s="1"/>
      <c r="D30" s="2"/>
      <c r="E30" s="2"/>
      <c r="F30" s="2"/>
      <c r="G30" s="29"/>
      <c r="H30" s="29"/>
      <c r="I30" s="40"/>
      <c r="J30" s="15"/>
    </row>
    <row r="31" spans="2:14" x14ac:dyDescent="0.2">
      <c r="B31" s="39"/>
      <c r="C31" s="1"/>
      <c r="D31" s="2"/>
      <c r="E31" s="2"/>
      <c r="F31" s="2"/>
      <c r="G31" s="29"/>
      <c r="H31" s="29"/>
      <c r="I31" s="40"/>
      <c r="J31" s="15"/>
    </row>
    <row r="32" spans="2:14" ht="13.5" thickBot="1" x14ac:dyDescent="0.25">
      <c r="B32" s="41"/>
      <c r="C32" s="42"/>
      <c r="D32" s="43"/>
      <c r="E32" s="43"/>
      <c r="F32" s="43"/>
      <c r="G32" s="44"/>
      <c r="H32" s="44"/>
      <c r="I32" s="45"/>
      <c r="J32" s="15"/>
      <c r="K32" s="13"/>
      <c r="M32" s="13"/>
    </row>
    <row r="33" spans="7:13" ht="13.5" thickBot="1" x14ac:dyDescent="0.25">
      <c r="K33" s="13"/>
      <c r="M33" s="13"/>
    </row>
    <row r="34" spans="7:13" ht="13.5" thickBot="1" x14ac:dyDescent="0.25">
      <c r="G34" s="52">
        <f>SUM(G14:G33)</f>
        <v>4899.75</v>
      </c>
      <c r="K34" s="13"/>
      <c r="M34" s="13"/>
    </row>
  </sheetData>
  <customSheetViews>
    <customSheetView guid="{530C5414-3213-46FD-B662-C692DC9B3FEE}" hiddenColumns="1" topLeftCell="B1">
      <selection activeCell="E38" sqref="E38"/>
      <pageMargins left="0.7" right="0.7" top="0.75" bottom="0.75" header="0.3" footer="0.3"/>
      <pageSetup paperSize="9" orientation="portrait" r:id="rId1"/>
    </customSheetView>
    <customSheetView guid="{48EFB8DA-639B-4F4D-81A0-52231C999B0D}" hiddenColumns="1" topLeftCell="B1">
      <selection activeCell="E38" sqref="E38"/>
      <pageMargins left="0.7" right="0.7" top="0.75" bottom="0.75" header="0.3" footer="0.3"/>
      <pageSetup paperSize="9" orientation="portrait" r:id="rId2"/>
    </customSheetView>
    <customSheetView guid="{205CB0E8-D828-424D-99F7-5125E6C51D94}" hiddenColumns="1" topLeftCell="B1">
      <selection activeCell="B2" sqref="B2:B33"/>
      <pageMargins left="0.7" right="0.7" top="0.75" bottom="0.75" header="0.3" footer="0.3"/>
      <pageSetup paperSize="9" orientation="portrait" r:id="rId3"/>
    </customSheetView>
  </customSheetViews>
  <mergeCells count="2">
    <mergeCell ref="H13:I13"/>
    <mergeCell ref="J19:J23"/>
  </mergeCells>
  <dataValidations count="2">
    <dataValidation type="list" allowBlank="1" showInputMessage="1" showErrorMessage="1" sqref="F14:F32" xr:uid="{00000000-0002-0000-1200-000000000000}">
      <formula1>$V$1:$V$2</formula1>
    </dataValidation>
    <dataValidation type="list" allowBlank="1" showInputMessage="1" showErrorMessage="1" sqref="H14:H32" xr:uid="{00000000-0002-0000-1200-000001000000}">
      <formula1>$C$4:$C$9</formula1>
    </dataValidation>
  </dataValidations>
  <pageMargins left="0.7" right="0.7" top="0.75" bottom="0.75" header="0.3" footer="0.3"/>
  <pageSetup paperSize="9" orientation="portrait" r:id="rId4"/>
  <headerFooter>
    <oddFooter>&amp;C&amp;1#&amp;"Calibri"&amp;10&amp;K000000OFFICIAL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theme="9" tint="0.39997558519241921"/>
  </sheetPr>
  <dimension ref="A1:V34"/>
  <sheetViews>
    <sheetView topLeftCell="B2" workbookViewId="0">
      <selection activeCell="C23" sqref="C23"/>
    </sheetView>
  </sheetViews>
  <sheetFormatPr defaultColWidth="9.140625" defaultRowHeight="12.75" x14ac:dyDescent="0.2"/>
  <cols>
    <col min="1" max="1" width="3.42578125" style="13" hidden="1" customWidth="1"/>
    <col min="2" max="2" width="24.7109375" style="13" bestFit="1" customWidth="1"/>
    <col min="3" max="3" width="34.28515625" style="13" customWidth="1"/>
    <col min="4" max="4" width="18.7109375" style="13" customWidth="1"/>
    <col min="5" max="5" width="17.85546875" style="13" bestFit="1" customWidth="1"/>
    <col min="6" max="7" width="15.28515625" style="13" customWidth="1"/>
    <col min="8" max="8" width="17.140625" style="13" customWidth="1"/>
    <col min="9" max="9" width="23.7109375" style="13" customWidth="1"/>
    <col min="10" max="10" width="5" style="13" customWidth="1"/>
    <col min="11" max="11" width="22.28515625" style="15" customWidth="1"/>
    <col min="12" max="12" width="12.85546875" style="13" customWidth="1"/>
    <col min="13" max="13" width="18.42578125" style="15" customWidth="1"/>
    <col min="14" max="14" width="17.7109375" style="13" customWidth="1"/>
    <col min="15" max="16384" width="9.140625" style="13"/>
  </cols>
  <sheetData>
    <row r="1" spans="1:22" ht="23.25" x14ac:dyDescent="0.35">
      <c r="B1" s="14" t="s">
        <v>5</v>
      </c>
      <c r="C1" s="14" t="s">
        <v>41</v>
      </c>
      <c r="G1" s="80" t="s">
        <v>831</v>
      </c>
      <c r="M1" s="16"/>
      <c r="V1" s="17" t="s">
        <v>59</v>
      </c>
    </row>
    <row r="2" spans="1:22" ht="48" customHeight="1" thickBot="1" x14ac:dyDescent="0.35">
      <c r="B2" s="18" t="s">
        <v>70</v>
      </c>
      <c r="C2" s="14"/>
      <c r="D2" s="19"/>
      <c r="E2" s="17"/>
      <c r="F2" s="17"/>
      <c r="H2" s="20"/>
      <c r="M2" s="16"/>
      <c r="V2" s="17" t="s">
        <v>60</v>
      </c>
    </row>
    <row r="3" spans="1:22" ht="48" customHeight="1" x14ac:dyDescent="0.25">
      <c r="B3" s="30" t="s">
        <v>0</v>
      </c>
      <c r="C3" s="31" t="s">
        <v>43</v>
      </c>
      <c r="D3" s="31" t="s">
        <v>44</v>
      </c>
      <c r="E3" s="46" t="s">
        <v>69</v>
      </c>
      <c r="F3" s="31" t="s">
        <v>68</v>
      </c>
      <c r="G3" s="31" t="s">
        <v>63</v>
      </c>
      <c r="H3" s="46" t="s">
        <v>62</v>
      </c>
      <c r="I3" s="47" t="s">
        <v>54</v>
      </c>
      <c r="J3" s="21"/>
      <c r="K3" s="21"/>
      <c r="L3" s="21"/>
      <c r="M3" s="13"/>
    </row>
    <row r="4" spans="1:22" x14ac:dyDescent="0.2">
      <c r="A4" s="13">
        <v>1</v>
      </c>
      <c r="B4" s="32" t="s">
        <v>506</v>
      </c>
      <c r="C4" s="27" t="s">
        <v>505</v>
      </c>
      <c r="D4" s="4">
        <v>39903</v>
      </c>
      <c r="E4" s="234" t="s">
        <v>103</v>
      </c>
      <c r="F4" s="28">
        <v>1800</v>
      </c>
      <c r="G4" s="28"/>
      <c r="H4" s="58">
        <f>SUMIF($H$13:$H$78,C4,$G$13:$G$78)</f>
        <v>1800</v>
      </c>
      <c r="I4" s="49">
        <f>F4-H4</f>
        <v>0</v>
      </c>
      <c r="J4" s="22"/>
      <c r="K4" s="22" t="s">
        <v>509</v>
      </c>
      <c r="L4" s="22"/>
      <c r="M4" s="13"/>
    </row>
    <row r="5" spans="1:22" x14ac:dyDescent="0.2">
      <c r="A5" s="13">
        <v>3</v>
      </c>
      <c r="B5" s="32" t="s">
        <v>72</v>
      </c>
      <c r="C5" s="27" t="s">
        <v>81</v>
      </c>
      <c r="D5" s="4">
        <v>41123</v>
      </c>
      <c r="E5" s="50">
        <f t="shared" ref="E5" si="0">IF(D5=0,"",D5+2556.7)</f>
        <v>43679.7</v>
      </c>
      <c r="F5" s="28">
        <v>1500</v>
      </c>
      <c r="G5" s="28">
        <v>1500</v>
      </c>
      <c r="H5" s="58">
        <f>SUMIF($H$13:$H$78,C5,$G$13:$G$78)</f>
        <v>1310.03</v>
      </c>
      <c r="I5" s="49">
        <f t="shared" ref="I5:I8" si="1">F5-H5</f>
        <v>189.97000000000003</v>
      </c>
      <c r="J5" s="22"/>
      <c r="K5" s="22"/>
      <c r="L5" s="22"/>
      <c r="M5" s="13"/>
    </row>
    <row r="6" spans="1:22" ht="25.5" x14ac:dyDescent="0.2">
      <c r="A6" s="13">
        <v>4</v>
      </c>
      <c r="B6" s="32" t="s">
        <v>2038</v>
      </c>
      <c r="C6" s="27" t="s">
        <v>1757</v>
      </c>
      <c r="D6" s="55">
        <v>45314</v>
      </c>
      <c r="E6" s="56">
        <f t="shared" ref="E6:E8" si="2">IF(D6=0,"",D6+2556.7)</f>
        <v>47870.7</v>
      </c>
      <c r="F6" s="57">
        <v>2755.44</v>
      </c>
      <c r="G6" s="57"/>
      <c r="H6" s="58">
        <f>SUMIF($H$13:$H$78,C6,$G$13:$G$78)</f>
        <v>0</v>
      </c>
      <c r="I6" s="49">
        <f>F6-H6</f>
        <v>2755.44</v>
      </c>
      <c r="J6" s="22"/>
      <c r="K6" s="22"/>
      <c r="L6" s="22"/>
      <c r="M6" s="13"/>
    </row>
    <row r="7" spans="1:22" x14ac:dyDescent="0.2">
      <c r="A7" s="13">
        <v>5</v>
      </c>
      <c r="B7" s="32"/>
      <c r="C7" s="27"/>
      <c r="D7" s="55"/>
      <c r="E7" s="56" t="str">
        <f t="shared" si="2"/>
        <v/>
      </c>
      <c r="F7" s="57"/>
      <c r="G7" s="57"/>
      <c r="H7" s="58">
        <f>SUMIF($H$13:$H$78,C7,$G$13:$G$78)</f>
        <v>0</v>
      </c>
      <c r="I7" s="49">
        <f t="shared" si="1"/>
        <v>0</v>
      </c>
      <c r="J7" s="22"/>
      <c r="K7" s="22"/>
      <c r="L7" s="22"/>
      <c r="M7" s="13"/>
    </row>
    <row r="8" spans="1:22" ht="13.5" thickBot="1" x14ac:dyDescent="0.25">
      <c r="A8" s="13">
        <v>6</v>
      </c>
      <c r="B8" s="33"/>
      <c r="C8" s="34"/>
      <c r="D8" s="59"/>
      <c r="E8" s="60" t="str">
        <f t="shared" si="2"/>
        <v/>
      </c>
      <c r="F8" s="61"/>
      <c r="G8" s="61"/>
      <c r="H8" s="58">
        <f>SUMIF($H$13:$H$78,C8,$G$13:$G$78)</f>
        <v>0</v>
      </c>
      <c r="I8" s="49">
        <f t="shared" si="1"/>
        <v>0</v>
      </c>
      <c r="J8" s="22"/>
      <c r="K8" s="22"/>
      <c r="L8" s="22"/>
      <c r="M8" s="13"/>
    </row>
    <row r="9" spans="1:22" ht="13.5" thickBot="1" x14ac:dyDescent="0.25">
      <c r="C9" s="15"/>
      <c r="D9" s="15"/>
      <c r="E9" s="15"/>
      <c r="F9" s="15"/>
      <c r="G9" s="15"/>
      <c r="H9" s="15"/>
      <c r="I9" s="15"/>
      <c r="J9" s="15"/>
      <c r="K9" s="12" t="s">
        <v>832</v>
      </c>
      <c r="L9" s="12" t="s">
        <v>49</v>
      </c>
      <c r="M9" s="13"/>
      <c r="N9" s="23"/>
    </row>
    <row r="10" spans="1:22" s="15" customFormat="1" ht="13.5" thickBot="1" x14ac:dyDescent="0.25">
      <c r="C10" s="24"/>
      <c r="F10" s="53">
        <f>SUM(F4:F9)</f>
        <v>6055.4400000000005</v>
      </c>
      <c r="G10" s="54">
        <f>SUM(G4:G9)</f>
        <v>1500</v>
      </c>
      <c r="H10" s="53"/>
      <c r="I10" s="54">
        <f t="shared" ref="I10" si="3">SUM(I4:I9)</f>
        <v>2945.41</v>
      </c>
      <c r="J10" s="53"/>
      <c r="K10" s="11">
        <f>'CIL Reconcilliation'!L12</f>
        <v>20525.28</v>
      </c>
      <c r="L10" s="11">
        <f>H10-K10</f>
        <v>-20525.28</v>
      </c>
      <c r="N10" s="23"/>
    </row>
    <row r="11" spans="1:22" s="15" customFormat="1" ht="19.5" customHeight="1" thickBot="1" x14ac:dyDescent="0.35">
      <c r="B11" s="18" t="s">
        <v>71</v>
      </c>
      <c r="K11" s="23"/>
      <c r="M11" s="23"/>
    </row>
    <row r="12" spans="1:22" s="15" customFormat="1" ht="31.5" x14ac:dyDescent="0.25">
      <c r="B12" s="37" t="s">
        <v>42</v>
      </c>
      <c r="C12" s="37" t="s">
        <v>53</v>
      </c>
      <c r="D12" s="31" t="s">
        <v>61</v>
      </c>
      <c r="E12" s="31" t="s">
        <v>51</v>
      </c>
      <c r="F12" s="31" t="s">
        <v>58</v>
      </c>
      <c r="G12" s="38" t="s">
        <v>52</v>
      </c>
      <c r="H12" s="1049" t="s">
        <v>77</v>
      </c>
      <c r="I12" s="1050"/>
      <c r="J12" s="21"/>
      <c r="L12" s="25"/>
      <c r="N12" s="26"/>
    </row>
    <row r="13" spans="1:22" s="15" customFormat="1" x14ac:dyDescent="0.2">
      <c r="B13" s="286" t="s">
        <v>497</v>
      </c>
      <c r="C13" s="287" t="s">
        <v>507</v>
      </c>
      <c r="D13" s="288">
        <v>25576</v>
      </c>
      <c r="E13" s="294" t="s">
        <v>493</v>
      </c>
      <c r="F13" s="288"/>
      <c r="G13" s="289">
        <v>326</v>
      </c>
      <c r="H13" s="289" t="s">
        <v>505</v>
      </c>
      <c r="I13" s="290"/>
      <c r="L13" s="25"/>
      <c r="N13" s="26"/>
    </row>
    <row r="14" spans="1:22" x14ac:dyDescent="0.2">
      <c r="B14" s="319"/>
      <c r="C14" s="287" t="s">
        <v>503</v>
      </c>
      <c r="D14" s="294" t="s">
        <v>496</v>
      </c>
      <c r="E14" s="288"/>
      <c r="F14" s="288"/>
      <c r="G14" s="289">
        <v>788</v>
      </c>
      <c r="H14" s="289" t="s">
        <v>505</v>
      </c>
      <c r="I14" s="290"/>
      <c r="J14" s="15"/>
    </row>
    <row r="15" spans="1:22" x14ac:dyDescent="0.2">
      <c r="B15" s="286" t="s">
        <v>501</v>
      </c>
      <c r="C15" s="287" t="s">
        <v>503</v>
      </c>
      <c r="D15" s="294" t="s">
        <v>496</v>
      </c>
      <c r="E15" s="288"/>
      <c r="F15" s="288"/>
      <c r="G15" s="289">
        <v>686</v>
      </c>
      <c r="H15" s="289" t="s">
        <v>505</v>
      </c>
      <c r="I15" s="290"/>
      <c r="J15" s="15"/>
    </row>
    <row r="16" spans="1:22" x14ac:dyDescent="0.2">
      <c r="B16" s="286">
        <v>42326</v>
      </c>
      <c r="C16" s="287" t="s">
        <v>503</v>
      </c>
      <c r="D16" s="294"/>
      <c r="E16" s="288"/>
      <c r="F16" s="288" t="s">
        <v>59</v>
      </c>
      <c r="G16" s="289">
        <v>967.03</v>
      </c>
      <c r="H16" s="289" t="s">
        <v>81</v>
      </c>
      <c r="I16" s="290"/>
      <c r="J16" s="15"/>
    </row>
    <row r="17" spans="2:14" x14ac:dyDescent="0.2">
      <c r="B17" s="501">
        <v>42705</v>
      </c>
      <c r="C17" s="303" t="s">
        <v>980</v>
      </c>
      <c r="D17" s="288"/>
      <c r="E17" s="288" t="s">
        <v>979</v>
      </c>
      <c r="F17" s="288" t="s">
        <v>59</v>
      </c>
      <c r="G17" s="289">
        <v>40</v>
      </c>
      <c r="H17" s="289" t="s">
        <v>81</v>
      </c>
      <c r="I17" s="290"/>
      <c r="J17" s="15"/>
    </row>
    <row r="18" spans="2:14" x14ac:dyDescent="0.2">
      <c r="B18" s="500">
        <v>43409</v>
      </c>
      <c r="C18" s="296" t="s">
        <v>1285</v>
      </c>
      <c r="D18" s="288">
        <v>13561969</v>
      </c>
      <c r="E18" s="294" t="s">
        <v>1234</v>
      </c>
      <c r="F18" s="288" t="s">
        <v>59</v>
      </c>
      <c r="G18" s="289">
        <v>303</v>
      </c>
      <c r="H18" s="289" t="s">
        <v>81</v>
      </c>
      <c r="I18" s="290"/>
      <c r="J18" s="15"/>
    </row>
    <row r="19" spans="2:14" x14ac:dyDescent="0.2">
      <c r="B19" s="39"/>
      <c r="C19" s="1"/>
      <c r="D19" s="2"/>
      <c r="E19" s="2"/>
      <c r="F19" s="2"/>
      <c r="G19" s="29"/>
      <c r="H19" s="29"/>
      <c r="I19" s="40"/>
      <c r="J19" s="15"/>
    </row>
    <row r="20" spans="2:14" x14ac:dyDescent="0.2">
      <c r="B20" s="39"/>
      <c r="C20" s="1"/>
      <c r="D20" s="2"/>
      <c r="E20" s="2"/>
      <c r="F20" s="2"/>
      <c r="G20" s="29"/>
      <c r="H20" s="29"/>
      <c r="I20" s="40"/>
      <c r="J20" s="15"/>
    </row>
    <row r="21" spans="2:14" x14ac:dyDescent="0.2">
      <c r="B21" s="39"/>
      <c r="C21" s="1"/>
      <c r="D21" s="2"/>
      <c r="E21" s="2"/>
      <c r="F21" s="2"/>
      <c r="G21" s="29"/>
      <c r="H21" s="29"/>
      <c r="I21" s="40"/>
      <c r="J21" s="15"/>
    </row>
    <row r="22" spans="2:14" x14ac:dyDescent="0.2">
      <c r="B22" s="39"/>
      <c r="C22" s="1"/>
      <c r="D22" s="2"/>
      <c r="E22" s="2"/>
      <c r="F22" s="2"/>
      <c r="G22" s="29"/>
      <c r="H22" s="29"/>
      <c r="I22" s="40"/>
      <c r="J22" s="15"/>
    </row>
    <row r="23" spans="2:14" s="15" customFormat="1" x14ac:dyDescent="0.2">
      <c r="B23" s="39"/>
      <c r="C23" s="1"/>
      <c r="D23" s="2"/>
      <c r="E23" s="2"/>
      <c r="F23" s="2"/>
      <c r="G23" s="29"/>
      <c r="H23" s="29"/>
      <c r="I23" s="40"/>
      <c r="L23" s="25"/>
      <c r="N23" s="26"/>
    </row>
    <row r="24" spans="2:14" x14ac:dyDescent="0.2">
      <c r="B24" s="39"/>
      <c r="C24" s="1"/>
      <c r="D24" s="2"/>
      <c r="E24" s="2"/>
      <c r="F24" s="2"/>
      <c r="G24" s="29"/>
      <c r="H24" s="29"/>
      <c r="I24" s="40"/>
      <c r="J24" s="15"/>
    </row>
    <row r="25" spans="2:14" x14ac:dyDescent="0.2">
      <c r="B25" s="39"/>
      <c r="C25" s="1"/>
      <c r="D25" s="2"/>
      <c r="E25" s="2"/>
      <c r="F25" s="2"/>
      <c r="G25" s="29"/>
      <c r="H25" s="29"/>
      <c r="I25" s="40"/>
      <c r="J25" s="15"/>
    </row>
    <row r="26" spans="2:14" x14ac:dyDescent="0.2">
      <c r="B26" s="39"/>
      <c r="C26" s="1"/>
      <c r="D26" s="2"/>
      <c r="E26" s="2"/>
      <c r="F26" s="2"/>
      <c r="G26" s="29"/>
      <c r="H26" s="29"/>
      <c r="I26" s="40"/>
      <c r="J26" s="15"/>
    </row>
    <row r="27" spans="2:14" x14ac:dyDescent="0.2">
      <c r="B27" s="39"/>
      <c r="C27" s="1"/>
      <c r="D27" s="2"/>
      <c r="E27" s="2"/>
      <c r="F27" s="2"/>
      <c r="G27" s="29"/>
      <c r="H27" s="29"/>
      <c r="I27" s="40"/>
      <c r="J27" s="15"/>
    </row>
    <row r="28" spans="2:14" x14ac:dyDescent="0.2">
      <c r="B28" s="39"/>
      <c r="C28" s="1"/>
      <c r="D28" s="2"/>
      <c r="E28" s="2"/>
      <c r="F28" s="2"/>
      <c r="G28" s="29"/>
      <c r="H28" s="29"/>
      <c r="I28" s="40"/>
      <c r="J28" s="15"/>
    </row>
    <row r="29" spans="2:14" x14ac:dyDescent="0.2">
      <c r="B29" s="39"/>
      <c r="C29" s="1"/>
      <c r="D29" s="2"/>
      <c r="E29" s="2"/>
      <c r="F29" s="2"/>
      <c r="G29" s="29"/>
      <c r="H29" s="29"/>
      <c r="I29" s="40"/>
      <c r="J29" s="15"/>
    </row>
    <row r="30" spans="2:14" x14ac:dyDescent="0.2">
      <c r="B30" s="39"/>
      <c r="C30" s="1"/>
      <c r="D30" s="2"/>
      <c r="E30" s="2"/>
      <c r="F30" s="2"/>
      <c r="G30" s="29"/>
      <c r="H30" s="29"/>
      <c r="I30" s="40"/>
      <c r="J30" s="15"/>
    </row>
    <row r="31" spans="2:14" x14ac:dyDescent="0.2">
      <c r="B31" s="39"/>
      <c r="C31" s="1"/>
      <c r="D31" s="2"/>
      <c r="E31" s="2"/>
      <c r="F31" s="2"/>
      <c r="G31" s="29"/>
      <c r="H31" s="29"/>
      <c r="I31" s="40"/>
      <c r="J31" s="15"/>
    </row>
    <row r="32" spans="2:14" ht="13.5" thickBot="1" x14ac:dyDescent="0.25">
      <c r="B32" s="41"/>
      <c r="C32" s="42"/>
      <c r="D32" s="43"/>
      <c r="E32" s="43"/>
      <c r="F32" s="43"/>
      <c r="G32" s="44"/>
      <c r="H32" s="44"/>
      <c r="I32" s="45"/>
      <c r="J32" s="15"/>
    </row>
    <row r="33" spans="7:7" ht="13.5" thickBot="1" x14ac:dyDescent="0.25"/>
    <row r="34" spans="7:7" ht="13.5" thickBot="1" x14ac:dyDescent="0.25">
      <c r="G34" s="52">
        <f>SUM(G13:G33)</f>
        <v>3110.0299999999997</v>
      </c>
    </row>
  </sheetData>
  <customSheetViews>
    <customSheetView guid="{530C5414-3213-46FD-B662-C692DC9B3FEE}" hiddenColumns="1" topLeftCell="B1">
      <selection activeCell="F21" sqref="F21"/>
      <pageMargins left="0.7" right="0.7" top="0.75" bottom="0.75" header="0.3" footer="0.3"/>
      <pageSetup paperSize="9" orientation="portrait" r:id="rId1"/>
    </customSheetView>
    <customSheetView guid="{48EFB8DA-639B-4F4D-81A0-52231C999B0D}" hiddenColumns="1" topLeftCell="B1">
      <selection activeCell="K4" sqref="K4"/>
      <pageMargins left="0.7" right="0.7" top="0.75" bottom="0.75" header="0.3" footer="0.3"/>
      <pageSetup paperSize="9" orientation="portrait" r:id="rId2"/>
    </customSheetView>
    <customSheetView guid="{205CB0E8-D828-424D-99F7-5125E6C51D94}" hiddenColumns="1" topLeftCell="D1">
      <selection activeCell="F27" sqref="F27"/>
      <pageMargins left="0.7" right="0.7" top="0.75" bottom="0.75" header="0.3" footer="0.3"/>
      <pageSetup paperSize="9" orientation="portrait" r:id="rId3"/>
    </customSheetView>
  </customSheetViews>
  <mergeCells count="1">
    <mergeCell ref="H12:I12"/>
  </mergeCells>
  <dataValidations count="2">
    <dataValidation type="list" allowBlank="1" showInputMessage="1" showErrorMessage="1" sqref="F13:F32" xr:uid="{00000000-0002-0000-1100-000000000000}">
      <formula1>$V$1:$V$2</formula1>
    </dataValidation>
    <dataValidation type="list" allowBlank="1" showInputMessage="1" showErrorMessage="1" sqref="H13:H32" xr:uid="{00000000-0002-0000-1100-000001000000}">
      <formula1>$C$4:$C$8</formula1>
    </dataValidation>
  </dataValidations>
  <pageMargins left="0.7" right="0.7" top="0.75" bottom="0.75" header="0.3" footer="0.3"/>
  <pageSetup paperSize="9" orientation="portrait" r:id="rId4"/>
  <headerFooter>
    <oddFooter>&amp;C&amp;1#&amp;"Calibri"&amp;10&amp;K000000OFFICIAL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theme="8" tint="0.39997558519241921"/>
  </sheetPr>
  <dimension ref="A1:V109"/>
  <sheetViews>
    <sheetView topLeftCell="B20" zoomScaleNormal="100" workbookViewId="0">
      <selection activeCell="B101" sqref="B101"/>
    </sheetView>
  </sheetViews>
  <sheetFormatPr defaultColWidth="9.140625" defaultRowHeight="12.75" x14ac:dyDescent="0.2"/>
  <cols>
    <col min="1" max="1" width="3.42578125" style="13" hidden="1" customWidth="1"/>
    <col min="2" max="2" width="24.7109375" style="13" bestFit="1" customWidth="1"/>
    <col min="3" max="3" width="43.5703125" style="13" customWidth="1"/>
    <col min="4" max="4" width="18.7109375" style="13" customWidth="1"/>
    <col min="5" max="5" width="17.85546875" style="13" bestFit="1" customWidth="1"/>
    <col min="6" max="7" width="15.28515625" style="13" customWidth="1"/>
    <col min="8" max="8" width="17.140625" style="13" customWidth="1"/>
    <col min="9" max="9" width="23.7109375" style="13" customWidth="1"/>
    <col min="10" max="10" width="5" style="13" customWidth="1"/>
    <col min="11" max="11" width="22.28515625" style="15" customWidth="1"/>
    <col min="12" max="12" width="12.85546875" style="13" customWidth="1"/>
    <col min="13" max="13" width="18.42578125" style="15" customWidth="1"/>
    <col min="14" max="14" width="17.7109375" style="13" customWidth="1"/>
    <col min="15" max="16384" width="9.140625" style="13"/>
  </cols>
  <sheetData>
    <row r="1" spans="1:22" ht="23.25" x14ac:dyDescent="0.35">
      <c r="B1" s="14" t="s">
        <v>2</v>
      </c>
      <c r="C1" s="14" t="s">
        <v>38</v>
      </c>
      <c r="G1" s="80" t="s">
        <v>831</v>
      </c>
      <c r="M1" s="16"/>
      <c r="V1" s="17" t="s">
        <v>59</v>
      </c>
    </row>
    <row r="2" spans="1:22" ht="48" customHeight="1" thickBot="1" x14ac:dyDescent="0.35">
      <c r="B2" s="18" t="s">
        <v>70</v>
      </c>
      <c r="C2" s="14"/>
      <c r="D2" s="19"/>
      <c r="E2" s="17"/>
      <c r="F2" s="17"/>
      <c r="H2" s="20"/>
      <c r="M2" s="16"/>
      <c r="V2" s="17" t="s">
        <v>60</v>
      </c>
    </row>
    <row r="3" spans="1:22" ht="48" customHeight="1" x14ac:dyDescent="0.25">
      <c r="B3" s="30" t="s">
        <v>0</v>
      </c>
      <c r="C3" s="31" t="s">
        <v>43</v>
      </c>
      <c r="D3" s="31" t="s">
        <v>44</v>
      </c>
      <c r="E3" s="46" t="s">
        <v>69</v>
      </c>
      <c r="F3" s="31" t="s">
        <v>68</v>
      </c>
      <c r="G3" s="31" t="s">
        <v>893</v>
      </c>
      <c r="H3" s="46" t="s">
        <v>62</v>
      </c>
      <c r="I3" s="47" t="s">
        <v>54</v>
      </c>
      <c r="J3" s="21"/>
      <c r="K3" s="21"/>
      <c r="L3" s="21"/>
      <c r="M3" s="13"/>
    </row>
    <row r="4" spans="1:22" s="17" customFormat="1" ht="15.75" customHeight="1" x14ac:dyDescent="0.2">
      <c r="B4" s="32" t="s">
        <v>72</v>
      </c>
      <c r="C4" s="27" t="s">
        <v>696</v>
      </c>
      <c r="D4" s="4">
        <v>40999</v>
      </c>
      <c r="E4" s="229" t="s">
        <v>518</v>
      </c>
      <c r="F4" s="28">
        <v>6707</v>
      </c>
      <c r="G4" s="28">
        <v>859</v>
      </c>
      <c r="H4" s="348">
        <f>SUMIF($H$48:$H$153,C4,$G$48:$G$153)</f>
        <v>0</v>
      </c>
      <c r="I4" s="258">
        <v>859</v>
      </c>
      <c r="J4" s="228"/>
      <c r="K4" s="228"/>
      <c r="L4" s="228"/>
    </row>
    <row r="5" spans="1:22" s="17" customFormat="1" ht="15.75" customHeight="1" x14ac:dyDescent="0.2">
      <c r="B5" s="32" t="s">
        <v>72</v>
      </c>
      <c r="C5" s="27" t="s">
        <v>83</v>
      </c>
      <c r="D5" s="4">
        <v>41390</v>
      </c>
      <c r="E5" s="229" t="s">
        <v>518</v>
      </c>
      <c r="F5" s="28">
        <v>20520</v>
      </c>
      <c r="G5" s="28">
        <v>20520</v>
      </c>
      <c r="H5" s="348">
        <v>0</v>
      </c>
      <c r="I5" s="258">
        <v>-235</v>
      </c>
      <c r="J5" s="228"/>
      <c r="K5" s="228"/>
      <c r="L5" s="228"/>
    </row>
    <row r="6" spans="1:22" s="17" customFormat="1" ht="15.75" customHeight="1" x14ac:dyDescent="0.2">
      <c r="B6" s="32" t="s">
        <v>72</v>
      </c>
      <c r="C6" s="27" t="s">
        <v>84</v>
      </c>
      <c r="D6" s="55">
        <v>41449</v>
      </c>
      <c r="E6" s="347" t="s">
        <v>518</v>
      </c>
      <c r="F6" s="57">
        <v>4907</v>
      </c>
      <c r="G6" s="57">
        <v>4907</v>
      </c>
      <c r="H6" s="348">
        <f t="shared" ref="H6:H12" si="0">SUMIF($H$48:$H$153,C6,$G$48:$G$153)</f>
        <v>0</v>
      </c>
      <c r="I6" s="258">
        <f t="shared" ref="I6:I43" si="1">F6-H6</f>
        <v>4907</v>
      </c>
      <c r="J6" s="228"/>
      <c r="K6" s="228"/>
      <c r="L6" s="228"/>
    </row>
    <row r="7" spans="1:22" x14ac:dyDescent="0.2">
      <c r="A7" s="13">
        <v>2</v>
      </c>
      <c r="B7" s="32" t="s">
        <v>72</v>
      </c>
      <c r="C7" s="27" t="s">
        <v>82</v>
      </c>
      <c r="D7" s="4">
        <v>41589</v>
      </c>
      <c r="E7" s="56">
        <f t="shared" ref="E7:E42" si="2">IF(D7=0,"",D7+2556.7)</f>
        <v>44145.7</v>
      </c>
      <c r="F7" s="28">
        <v>426</v>
      </c>
      <c r="G7" s="28">
        <v>426</v>
      </c>
      <c r="H7" s="58">
        <f t="shared" si="0"/>
        <v>410.49</v>
      </c>
      <c r="I7" s="258">
        <f t="shared" si="1"/>
        <v>15.509999999999991</v>
      </c>
      <c r="J7" s="22"/>
      <c r="K7" s="22"/>
      <c r="L7" s="22"/>
      <c r="M7" s="13"/>
    </row>
    <row r="8" spans="1:22" x14ac:dyDescent="0.2">
      <c r="A8" s="13">
        <v>3</v>
      </c>
      <c r="B8" s="32" t="s">
        <v>72</v>
      </c>
      <c r="C8" s="27" t="s">
        <v>85</v>
      </c>
      <c r="D8" s="55">
        <v>41708</v>
      </c>
      <c r="E8" s="56">
        <f t="shared" si="2"/>
        <v>44264.7</v>
      </c>
      <c r="F8" s="57">
        <v>3113</v>
      </c>
      <c r="G8" s="57">
        <v>3114</v>
      </c>
      <c r="H8" s="58">
        <f t="shared" si="0"/>
        <v>8008.74</v>
      </c>
      <c r="I8" s="258">
        <f t="shared" si="1"/>
        <v>-4895.74</v>
      </c>
      <c r="J8" s="22"/>
      <c r="K8" s="22"/>
      <c r="L8" s="22"/>
      <c r="M8" s="13"/>
    </row>
    <row r="9" spans="1:22" x14ac:dyDescent="0.2">
      <c r="A9" s="13">
        <v>2</v>
      </c>
      <c r="B9" s="32" t="s">
        <v>72</v>
      </c>
      <c r="C9" s="27" t="s">
        <v>86</v>
      </c>
      <c r="D9" s="55">
        <v>41968</v>
      </c>
      <c r="E9" s="56">
        <f t="shared" si="2"/>
        <v>44524.7</v>
      </c>
      <c r="F9" s="57">
        <v>5654</v>
      </c>
      <c r="G9" s="57">
        <v>5654</v>
      </c>
      <c r="H9" s="58">
        <f t="shared" si="0"/>
        <v>2103</v>
      </c>
      <c r="I9" s="258">
        <f t="shared" si="1"/>
        <v>3551</v>
      </c>
      <c r="J9" s="22" t="s">
        <v>705</v>
      </c>
      <c r="K9" s="22"/>
      <c r="L9" s="22"/>
      <c r="M9" s="13"/>
    </row>
    <row r="10" spans="1:22" x14ac:dyDescent="0.2">
      <c r="A10" s="13">
        <v>3</v>
      </c>
      <c r="B10" s="232"/>
      <c r="C10" s="27" t="s">
        <v>557</v>
      </c>
      <c r="D10" s="55">
        <v>42138</v>
      </c>
      <c r="E10" s="56">
        <f t="shared" si="2"/>
        <v>44694.7</v>
      </c>
      <c r="F10" s="57">
        <v>1180</v>
      </c>
      <c r="G10" s="57">
        <v>1180</v>
      </c>
      <c r="H10" s="58">
        <f t="shared" si="0"/>
        <v>0</v>
      </c>
      <c r="I10" s="258">
        <f t="shared" si="1"/>
        <v>1180</v>
      </c>
      <c r="J10" s="22"/>
      <c r="K10" s="22"/>
      <c r="L10" s="22"/>
      <c r="M10" s="13"/>
    </row>
    <row r="11" spans="1:22" x14ac:dyDescent="0.2">
      <c r="A11" s="13">
        <v>5</v>
      </c>
      <c r="B11" s="232" t="s">
        <v>656</v>
      </c>
      <c r="C11" s="27" t="s">
        <v>655</v>
      </c>
      <c r="D11" s="55">
        <v>42237</v>
      </c>
      <c r="E11" s="56">
        <f t="shared" ref="E11" si="3">IF(D11=0,"",D11+2556.7)</f>
        <v>44793.7</v>
      </c>
      <c r="F11" s="57">
        <v>1193</v>
      </c>
      <c r="G11" s="57">
        <v>1193</v>
      </c>
      <c r="H11" s="58">
        <f t="shared" si="0"/>
        <v>1193</v>
      </c>
      <c r="I11" s="258">
        <f t="shared" si="1"/>
        <v>0</v>
      </c>
      <c r="J11" s="22"/>
      <c r="K11" s="22"/>
      <c r="L11" s="22"/>
      <c r="M11" s="13"/>
    </row>
    <row r="12" spans="1:22" x14ac:dyDescent="0.2">
      <c r="A12" s="13">
        <v>3</v>
      </c>
      <c r="B12" s="232" t="s">
        <v>657</v>
      </c>
      <c r="C12" s="27" t="s">
        <v>658</v>
      </c>
      <c r="D12" s="55">
        <v>42282</v>
      </c>
      <c r="E12" s="56">
        <v>44695</v>
      </c>
      <c r="F12" s="57">
        <v>16307</v>
      </c>
      <c r="G12" s="57">
        <v>16307</v>
      </c>
      <c r="H12" s="58">
        <f t="shared" si="0"/>
        <v>16309</v>
      </c>
      <c r="I12" s="258">
        <f t="shared" si="1"/>
        <v>-2</v>
      </c>
      <c r="J12" s="22"/>
      <c r="K12" s="22"/>
      <c r="L12" s="22"/>
      <c r="M12" s="13"/>
    </row>
    <row r="13" spans="1:22" x14ac:dyDescent="0.2">
      <c r="A13" s="13">
        <v>4</v>
      </c>
      <c r="B13" s="232" t="s">
        <v>717</v>
      </c>
      <c r="C13" s="27" t="s">
        <v>718</v>
      </c>
      <c r="D13" s="55">
        <v>42410</v>
      </c>
      <c r="E13" s="56">
        <f t="shared" si="2"/>
        <v>44966.7</v>
      </c>
      <c r="F13" s="57">
        <v>20267.5</v>
      </c>
      <c r="G13" s="57">
        <v>20267.5</v>
      </c>
      <c r="H13" s="58">
        <v>11684</v>
      </c>
      <c r="I13" s="258">
        <f t="shared" si="1"/>
        <v>8583.5</v>
      </c>
      <c r="J13" s="22"/>
      <c r="K13" s="22"/>
      <c r="L13" s="22"/>
      <c r="M13" s="13"/>
    </row>
    <row r="14" spans="1:22" x14ac:dyDescent="0.2">
      <c r="B14" s="232" t="s">
        <v>728</v>
      </c>
      <c r="C14" s="27" t="s">
        <v>729</v>
      </c>
      <c r="D14" s="55">
        <v>42404</v>
      </c>
      <c r="E14" s="56">
        <f t="shared" si="2"/>
        <v>44960.7</v>
      </c>
      <c r="F14" s="57">
        <v>2880</v>
      </c>
      <c r="G14" s="57">
        <v>2880</v>
      </c>
      <c r="H14" s="58">
        <f>SUMIF($H$48:$H$153,C14,$G$48:$G$153)</f>
        <v>3510.24</v>
      </c>
      <c r="I14" s="258">
        <f t="shared" si="1"/>
        <v>-630.23999999999978</v>
      </c>
      <c r="J14" s="22"/>
      <c r="K14" s="22"/>
      <c r="L14" s="22"/>
      <c r="M14" s="13"/>
    </row>
    <row r="15" spans="1:22" ht="13.5" customHeight="1" x14ac:dyDescent="0.2">
      <c r="B15" s="232" t="s">
        <v>781</v>
      </c>
      <c r="C15" s="27" t="s">
        <v>782</v>
      </c>
      <c r="D15" s="55">
        <v>42450</v>
      </c>
      <c r="E15" s="56">
        <f t="shared" si="2"/>
        <v>45006.7</v>
      </c>
      <c r="F15" s="57">
        <v>1201</v>
      </c>
      <c r="G15" s="57">
        <v>1201</v>
      </c>
      <c r="H15" s="58">
        <v>969</v>
      </c>
      <c r="I15" s="258">
        <f t="shared" si="1"/>
        <v>232</v>
      </c>
      <c r="J15" s="22"/>
      <c r="K15" s="22"/>
      <c r="L15" s="22"/>
      <c r="M15" s="13"/>
    </row>
    <row r="16" spans="1:22" x14ac:dyDescent="0.2">
      <c r="B16" s="232" t="s">
        <v>791</v>
      </c>
      <c r="C16" s="232" t="s">
        <v>790</v>
      </c>
      <c r="D16" s="55">
        <v>42500</v>
      </c>
      <c r="E16" s="56">
        <f t="shared" si="2"/>
        <v>45056.7</v>
      </c>
      <c r="F16" s="57">
        <v>1212.05</v>
      </c>
      <c r="G16" s="57">
        <v>1212.05</v>
      </c>
      <c r="H16" s="58">
        <f>SUMIF($H$48:$H$153,C16,$G$48:$G$153)</f>
        <v>0</v>
      </c>
      <c r="I16" s="258">
        <f t="shared" si="1"/>
        <v>1212.05</v>
      </c>
      <c r="J16" s="22"/>
      <c r="K16" s="22"/>
      <c r="L16" s="22"/>
      <c r="M16" s="13"/>
    </row>
    <row r="17" spans="1:13" x14ac:dyDescent="0.2">
      <c r="A17" s="13">
        <v>5</v>
      </c>
      <c r="B17" s="232" t="s">
        <v>797</v>
      </c>
      <c r="C17" s="27" t="s">
        <v>796</v>
      </c>
      <c r="D17" s="55">
        <v>42536</v>
      </c>
      <c r="E17" s="56">
        <f t="shared" si="2"/>
        <v>45092.7</v>
      </c>
      <c r="F17" s="57">
        <v>3684</v>
      </c>
      <c r="G17" s="57">
        <v>3684</v>
      </c>
      <c r="H17" s="58">
        <f>SUMIF($H$48:$H$153,C17,$G$48:$G$153)</f>
        <v>3841.89</v>
      </c>
      <c r="I17" s="258">
        <f t="shared" si="1"/>
        <v>-157.88999999999987</v>
      </c>
      <c r="J17" s="22"/>
      <c r="K17" s="22"/>
      <c r="L17" s="22"/>
      <c r="M17" s="13"/>
    </row>
    <row r="18" spans="1:13" x14ac:dyDescent="0.2">
      <c r="B18" s="384" t="s">
        <v>798</v>
      </c>
      <c r="C18" s="385" t="s">
        <v>799</v>
      </c>
      <c r="D18" s="386">
        <v>42479</v>
      </c>
      <c r="E18" s="56">
        <f t="shared" si="2"/>
        <v>45035.7</v>
      </c>
      <c r="F18" s="388">
        <v>643</v>
      </c>
      <c r="G18" s="388">
        <v>643</v>
      </c>
      <c r="H18" s="58">
        <f>SUMIF($H$48:$H$153,C18,$G$48:$G$153)</f>
        <v>695</v>
      </c>
      <c r="I18" s="258">
        <f t="shared" si="1"/>
        <v>-52</v>
      </c>
      <c r="J18" s="22"/>
      <c r="K18" s="22"/>
      <c r="L18" s="22"/>
      <c r="M18" s="13"/>
    </row>
    <row r="19" spans="1:13" x14ac:dyDescent="0.2">
      <c r="B19" s="384" t="s">
        <v>847</v>
      </c>
      <c r="C19" s="385" t="s">
        <v>846</v>
      </c>
      <c r="D19" s="386">
        <v>42472</v>
      </c>
      <c r="E19" s="56">
        <f t="shared" si="2"/>
        <v>45028.7</v>
      </c>
      <c r="F19" s="388">
        <v>15545.92</v>
      </c>
      <c r="G19" s="388">
        <v>15545.92</v>
      </c>
      <c r="H19" s="58">
        <f>SUMIF($H$48:$H$153,C19,$G$48:$G$153)</f>
        <v>1888.33</v>
      </c>
      <c r="I19" s="258">
        <f t="shared" si="1"/>
        <v>13657.59</v>
      </c>
      <c r="J19" s="22"/>
      <c r="K19" s="22"/>
      <c r="L19" s="22"/>
      <c r="M19" s="13"/>
    </row>
    <row r="20" spans="1:13" x14ac:dyDescent="0.2">
      <c r="B20" s="384" t="s">
        <v>848</v>
      </c>
      <c r="C20" s="385" t="s">
        <v>846</v>
      </c>
      <c r="D20" s="386">
        <v>42472</v>
      </c>
      <c r="E20" s="56">
        <f t="shared" si="2"/>
        <v>45028.7</v>
      </c>
      <c r="F20" s="388">
        <v>870</v>
      </c>
      <c r="G20" s="388">
        <v>870</v>
      </c>
      <c r="H20" s="58">
        <v>0</v>
      </c>
      <c r="I20" s="258">
        <f t="shared" si="1"/>
        <v>870</v>
      </c>
      <c r="J20" s="22"/>
      <c r="K20" s="22"/>
      <c r="L20" s="22"/>
      <c r="M20" s="13"/>
    </row>
    <row r="21" spans="1:13" x14ac:dyDescent="0.2">
      <c r="B21" s="384" t="s">
        <v>910</v>
      </c>
      <c r="C21" s="385" t="s">
        <v>911</v>
      </c>
      <c r="D21" s="386">
        <v>42664</v>
      </c>
      <c r="E21" s="387">
        <f t="shared" si="2"/>
        <v>45220.7</v>
      </c>
      <c r="F21" s="388">
        <v>1456</v>
      </c>
      <c r="G21" s="388"/>
      <c r="H21" s="58">
        <f t="shared" ref="H21:H43" si="4">SUMIF($H$48:$H$153,C21,$G$48:$G$153)</f>
        <v>1064</v>
      </c>
      <c r="I21" s="258">
        <f t="shared" si="1"/>
        <v>392</v>
      </c>
      <c r="J21" s="22"/>
      <c r="K21" s="22"/>
      <c r="L21" s="22"/>
      <c r="M21" s="13"/>
    </row>
    <row r="22" spans="1:13" x14ac:dyDescent="0.2">
      <c r="B22" s="384" t="s">
        <v>663</v>
      </c>
      <c r="C22" s="385" t="s">
        <v>1004</v>
      </c>
      <c r="D22" s="386">
        <v>42954</v>
      </c>
      <c r="E22" s="387">
        <f t="shared" si="2"/>
        <v>45510.7</v>
      </c>
      <c r="F22" s="388">
        <v>673</v>
      </c>
      <c r="G22" s="388"/>
      <c r="H22" s="58">
        <f t="shared" si="4"/>
        <v>0</v>
      </c>
      <c r="I22" s="258">
        <f t="shared" si="1"/>
        <v>673</v>
      </c>
      <c r="J22" s="22"/>
      <c r="K22" s="22"/>
      <c r="L22" s="22"/>
      <c r="M22" s="13"/>
    </row>
    <row r="23" spans="1:13" x14ac:dyDescent="0.2">
      <c r="B23" s="384" t="s">
        <v>1005</v>
      </c>
      <c r="C23" s="385" t="s">
        <v>1006</v>
      </c>
      <c r="D23" s="386">
        <v>42866</v>
      </c>
      <c r="E23" s="387">
        <f t="shared" si="2"/>
        <v>45422.7</v>
      </c>
      <c r="F23" s="388">
        <v>15235</v>
      </c>
      <c r="G23" s="388"/>
      <c r="H23" s="58">
        <f t="shared" si="4"/>
        <v>14350</v>
      </c>
      <c r="I23" s="258">
        <f t="shared" si="1"/>
        <v>885</v>
      </c>
      <c r="J23" s="22"/>
      <c r="K23" s="22"/>
      <c r="L23" s="22"/>
      <c r="M23" s="13"/>
    </row>
    <row r="24" spans="1:13" x14ac:dyDescent="0.2">
      <c r="B24" s="384" t="s">
        <v>1007</v>
      </c>
      <c r="C24" s="385" t="s">
        <v>1008</v>
      </c>
      <c r="D24" s="386">
        <v>42886</v>
      </c>
      <c r="E24" s="387">
        <f t="shared" si="2"/>
        <v>45442.7</v>
      </c>
      <c r="F24" s="388">
        <v>1302</v>
      </c>
      <c r="G24" s="388"/>
      <c r="H24" s="58">
        <f t="shared" si="4"/>
        <v>0</v>
      </c>
      <c r="I24" s="258">
        <f t="shared" si="1"/>
        <v>1302</v>
      </c>
      <c r="J24" s="22" t="s">
        <v>1044</v>
      </c>
      <c r="K24" s="22"/>
      <c r="L24" s="22"/>
      <c r="M24" s="13"/>
    </row>
    <row r="25" spans="1:13" x14ac:dyDescent="0.2">
      <c r="B25" s="517" t="s">
        <v>847</v>
      </c>
      <c r="C25" s="518" t="s">
        <v>846</v>
      </c>
      <c r="D25" s="519">
        <v>43004</v>
      </c>
      <c r="E25" s="387"/>
      <c r="F25" s="388">
        <v>-15545.92</v>
      </c>
      <c r="G25" s="388"/>
      <c r="H25" s="58">
        <f t="shared" si="4"/>
        <v>1888.33</v>
      </c>
      <c r="I25" s="258">
        <f t="shared" si="1"/>
        <v>-17434.25</v>
      </c>
      <c r="J25" s="22" t="s">
        <v>1107</v>
      </c>
      <c r="K25" s="22"/>
      <c r="L25" s="22"/>
      <c r="M25" s="13"/>
    </row>
    <row r="26" spans="1:13" x14ac:dyDescent="0.2">
      <c r="B26" s="384" t="s">
        <v>1119</v>
      </c>
      <c r="C26" s="385" t="s">
        <v>1120</v>
      </c>
      <c r="D26" s="386">
        <v>43044</v>
      </c>
      <c r="E26" s="387">
        <f t="shared" si="2"/>
        <v>45600.7</v>
      </c>
      <c r="F26" s="388">
        <v>1579</v>
      </c>
      <c r="G26" s="388"/>
      <c r="H26" s="58">
        <f t="shared" si="4"/>
        <v>0</v>
      </c>
      <c r="I26" s="258">
        <f t="shared" si="1"/>
        <v>1579</v>
      </c>
      <c r="J26" s="22"/>
      <c r="K26" s="22"/>
      <c r="L26" s="22"/>
      <c r="M26" s="13"/>
    </row>
    <row r="27" spans="1:13" x14ac:dyDescent="0.2">
      <c r="B27" s="384" t="s">
        <v>1223</v>
      </c>
      <c r="C27" s="385" t="s">
        <v>1224</v>
      </c>
      <c r="D27" s="386">
        <v>43278</v>
      </c>
      <c r="E27" s="387">
        <f t="shared" si="2"/>
        <v>45834.7</v>
      </c>
      <c r="F27" s="388">
        <v>968</v>
      </c>
      <c r="G27" s="388"/>
      <c r="H27" s="58">
        <f t="shared" si="4"/>
        <v>0</v>
      </c>
      <c r="I27" s="258">
        <f t="shared" si="1"/>
        <v>968</v>
      </c>
      <c r="J27" s="22"/>
      <c r="K27" s="22"/>
      <c r="L27" s="22"/>
      <c r="M27" s="13"/>
    </row>
    <row r="28" spans="1:13" x14ac:dyDescent="0.2">
      <c r="B28" s="384" t="s">
        <v>1245</v>
      </c>
      <c r="C28" s="385" t="s">
        <v>1246</v>
      </c>
      <c r="D28" s="386">
        <v>43301</v>
      </c>
      <c r="E28" s="387">
        <f t="shared" si="2"/>
        <v>45857.7</v>
      </c>
      <c r="F28" s="388">
        <v>2517</v>
      </c>
      <c r="G28" s="388"/>
      <c r="H28" s="58">
        <f t="shared" si="4"/>
        <v>0</v>
      </c>
      <c r="I28" s="258">
        <f t="shared" si="1"/>
        <v>2517</v>
      </c>
      <c r="J28" s="22"/>
      <c r="K28" s="22"/>
      <c r="L28" s="22"/>
      <c r="M28" s="13"/>
    </row>
    <row r="29" spans="1:13" x14ac:dyDescent="0.2">
      <c r="B29" s="384" t="s">
        <v>1378</v>
      </c>
      <c r="C29" s="385" t="s">
        <v>1379</v>
      </c>
      <c r="D29" s="386">
        <v>43619</v>
      </c>
      <c r="E29" s="387">
        <f t="shared" si="2"/>
        <v>46175.7</v>
      </c>
      <c r="F29" s="388">
        <v>4800.6499999999996</v>
      </c>
      <c r="G29" s="388"/>
      <c r="H29" s="58">
        <f t="shared" si="4"/>
        <v>0</v>
      </c>
      <c r="I29" s="258">
        <f t="shared" si="1"/>
        <v>4800.6499999999996</v>
      </c>
      <c r="J29" s="22"/>
      <c r="K29" s="22"/>
      <c r="L29" s="22"/>
      <c r="M29" s="13"/>
    </row>
    <row r="30" spans="1:13" x14ac:dyDescent="0.2">
      <c r="B30" s="384" t="s">
        <v>1398</v>
      </c>
      <c r="C30" s="385" t="s">
        <v>1399</v>
      </c>
      <c r="D30" s="386">
        <v>43641</v>
      </c>
      <c r="E30" s="387">
        <f t="shared" si="2"/>
        <v>46197.7</v>
      </c>
      <c r="F30" s="388">
        <v>6674.51</v>
      </c>
      <c r="G30" s="388"/>
      <c r="H30" s="58">
        <f t="shared" si="4"/>
        <v>0</v>
      </c>
      <c r="I30" s="258">
        <f t="shared" si="1"/>
        <v>6674.51</v>
      </c>
      <c r="J30" s="22"/>
      <c r="K30" s="22"/>
      <c r="L30" s="22"/>
      <c r="M30" s="13"/>
    </row>
    <row r="31" spans="1:13" x14ac:dyDescent="0.2">
      <c r="B31" s="384" t="s">
        <v>1579</v>
      </c>
      <c r="C31" s="385" t="s">
        <v>1580</v>
      </c>
      <c r="D31" s="386">
        <v>44060</v>
      </c>
      <c r="E31" s="387">
        <f t="shared" si="2"/>
        <v>46616.7</v>
      </c>
      <c r="F31" s="388">
        <v>1929.22</v>
      </c>
      <c r="G31" s="388"/>
      <c r="H31" s="58">
        <f t="shared" si="4"/>
        <v>0</v>
      </c>
      <c r="I31" s="258">
        <f t="shared" si="1"/>
        <v>1929.22</v>
      </c>
      <c r="J31" s="22"/>
      <c r="K31" s="22"/>
      <c r="L31" s="22"/>
      <c r="M31" s="13"/>
    </row>
    <row r="32" spans="1:13" x14ac:dyDescent="0.2">
      <c r="B32" s="384" t="s">
        <v>1591</v>
      </c>
      <c r="C32" s="385" t="s">
        <v>1585</v>
      </c>
      <c r="D32" s="386">
        <v>44061</v>
      </c>
      <c r="E32" s="387">
        <f t="shared" si="2"/>
        <v>46617.7</v>
      </c>
      <c r="F32" s="388">
        <v>1679.08</v>
      </c>
      <c r="G32" s="388"/>
      <c r="H32" s="58">
        <f t="shared" si="4"/>
        <v>0</v>
      </c>
      <c r="I32" s="258">
        <f t="shared" si="1"/>
        <v>1679.08</v>
      </c>
      <c r="J32" s="22"/>
      <c r="K32" s="22"/>
      <c r="L32" s="22"/>
      <c r="M32" s="13"/>
    </row>
    <row r="33" spans="1:14" x14ac:dyDescent="0.2">
      <c r="B33" s="384" t="s">
        <v>1584</v>
      </c>
      <c r="C33" s="385" t="s">
        <v>1585</v>
      </c>
      <c r="D33" s="386">
        <v>44123</v>
      </c>
      <c r="E33" s="387">
        <f t="shared" si="2"/>
        <v>46679.7</v>
      </c>
      <c r="F33" s="388">
        <v>1656.66</v>
      </c>
      <c r="G33" s="388"/>
      <c r="H33" s="58">
        <f t="shared" si="4"/>
        <v>0</v>
      </c>
      <c r="I33" s="258">
        <f t="shared" si="1"/>
        <v>1656.66</v>
      </c>
      <c r="J33" s="22"/>
      <c r="K33" s="22"/>
      <c r="L33" s="22"/>
      <c r="M33" s="13"/>
    </row>
    <row r="34" spans="1:14" ht="14.65" customHeight="1" x14ac:dyDescent="0.2">
      <c r="B34" s="384" t="s">
        <v>1613</v>
      </c>
      <c r="C34" s="385" t="s">
        <v>1614</v>
      </c>
      <c r="D34" s="386">
        <v>44141</v>
      </c>
      <c r="E34" s="387">
        <f t="shared" si="2"/>
        <v>46697.7</v>
      </c>
      <c r="F34" s="388">
        <v>1576.16</v>
      </c>
      <c r="G34" s="388"/>
      <c r="H34" s="58">
        <f t="shared" si="4"/>
        <v>0</v>
      </c>
      <c r="I34" s="258">
        <f t="shared" si="1"/>
        <v>1576.16</v>
      </c>
      <c r="J34" s="22"/>
      <c r="K34" s="22"/>
      <c r="L34" s="22"/>
      <c r="M34" s="13"/>
    </row>
    <row r="35" spans="1:14" ht="14.65" customHeight="1" x14ac:dyDescent="0.2">
      <c r="B35" s="384" t="s">
        <v>1738</v>
      </c>
      <c r="C35" s="385" t="s">
        <v>1739</v>
      </c>
      <c r="D35" s="386">
        <v>44489</v>
      </c>
      <c r="E35" s="387">
        <f t="shared" si="2"/>
        <v>47045.7</v>
      </c>
      <c r="F35" s="388">
        <v>9916.24</v>
      </c>
      <c r="G35" s="388"/>
      <c r="H35" s="58">
        <f t="shared" si="4"/>
        <v>0</v>
      </c>
      <c r="I35" s="258">
        <f t="shared" si="1"/>
        <v>9916.24</v>
      </c>
      <c r="J35" s="22"/>
      <c r="K35" s="22"/>
      <c r="L35" s="22"/>
      <c r="M35" s="13"/>
    </row>
    <row r="36" spans="1:14" ht="14.65" customHeight="1" x14ac:dyDescent="0.2">
      <c r="B36" s="384" t="s">
        <v>1738</v>
      </c>
      <c r="C36" s="385" t="s">
        <v>1741</v>
      </c>
      <c r="D36" s="386"/>
      <c r="E36" s="387" t="str">
        <f t="shared" si="2"/>
        <v/>
      </c>
      <c r="F36" s="388">
        <v>-3470.68</v>
      </c>
      <c r="G36" s="388"/>
      <c r="H36" s="58">
        <f t="shared" si="4"/>
        <v>0</v>
      </c>
      <c r="I36" s="258">
        <f t="shared" si="1"/>
        <v>-3470.68</v>
      </c>
      <c r="J36" s="22" t="s">
        <v>1740</v>
      </c>
      <c r="K36" s="22"/>
      <c r="L36" s="22"/>
      <c r="M36" s="13"/>
    </row>
    <row r="37" spans="1:14" x14ac:dyDescent="0.2">
      <c r="B37" s="384" t="s">
        <v>1781</v>
      </c>
      <c r="C37" s="385" t="s">
        <v>1782</v>
      </c>
      <c r="D37" s="386">
        <v>44671</v>
      </c>
      <c r="E37" s="387">
        <f t="shared" si="2"/>
        <v>47227.7</v>
      </c>
      <c r="F37" s="388">
        <v>2450.96</v>
      </c>
      <c r="G37" s="388"/>
      <c r="H37" s="58">
        <f t="shared" si="4"/>
        <v>0</v>
      </c>
      <c r="I37" s="258">
        <f t="shared" si="1"/>
        <v>2450.96</v>
      </c>
      <c r="J37" s="22"/>
      <c r="K37" s="22"/>
      <c r="L37" s="22"/>
      <c r="M37" s="13"/>
    </row>
    <row r="38" spans="1:14" x14ac:dyDescent="0.2">
      <c r="B38" s="384" t="s">
        <v>1848</v>
      </c>
      <c r="C38" s="385" t="s">
        <v>1849</v>
      </c>
      <c r="D38" s="386">
        <v>44845</v>
      </c>
      <c r="E38" s="387">
        <f t="shared" si="2"/>
        <v>47401.7</v>
      </c>
      <c r="F38" s="388">
        <v>689.83</v>
      </c>
      <c r="G38" s="388"/>
      <c r="H38" s="58">
        <f t="shared" si="4"/>
        <v>0</v>
      </c>
      <c r="I38" s="258">
        <f t="shared" si="1"/>
        <v>689.83</v>
      </c>
      <c r="J38" s="22"/>
      <c r="K38" s="22"/>
      <c r="L38" s="22"/>
      <c r="M38" s="13"/>
    </row>
    <row r="39" spans="1:14" x14ac:dyDescent="0.2">
      <c r="B39" s="384" t="s">
        <v>1856</v>
      </c>
      <c r="C39" s="385" t="s">
        <v>1857</v>
      </c>
      <c r="D39" s="386">
        <v>44840</v>
      </c>
      <c r="E39" s="387">
        <f t="shared" si="2"/>
        <v>47396.7</v>
      </c>
      <c r="F39" s="388">
        <v>31454.26</v>
      </c>
      <c r="G39" s="388"/>
      <c r="H39" s="58">
        <f t="shared" si="4"/>
        <v>0</v>
      </c>
      <c r="I39" s="258">
        <f t="shared" si="1"/>
        <v>31454.26</v>
      </c>
      <c r="J39" s="22"/>
      <c r="K39" s="22"/>
      <c r="L39" s="22"/>
      <c r="M39" s="13"/>
    </row>
    <row r="40" spans="1:14" x14ac:dyDescent="0.2">
      <c r="B40" s="384" t="s">
        <v>1928</v>
      </c>
      <c r="C40" s="385" t="s">
        <v>1929</v>
      </c>
      <c r="D40" s="386">
        <v>45055</v>
      </c>
      <c r="E40" s="387">
        <f t="shared" si="2"/>
        <v>47611.7</v>
      </c>
      <c r="F40" s="388">
        <v>1344.2</v>
      </c>
      <c r="G40" s="388"/>
      <c r="H40" s="58">
        <f t="shared" si="4"/>
        <v>0</v>
      </c>
      <c r="I40" s="258">
        <f t="shared" si="1"/>
        <v>1344.2</v>
      </c>
      <c r="J40" s="22"/>
      <c r="K40" s="22"/>
      <c r="L40" s="22"/>
      <c r="M40" s="13"/>
    </row>
    <row r="41" spans="1:14" x14ac:dyDescent="0.2">
      <c r="B41" s="384" t="s">
        <v>2039</v>
      </c>
      <c r="C41" s="385" t="s">
        <v>2040</v>
      </c>
      <c r="D41" s="386">
        <v>45314</v>
      </c>
      <c r="E41" s="387">
        <f t="shared" si="2"/>
        <v>47870.7</v>
      </c>
      <c r="F41" s="388">
        <v>4277.54</v>
      </c>
      <c r="G41" s="388"/>
      <c r="H41" s="58">
        <f t="shared" si="4"/>
        <v>0</v>
      </c>
      <c r="I41" s="258">
        <f t="shared" si="1"/>
        <v>4277.54</v>
      </c>
      <c r="J41" s="22"/>
      <c r="K41" s="22"/>
      <c r="L41" s="22"/>
      <c r="M41" s="13"/>
    </row>
    <row r="42" spans="1:14" x14ac:dyDescent="0.2">
      <c r="B42" s="384" t="s">
        <v>738</v>
      </c>
      <c r="C42" s="385" t="s">
        <v>2041</v>
      </c>
      <c r="D42" s="386">
        <v>45314</v>
      </c>
      <c r="E42" s="387">
        <f t="shared" si="2"/>
        <v>47870.7</v>
      </c>
      <c r="F42" s="388">
        <v>8714.7099999999991</v>
      </c>
      <c r="G42" s="388"/>
      <c r="H42" s="58">
        <f t="shared" si="4"/>
        <v>0</v>
      </c>
      <c r="I42" s="258">
        <f t="shared" si="1"/>
        <v>8714.7099999999991</v>
      </c>
      <c r="J42" s="22"/>
      <c r="K42" s="22"/>
      <c r="L42" s="22"/>
      <c r="M42" s="13"/>
    </row>
    <row r="43" spans="1:14" ht="13.5" thickBot="1" x14ac:dyDescent="0.25">
      <c r="A43" s="13">
        <v>6</v>
      </c>
      <c r="B43" s="33"/>
      <c r="C43" s="34"/>
      <c r="D43" s="59"/>
      <c r="E43" s="60"/>
      <c r="F43" s="61"/>
      <c r="G43" s="61"/>
      <c r="H43" s="58">
        <f t="shared" si="4"/>
        <v>0</v>
      </c>
      <c r="I43" s="258">
        <f t="shared" si="1"/>
        <v>0</v>
      </c>
      <c r="J43" s="22"/>
      <c r="K43" s="22"/>
      <c r="L43" s="22"/>
      <c r="M43" s="13"/>
    </row>
    <row r="44" spans="1:14" ht="13.5" thickBot="1" x14ac:dyDescent="0.25">
      <c r="C44" s="15"/>
      <c r="D44" s="15"/>
      <c r="E44" s="15"/>
      <c r="F44" s="15"/>
      <c r="G44" s="15"/>
      <c r="H44" s="15"/>
      <c r="I44" s="15"/>
      <c r="J44" s="15"/>
      <c r="K44" s="12" t="s">
        <v>832</v>
      </c>
      <c r="L44" s="12" t="s">
        <v>49</v>
      </c>
      <c r="M44" s="13"/>
      <c r="N44" s="23"/>
    </row>
    <row r="45" spans="1:14" s="15" customFormat="1" ht="13.5" thickBot="1" x14ac:dyDescent="0.25">
      <c r="C45" s="24"/>
      <c r="F45" s="53">
        <f>SUM(F4:F44)</f>
        <v>188187.88999999998</v>
      </c>
      <c r="G45" s="54">
        <f>SUM(G4:G44)</f>
        <v>100463.47</v>
      </c>
      <c r="H45" s="53"/>
      <c r="I45" s="54">
        <f>SUM(I4:I44)</f>
        <v>93669.87</v>
      </c>
      <c r="J45" s="53"/>
      <c r="K45" s="11">
        <f>'CIL Reconcilliation'!F15</f>
        <v>0</v>
      </c>
      <c r="L45" s="11">
        <f>H45-K45</f>
        <v>0</v>
      </c>
      <c r="N45" s="23"/>
    </row>
    <row r="46" spans="1:14" s="15" customFormat="1" ht="19.5" customHeight="1" thickBot="1" x14ac:dyDescent="0.35">
      <c r="B46" s="18" t="s">
        <v>71</v>
      </c>
      <c r="K46" s="23"/>
      <c r="M46" s="23"/>
    </row>
    <row r="47" spans="1:14" s="15" customFormat="1" ht="31.5" x14ac:dyDescent="0.25">
      <c r="B47" s="37" t="s">
        <v>42</v>
      </c>
      <c r="C47" s="37" t="s">
        <v>53</v>
      </c>
      <c r="D47" s="31" t="s">
        <v>61</v>
      </c>
      <c r="E47" s="31" t="s">
        <v>51</v>
      </c>
      <c r="F47" s="31" t="s">
        <v>58</v>
      </c>
      <c r="G47" s="38" t="s">
        <v>52</v>
      </c>
      <c r="H47" s="1049" t="s">
        <v>77</v>
      </c>
      <c r="I47" s="1050"/>
      <c r="J47" s="21"/>
      <c r="L47" s="25"/>
      <c r="N47" s="26"/>
    </row>
    <row r="48" spans="1:14" s="15" customFormat="1" x14ac:dyDescent="0.2">
      <c r="A48" s="285"/>
      <c r="B48" s="295" t="s">
        <v>504</v>
      </c>
      <c r="C48" s="296" t="s">
        <v>503</v>
      </c>
      <c r="D48" s="297" t="s">
        <v>496</v>
      </c>
      <c r="E48" s="298"/>
      <c r="F48" s="298" t="s">
        <v>59</v>
      </c>
      <c r="G48" s="299">
        <v>2724</v>
      </c>
      <c r="H48" s="300" t="s">
        <v>517</v>
      </c>
      <c r="I48" s="301"/>
      <c r="L48" s="25"/>
      <c r="N48" s="26"/>
    </row>
    <row r="49" spans="1:14" x14ac:dyDescent="0.2">
      <c r="A49" s="302"/>
      <c r="B49" s="303"/>
      <c r="C49" s="287" t="s">
        <v>510</v>
      </c>
      <c r="D49" s="288"/>
      <c r="E49" s="294" t="s">
        <v>484</v>
      </c>
      <c r="F49" s="298" t="s">
        <v>59</v>
      </c>
      <c r="G49" s="304">
        <v>4112</v>
      </c>
      <c r="H49" s="300" t="s">
        <v>517</v>
      </c>
      <c r="I49" s="303"/>
      <c r="J49" s="15"/>
    </row>
    <row r="50" spans="1:14" ht="13.5" thickBot="1" x14ac:dyDescent="0.25">
      <c r="A50" s="302"/>
      <c r="B50" s="305"/>
      <c r="C50" s="276" t="s">
        <v>511</v>
      </c>
      <c r="D50" s="277"/>
      <c r="E50" s="278" t="s">
        <v>484</v>
      </c>
      <c r="F50" s="277" t="s">
        <v>59</v>
      </c>
      <c r="G50" s="279">
        <v>598</v>
      </c>
      <c r="H50" s="447" t="s">
        <v>517</v>
      </c>
      <c r="I50" s="280"/>
      <c r="J50" s="15"/>
    </row>
    <row r="51" spans="1:14" x14ac:dyDescent="0.2">
      <c r="A51" s="302"/>
      <c r="B51" s="291">
        <v>41988</v>
      </c>
      <c r="C51" s="306" t="s">
        <v>510</v>
      </c>
      <c r="D51" s="292">
        <v>13226017</v>
      </c>
      <c r="E51" s="307" t="s">
        <v>484</v>
      </c>
      <c r="F51" s="446" t="s">
        <v>59</v>
      </c>
      <c r="G51" s="293">
        <v>2584</v>
      </c>
      <c r="H51" s="448" t="s">
        <v>517</v>
      </c>
      <c r="I51" s="449"/>
      <c r="J51" s="15"/>
    </row>
    <row r="52" spans="1:14" x14ac:dyDescent="0.2">
      <c r="A52" s="302"/>
      <c r="B52" s="308">
        <v>41991</v>
      </c>
      <c r="C52" s="287" t="s">
        <v>512</v>
      </c>
      <c r="D52" s="288">
        <v>13329883</v>
      </c>
      <c r="E52" s="294" t="s">
        <v>484</v>
      </c>
      <c r="F52" s="298" t="s">
        <v>59</v>
      </c>
      <c r="G52" s="289">
        <v>989</v>
      </c>
      <c r="H52" s="289" t="s">
        <v>83</v>
      </c>
      <c r="I52" s="450"/>
      <c r="J52" s="15"/>
    </row>
    <row r="53" spans="1:14" x14ac:dyDescent="0.2">
      <c r="A53" s="302"/>
      <c r="B53" s="308">
        <v>42044</v>
      </c>
      <c r="C53" s="287" t="s">
        <v>513</v>
      </c>
      <c r="D53" s="288">
        <v>13344778</v>
      </c>
      <c r="E53" s="294" t="s">
        <v>484</v>
      </c>
      <c r="F53" s="298" t="s">
        <v>59</v>
      </c>
      <c r="G53" s="289">
        <v>56</v>
      </c>
      <c r="H53" s="289" t="s">
        <v>83</v>
      </c>
      <c r="I53" s="450"/>
      <c r="J53" s="15"/>
    </row>
    <row r="54" spans="1:14" x14ac:dyDescent="0.2">
      <c r="A54" s="302"/>
      <c r="B54" s="308">
        <v>42030</v>
      </c>
      <c r="C54" s="287" t="s">
        <v>514</v>
      </c>
      <c r="D54" s="288">
        <v>13344778</v>
      </c>
      <c r="E54" s="294" t="s">
        <v>484</v>
      </c>
      <c r="F54" s="298" t="s">
        <v>59</v>
      </c>
      <c r="G54" s="289">
        <v>500</v>
      </c>
      <c r="H54" s="289" t="s">
        <v>83</v>
      </c>
      <c r="I54" s="450"/>
      <c r="J54" s="15"/>
    </row>
    <row r="55" spans="1:14" x14ac:dyDescent="0.2">
      <c r="A55" s="302"/>
      <c r="B55" s="308">
        <v>42030</v>
      </c>
      <c r="C55" s="287" t="s">
        <v>515</v>
      </c>
      <c r="D55" s="288">
        <v>13344780</v>
      </c>
      <c r="E55" s="294" t="s">
        <v>484</v>
      </c>
      <c r="F55" s="298" t="s">
        <v>59</v>
      </c>
      <c r="G55" s="289">
        <v>1610</v>
      </c>
      <c r="H55" s="289" t="s">
        <v>83</v>
      </c>
      <c r="I55" s="450"/>
      <c r="J55" s="15"/>
    </row>
    <row r="56" spans="1:14" x14ac:dyDescent="0.2">
      <c r="A56" s="302"/>
      <c r="B56" s="308">
        <v>42030</v>
      </c>
      <c r="C56" s="287" t="s">
        <v>516</v>
      </c>
      <c r="D56" s="288">
        <v>13344781</v>
      </c>
      <c r="E56" s="294" t="s">
        <v>484</v>
      </c>
      <c r="F56" s="298" t="s">
        <v>59</v>
      </c>
      <c r="G56" s="289">
        <v>850</v>
      </c>
      <c r="H56" s="289" t="s">
        <v>83</v>
      </c>
      <c r="I56" s="450"/>
      <c r="J56" s="15"/>
    </row>
    <row r="57" spans="1:14" x14ac:dyDescent="0.2">
      <c r="A57" s="302"/>
      <c r="B57" s="308">
        <v>42094</v>
      </c>
      <c r="C57" s="287" t="s">
        <v>503</v>
      </c>
      <c r="D57" s="294" t="s">
        <v>496</v>
      </c>
      <c r="E57" s="288"/>
      <c r="F57" s="298" t="s">
        <v>59</v>
      </c>
      <c r="G57" s="289">
        <v>7912</v>
      </c>
      <c r="H57" s="289" t="s">
        <v>83</v>
      </c>
      <c r="I57" s="450"/>
      <c r="J57" s="15"/>
    </row>
    <row r="58" spans="1:14" s="15" customFormat="1" x14ac:dyDescent="0.2">
      <c r="B58" s="332">
        <v>42291</v>
      </c>
      <c r="C58" s="1" t="s">
        <v>668</v>
      </c>
      <c r="D58" s="2"/>
      <c r="E58" s="2" t="s">
        <v>898</v>
      </c>
      <c r="F58" s="2" t="s">
        <v>60</v>
      </c>
      <c r="G58" s="651">
        <v>1533.04</v>
      </c>
      <c r="H58" s="289" t="s">
        <v>83</v>
      </c>
      <c r="I58" s="450"/>
      <c r="L58" s="25"/>
      <c r="N58" s="26"/>
    </row>
    <row r="59" spans="1:14" x14ac:dyDescent="0.2">
      <c r="A59" s="302"/>
      <c r="B59" s="308">
        <v>42326</v>
      </c>
      <c r="C59" s="287" t="s">
        <v>503</v>
      </c>
      <c r="D59" s="288"/>
      <c r="E59" s="294"/>
      <c r="F59" s="298" t="s">
        <v>59</v>
      </c>
      <c r="G59" s="289">
        <v>4805.57</v>
      </c>
      <c r="H59" s="289" t="s">
        <v>83</v>
      </c>
      <c r="I59" s="450"/>
      <c r="J59" s="15"/>
      <c r="K59" s="690"/>
    </row>
    <row r="60" spans="1:14" x14ac:dyDescent="0.2">
      <c r="A60" s="302"/>
      <c r="B60" s="308">
        <v>42428</v>
      </c>
      <c r="C60" s="287" t="s">
        <v>503</v>
      </c>
      <c r="D60" s="288"/>
      <c r="E60" s="294"/>
      <c r="F60" s="298" t="s">
        <v>59</v>
      </c>
      <c r="G60" s="289">
        <v>2500</v>
      </c>
      <c r="H60" s="289" t="s">
        <v>83</v>
      </c>
      <c r="I60" s="450"/>
      <c r="J60" s="15"/>
    </row>
    <row r="61" spans="1:14" x14ac:dyDescent="0.2">
      <c r="B61" s="308">
        <v>42506</v>
      </c>
      <c r="C61" s="303" t="s">
        <v>851</v>
      </c>
      <c r="D61" s="288">
        <v>13440138</v>
      </c>
      <c r="E61" s="288" t="s">
        <v>852</v>
      </c>
      <c r="F61" s="288" t="s">
        <v>59</v>
      </c>
      <c r="G61" s="289">
        <v>695</v>
      </c>
      <c r="H61" s="289" t="s">
        <v>85</v>
      </c>
      <c r="I61" s="450"/>
      <c r="J61" s="15"/>
      <c r="K61" s="13"/>
      <c r="M61" s="13"/>
    </row>
    <row r="62" spans="1:14" x14ac:dyDescent="0.2">
      <c r="B62" s="308">
        <v>42647</v>
      </c>
      <c r="C62" s="303" t="s">
        <v>503</v>
      </c>
      <c r="D62" s="288"/>
      <c r="E62" s="288" t="s">
        <v>932</v>
      </c>
      <c r="F62" s="288" t="s">
        <v>59</v>
      </c>
      <c r="G62" s="289">
        <v>4663</v>
      </c>
      <c r="H62" s="289" t="s">
        <v>85</v>
      </c>
      <c r="I62" s="450"/>
      <c r="J62" s="15"/>
      <c r="K62" s="13"/>
      <c r="M62" s="13"/>
    </row>
    <row r="63" spans="1:14" x14ac:dyDescent="0.2">
      <c r="B63" s="501">
        <v>42614</v>
      </c>
      <c r="C63" s="303" t="s">
        <v>934</v>
      </c>
      <c r="D63" s="288"/>
      <c r="E63" s="288" t="s">
        <v>933</v>
      </c>
      <c r="F63" s="288" t="s">
        <v>59</v>
      </c>
      <c r="G63" s="289">
        <v>80</v>
      </c>
      <c r="H63" s="289" t="s">
        <v>782</v>
      </c>
      <c r="I63" s="450"/>
      <c r="J63" s="15"/>
      <c r="K63" s="13"/>
      <c r="M63" s="13"/>
    </row>
    <row r="64" spans="1:14" x14ac:dyDescent="0.2">
      <c r="B64" s="500">
        <v>42705</v>
      </c>
      <c r="C64" s="303" t="s">
        <v>980</v>
      </c>
      <c r="D64" s="288"/>
      <c r="E64" s="288" t="s">
        <v>979</v>
      </c>
      <c r="F64" s="288" t="s">
        <v>59</v>
      </c>
      <c r="G64" s="289">
        <v>40</v>
      </c>
      <c r="H64" s="289" t="s">
        <v>729</v>
      </c>
      <c r="I64" s="450"/>
      <c r="J64" s="15"/>
      <c r="K64" s="13"/>
      <c r="M64" s="13"/>
    </row>
    <row r="65" spans="2:13" x14ac:dyDescent="0.2">
      <c r="B65" s="500">
        <v>42736</v>
      </c>
      <c r="C65" s="303" t="s">
        <v>503</v>
      </c>
      <c r="D65" s="288"/>
      <c r="E65" s="288" t="s">
        <v>932</v>
      </c>
      <c r="F65" s="288" t="s">
        <v>59</v>
      </c>
      <c r="G65" s="289">
        <v>1003</v>
      </c>
      <c r="H65" s="289" t="s">
        <v>86</v>
      </c>
      <c r="I65" s="450"/>
      <c r="J65" s="15"/>
      <c r="K65" s="13"/>
      <c r="M65" s="13"/>
    </row>
    <row r="66" spans="2:13" x14ac:dyDescent="0.2">
      <c r="B66" s="501">
        <v>42767</v>
      </c>
      <c r="C66" s="303" t="s">
        <v>503</v>
      </c>
      <c r="D66" s="288"/>
      <c r="E66" s="288"/>
      <c r="F66" s="288" t="s">
        <v>59</v>
      </c>
      <c r="G66" s="289">
        <v>410.49</v>
      </c>
      <c r="H66" s="289" t="s">
        <v>82</v>
      </c>
      <c r="I66" s="450"/>
      <c r="J66" s="15"/>
      <c r="K66" s="13"/>
      <c r="M66" s="13"/>
    </row>
    <row r="67" spans="2:13" x14ac:dyDescent="0.2">
      <c r="B67" s="501">
        <v>42856</v>
      </c>
      <c r="C67" s="303" t="s">
        <v>1734</v>
      </c>
      <c r="D67" s="288"/>
      <c r="E67" s="288"/>
      <c r="F67" s="288" t="s">
        <v>59</v>
      </c>
      <c r="G67" s="289">
        <v>456</v>
      </c>
      <c r="H67" s="289" t="s">
        <v>846</v>
      </c>
      <c r="I67" s="450"/>
      <c r="J67" s="15"/>
      <c r="K67" s="13"/>
      <c r="M67" s="13"/>
    </row>
    <row r="68" spans="2:13" x14ac:dyDescent="0.2">
      <c r="B68" s="501">
        <v>42917</v>
      </c>
      <c r="C68" s="287" t="s">
        <v>1068</v>
      </c>
      <c r="D68" s="288"/>
      <c r="E68" s="288"/>
      <c r="F68" s="288" t="s">
        <v>59</v>
      </c>
      <c r="G68" s="289">
        <v>1154.82</v>
      </c>
      <c r="H68" s="289" t="s">
        <v>85</v>
      </c>
      <c r="I68" s="450"/>
      <c r="J68" s="15" t="s">
        <v>1069</v>
      </c>
      <c r="K68" s="13"/>
      <c r="M68" s="13"/>
    </row>
    <row r="69" spans="2:13" x14ac:dyDescent="0.2">
      <c r="B69" s="501">
        <v>43049</v>
      </c>
      <c r="C69" s="303" t="s">
        <v>1124</v>
      </c>
      <c r="D69" s="288"/>
      <c r="E69" s="288"/>
      <c r="F69" s="288" t="s">
        <v>59</v>
      </c>
      <c r="G69" s="289">
        <v>1395</v>
      </c>
      <c r="H69" s="289" t="s">
        <v>85</v>
      </c>
      <c r="I69" s="450"/>
      <c r="J69" s="15"/>
      <c r="K69" s="13"/>
      <c r="M69" s="13"/>
    </row>
    <row r="70" spans="2:13" x14ac:dyDescent="0.2">
      <c r="B70" s="501">
        <v>43221</v>
      </c>
      <c r="C70" s="303" t="s">
        <v>1238</v>
      </c>
      <c r="D70" s="288">
        <v>13548398</v>
      </c>
      <c r="E70" s="288" t="s">
        <v>1234</v>
      </c>
      <c r="F70" s="288" t="s">
        <v>59</v>
      </c>
      <c r="G70" s="289">
        <v>17.72</v>
      </c>
      <c r="H70" s="289" t="s">
        <v>729</v>
      </c>
      <c r="I70" s="450"/>
      <c r="J70" s="15"/>
      <c r="K70" s="13"/>
      <c r="M70" s="13"/>
    </row>
    <row r="71" spans="2:13" x14ac:dyDescent="0.2">
      <c r="B71" s="501">
        <v>43256</v>
      </c>
      <c r="C71" s="303" t="s">
        <v>1237</v>
      </c>
      <c r="D71" s="288" t="s">
        <v>1232</v>
      </c>
      <c r="E71" s="288" t="s">
        <v>1233</v>
      </c>
      <c r="F71" s="288" t="s">
        <v>59</v>
      </c>
      <c r="G71" s="289">
        <v>100.92</v>
      </c>
      <c r="H71" s="289" t="s">
        <v>85</v>
      </c>
      <c r="I71" s="450"/>
      <c r="J71" s="15"/>
      <c r="K71" s="13"/>
      <c r="M71" s="13"/>
    </row>
    <row r="72" spans="2:13" x14ac:dyDescent="0.2">
      <c r="B72" s="501">
        <v>43313</v>
      </c>
      <c r="C72" s="303" t="s">
        <v>1277</v>
      </c>
      <c r="D72" s="288">
        <v>13556424</v>
      </c>
      <c r="E72" s="288" t="s">
        <v>1234</v>
      </c>
      <c r="F72" s="288" t="s">
        <v>59</v>
      </c>
      <c r="G72" s="289">
        <v>596.66999999999996</v>
      </c>
      <c r="H72" s="289" t="s">
        <v>729</v>
      </c>
      <c r="I72" s="450"/>
      <c r="J72" s="15"/>
      <c r="K72" s="13"/>
      <c r="M72" s="13"/>
    </row>
    <row r="73" spans="2:13" x14ac:dyDescent="0.2">
      <c r="B73" s="501">
        <v>43344</v>
      </c>
      <c r="C73" s="303" t="s">
        <v>1279</v>
      </c>
      <c r="D73" s="288">
        <v>13558433</v>
      </c>
      <c r="E73" s="288" t="s">
        <v>1234</v>
      </c>
      <c r="F73" s="288" t="s">
        <v>59</v>
      </c>
      <c r="G73" s="289">
        <v>248</v>
      </c>
      <c r="H73" s="289" t="s">
        <v>729</v>
      </c>
      <c r="I73" s="450"/>
      <c r="J73" s="15"/>
      <c r="K73" s="13"/>
      <c r="M73" s="13"/>
    </row>
    <row r="74" spans="2:13" x14ac:dyDescent="0.2">
      <c r="B74" s="606">
        <v>43435</v>
      </c>
      <c r="C74" s="572" t="s">
        <v>1300</v>
      </c>
      <c r="D74" s="298" t="s">
        <v>496</v>
      </c>
      <c r="E74" s="298" t="s">
        <v>1301</v>
      </c>
      <c r="F74" s="298" t="s">
        <v>59</v>
      </c>
      <c r="G74" s="299">
        <v>445.85</v>
      </c>
      <c r="H74" s="299" t="s">
        <v>729</v>
      </c>
      <c r="I74" s="607"/>
      <c r="J74" s="15"/>
      <c r="K74" s="13"/>
      <c r="M74" s="13"/>
    </row>
    <row r="75" spans="2:13" x14ac:dyDescent="0.2">
      <c r="B75" s="606">
        <v>43466</v>
      </c>
      <c r="C75" s="296" t="s">
        <v>1319</v>
      </c>
      <c r="D75" s="298">
        <v>13566724</v>
      </c>
      <c r="E75" s="297" t="s">
        <v>1320</v>
      </c>
      <c r="F75" s="298" t="s">
        <v>59</v>
      </c>
      <c r="G75" s="299">
        <v>1193</v>
      </c>
      <c r="H75" s="299" t="s">
        <v>655</v>
      </c>
      <c r="I75" s="607"/>
      <c r="J75" s="15"/>
      <c r="K75" s="13"/>
      <c r="M75" s="13"/>
    </row>
    <row r="76" spans="2:13" ht="13.5" thickBot="1" x14ac:dyDescent="0.25">
      <c r="B76" s="606">
        <v>43497</v>
      </c>
      <c r="C76" s="296" t="s">
        <v>1342</v>
      </c>
      <c r="D76" s="298"/>
      <c r="E76" s="297" t="s">
        <v>1234</v>
      </c>
      <c r="F76" s="298" t="s">
        <v>59</v>
      </c>
      <c r="G76" s="299">
        <v>405</v>
      </c>
      <c r="H76" s="299" t="s">
        <v>86</v>
      </c>
      <c r="I76" s="607"/>
      <c r="J76" s="15"/>
      <c r="K76" s="13"/>
      <c r="M76" s="13"/>
    </row>
    <row r="77" spans="2:13" x14ac:dyDescent="0.2">
      <c r="B77" s="504">
        <v>43586</v>
      </c>
      <c r="C77" s="473" t="s">
        <v>1388</v>
      </c>
      <c r="D77" s="505">
        <v>13577852</v>
      </c>
      <c r="E77" s="505" t="s">
        <v>1441</v>
      </c>
      <c r="F77" s="620" t="s">
        <v>59</v>
      </c>
      <c r="G77" s="842">
        <v>695</v>
      </c>
      <c r="H77" s="842" t="s">
        <v>86</v>
      </c>
      <c r="I77" s="935"/>
      <c r="J77" s="1078" t="s">
        <v>1950</v>
      </c>
      <c r="K77" s="13"/>
      <c r="M77" s="13"/>
    </row>
    <row r="78" spans="2:13" x14ac:dyDescent="0.2">
      <c r="B78" s="894">
        <v>43678</v>
      </c>
      <c r="C78" s="619" t="s">
        <v>1440</v>
      </c>
      <c r="D78" s="620">
        <v>13583736</v>
      </c>
      <c r="E78" s="620" t="s">
        <v>1234</v>
      </c>
      <c r="F78" s="620" t="s">
        <v>59</v>
      </c>
      <c r="G78" s="842">
        <v>270</v>
      </c>
      <c r="H78" s="842" t="s">
        <v>729</v>
      </c>
      <c r="I78" s="935"/>
      <c r="J78" s="1079"/>
      <c r="K78" s="13"/>
      <c r="M78" s="13"/>
    </row>
    <row r="79" spans="2:13" x14ac:dyDescent="0.2">
      <c r="B79" s="894">
        <v>43800</v>
      </c>
      <c r="C79" s="619" t="s">
        <v>1442</v>
      </c>
      <c r="D79" s="620"/>
      <c r="E79" s="620"/>
      <c r="F79" s="620" t="s">
        <v>59</v>
      </c>
      <c r="G79" s="842">
        <v>7259</v>
      </c>
      <c r="H79" s="842" t="s">
        <v>658</v>
      </c>
      <c r="I79" s="935"/>
      <c r="J79" s="1079"/>
      <c r="K79" s="13"/>
      <c r="M79" s="13"/>
    </row>
    <row r="80" spans="2:13" x14ac:dyDescent="0.2">
      <c r="B80" s="894">
        <v>43739</v>
      </c>
      <c r="C80" s="619" t="s">
        <v>1462</v>
      </c>
      <c r="D80" s="620">
        <v>13586831</v>
      </c>
      <c r="E80" s="620" t="s">
        <v>1463</v>
      </c>
      <c r="F80" s="620" t="s">
        <v>59</v>
      </c>
      <c r="G80" s="842">
        <v>125</v>
      </c>
      <c r="H80" s="842" t="s">
        <v>658</v>
      </c>
      <c r="I80" s="935"/>
      <c r="J80" s="1079"/>
      <c r="K80" s="13"/>
      <c r="M80" s="13"/>
    </row>
    <row r="81" spans="2:13" x14ac:dyDescent="0.2">
      <c r="B81" s="894">
        <v>43739</v>
      </c>
      <c r="C81" s="761" t="s">
        <v>1561</v>
      </c>
      <c r="D81" s="620"/>
      <c r="E81" s="620"/>
      <c r="F81" s="620" t="s">
        <v>59</v>
      </c>
      <c r="G81" s="842">
        <v>397</v>
      </c>
      <c r="H81" s="842" t="s">
        <v>729</v>
      </c>
      <c r="I81" s="935"/>
      <c r="J81" s="1079"/>
      <c r="K81" s="13"/>
      <c r="M81" s="13"/>
    </row>
    <row r="82" spans="2:13" x14ac:dyDescent="0.2">
      <c r="B82" s="894">
        <v>43770</v>
      </c>
      <c r="C82" s="619" t="s">
        <v>1481</v>
      </c>
      <c r="D82" s="620">
        <v>13590448</v>
      </c>
      <c r="E82" s="620" t="s">
        <v>1482</v>
      </c>
      <c r="F82" s="620" t="s">
        <v>59</v>
      </c>
      <c r="G82" s="842">
        <v>1495</v>
      </c>
      <c r="H82" s="842" t="s">
        <v>729</v>
      </c>
      <c r="I82" s="935"/>
      <c r="J82" s="1079"/>
      <c r="K82" s="13"/>
      <c r="M82" s="13"/>
    </row>
    <row r="83" spans="2:13" x14ac:dyDescent="0.2">
      <c r="B83" s="894">
        <v>43831</v>
      </c>
      <c r="C83" s="619" t="s">
        <v>1512</v>
      </c>
      <c r="D83" s="620">
        <v>13593385</v>
      </c>
      <c r="E83" s="620" t="s">
        <v>1513</v>
      </c>
      <c r="F83" s="620" t="s">
        <v>59</v>
      </c>
      <c r="G83" s="842">
        <v>125</v>
      </c>
      <c r="H83" s="842" t="s">
        <v>658</v>
      </c>
      <c r="I83" s="935"/>
      <c r="J83" s="1079"/>
      <c r="K83" s="13"/>
      <c r="M83" s="13"/>
    </row>
    <row r="84" spans="2:13" s="302" customFormat="1" x14ac:dyDescent="0.2">
      <c r="B84" s="894">
        <v>43831</v>
      </c>
      <c r="C84" s="619" t="s">
        <v>1464</v>
      </c>
      <c r="D84" s="620"/>
      <c r="E84" s="620"/>
      <c r="F84" s="620" t="s">
        <v>59</v>
      </c>
      <c r="G84" s="842">
        <v>3445</v>
      </c>
      <c r="H84" s="842" t="s">
        <v>658</v>
      </c>
      <c r="I84" s="936"/>
      <c r="J84" s="1079"/>
    </row>
    <row r="85" spans="2:13" s="302" customFormat="1" ht="13.5" thickBot="1" x14ac:dyDescent="0.25">
      <c r="B85" s="894">
        <v>43891</v>
      </c>
      <c r="C85" s="619" t="s">
        <v>1560</v>
      </c>
      <c r="D85" s="620"/>
      <c r="E85" s="620"/>
      <c r="F85" s="620" t="s">
        <v>59</v>
      </c>
      <c r="G85" s="842">
        <v>11537</v>
      </c>
      <c r="H85" s="842" t="s">
        <v>718</v>
      </c>
      <c r="I85" s="935"/>
      <c r="J85" s="1080"/>
      <c r="K85" s="285" t="s">
        <v>1639</v>
      </c>
    </row>
    <row r="86" spans="2:13" ht="30" thickBot="1" x14ac:dyDescent="0.25">
      <c r="B86" s="887">
        <v>44256</v>
      </c>
      <c r="C86" s="879" t="s">
        <v>1672</v>
      </c>
      <c r="D86" s="876"/>
      <c r="E86" s="876"/>
      <c r="F86" s="876" t="s">
        <v>59</v>
      </c>
      <c r="G86" s="877">
        <v>5355</v>
      </c>
      <c r="H86" s="877" t="s">
        <v>658</v>
      </c>
      <c r="I86" s="931"/>
      <c r="J86" s="1008" t="s">
        <v>1944</v>
      </c>
      <c r="K86" s="13"/>
      <c r="M86" s="13"/>
    </row>
    <row r="87" spans="2:13" s="621" customFormat="1" x14ac:dyDescent="0.2">
      <c r="B87" s="792">
        <v>44501</v>
      </c>
      <c r="C87" s="473" t="s">
        <v>1754</v>
      </c>
      <c r="D87" s="505"/>
      <c r="E87" s="505"/>
      <c r="F87" s="505" t="s">
        <v>59</v>
      </c>
      <c r="G87" s="571">
        <v>3470.68</v>
      </c>
      <c r="H87" s="571" t="s">
        <v>718</v>
      </c>
      <c r="I87" s="933"/>
      <c r="J87" s="1078" t="s">
        <v>1942</v>
      </c>
    </row>
    <row r="88" spans="2:13" s="621" customFormat="1" x14ac:dyDescent="0.2">
      <c r="B88" s="932">
        <v>44348</v>
      </c>
      <c r="C88" s="473" t="s">
        <v>1755</v>
      </c>
      <c r="D88" s="505">
        <v>13635783</v>
      </c>
      <c r="E88" s="505" t="s">
        <v>1234</v>
      </c>
      <c r="F88" s="505" t="s">
        <v>59</v>
      </c>
      <c r="G88" s="571">
        <v>995</v>
      </c>
      <c r="H88" s="571" t="s">
        <v>718</v>
      </c>
      <c r="I88" s="933"/>
      <c r="J88" s="1079"/>
    </row>
    <row r="89" spans="2:13" s="621" customFormat="1" x14ac:dyDescent="0.2">
      <c r="B89" s="792">
        <v>44593</v>
      </c>
      <c r="C89" s="473" t="s">
        <v>1773</v>
      </c>
      <c r="D89" s="505">
        <v>13639994</v>
      </c>
      <c r="E89" s="505" t="s">
        <v>1234</v>
      </c>
      <c r="F89" s="505" t="s">
        <v>59</v>
      </c>
      <c r="G89" s="571">
        <v>147</v>
      </c>
      <c r="H89" s="571" t="s">
        <v>718</v>
      </c>
      <c r="I89" s="933"/>
      <c r="J89" s="1079"/>
    </row>
    <row r="90" spans="2:13" s="621" customFormat="1" x14ac:dyDescent="0.2">
      <c r="B90" s="792">
        <v>44593</v>
      </c>
      <c r="C90" s="473" t="s">
        <v>1777</v>
      </c>
      <c r="D90" s="505" t="s">
        <v>1779</v>
      </c>
      <c r="E90" s="505" t="s">
        <v>1234</v>
      </c>
      <c r="F90" s="505" t="s">
        <v>59</v>
      </c>
      <c r="G90" s="571">
        <v>825.65</v>
      </c>
      <c r="H90" s="571" t="s">
        <v>718</v>
      </c>
      <c r="I90" s="933"/>
      <c r="J90" s="1079"/>
    </row>
    <row r="91" spans="2:13" s="621" customFormat="1" ht="13.5" thickBot="1" x14ac:dyDescent="0.25">
      <c r="B91" s="993">
        <v>44593</v>
      </c>
      <c r="C91" s="619" t="s">
        <v>1777</v>
      </c>
      <c r="D91" s="620" t="s">
        <v>1779</v>
      </c>
      <c r="E91" s="620"/>
      <c r="F91" s="620" t="s">
        <v>59</v>
      </c>
      <c r="G91" s="941">
        <v>26.39</v>
      </c>
      <c r="H91" s="941" t="s">
        <v>796</v>
      </c>
      <c r="I91" s="935"/>
      <c r="J91" s="1080"/>
    </row>
    <row r="92" spans="2:13" s="621" customFormat="1" x14ac:dyDescent="0.2">
      <c r="B92" s="994">
        <v>44652</v>
      </c>
      <c r="C92" s="995" t="s">
        <v>1785</v>
      </c>
      <c r="D92" s="996" t="s">
        <v>61</v>
      </c>
      <c r="E92" s="996" t="s">
        <v>1234</v>
      </c>
      <c r="F92" s="996" t="s">
        <v>60</v>
      </c>
      <c r="G92" s="997">
        <v>2489.5</v>
      </c>
      <c r="H92" s="997" t="s">
        <v>796</v>
      </c>
      <c r="I92" s="998"/>
      <c r="J92" s="1086" t="s">
        <v>1951</v>
      </c>
    </row>
    <row r="93" spans="2:13" s="621" customFormat="1" x14ac:dyDescent="0.2">
      <c r="B93" s="878">
        <v>44682</v>
      </c>
      <c r="C93" s="874" t="s">
        <v>1830</v>
      </c>
      <c r="D93" s="876">
        <v>13648017</v>
      </c>
      <c r="E93" s="875" t="s">
        <v>1234</v>
      </c>
      <c r="F93" s="876" t="s">
        <v>59</v>
      </c>
      <c r="G93" s="877">
        <v>695</v>
      </c>
      <c r="H93" s="877" t="s">
        <v>799</v>
      </c>
      <c r="I93" s="999"/>
      <c r="J93" s="1087"/>
    </row>
    <row r="94" spans="2:13" s="621" customFormat="1" x14ac:dyDescent="0.2">
      <c r="B94" s="878">
        <v>44682</v>
      </c>
      <c r="C94" s="879" t="s">
        <v>1805</v>
      </c>
      <c r="D94" s="876">
        <v>13648269</v>
      </c>
      <c r="E94" s="876" t="s">
        <v>1234</v>
      </c>
      <c r="F94" s="876" t="s">
        <v>59</v>
      </c>
      <c r="G94" s="877">
        <v>454</v>
      </c>
      <c r="H94" s="877" t="s">
        <v>846</v>
      </c>
      <c r="I94" s="999"/>
      <c r="J94" s="1087"/>
    </row>
    <row r="95" spans="2:13" x14ac:dyDescent="0.2">
      <c r="B95" s="1000" t="s">
        <v>1831</v>
      </c>
      <c r="C95" s="874" t="s">
        <v>1832</v>
      </c>
      <c r="D95" s="879">
        <v>13650464</v>
      </c>
      <c r="E95" s="875" t="s">
        <v>1234</v>
      </c>
      <c r="F95" s="876" t="s">
        <v>59</v>
      </c>
      <c r="G95" s="877">
        <v>1326</v>
      </c>
      <c r="H95" s="877" t="s">
        <v>796</v>
      </c>
      <c r="I95" s="1001"/>
      <c r="J95" s="1087"/>
    </row>
    <row r="96" spans="2:13" x14ac:dyDescent="0.2">
      <c r="B96" s="1000">
        <v>44743</v>
      </c>
      <c r="C96" s="874" t="s">
        <v>1834</v>
      </c>
      <c r="D96" s="879"/>
      <c r="E96" s="875" t="s">
        <v>1234</v>
      </c>
      <c r="F96" s="876" t="s">
        <v>59</v>
      </c>
      <c r="G96" s="877">
        <v>883.33</v>
      </c>
      <c r="H96" s="877" t="s">
        <v>846</v>
      </c>
      <c r="I96" s="1001"/>
      <c r="J96" s="1087"/>
    </row>
    <row r="97" spans="2:13" ht="13.5" thickBot="1" x14ac:dyDescent="0.25">
      <c r="B97" s="1002">
        <v>44896</v>
      </c>
      <c r="C97" s="1003" t="s">
        <v>1897</v>
      </c>
      <c r="D97" s="1004">
        <v>13660614</v>
      </c>
      <c r="E97" s="1005" t="s">
        <v>1234</v>
      </c>
      <c r="F97" s="893" t="s">
        <v>59</v>
      </c>
      <c r="G97" s="1006">
        <v>95</v>
      </c>
      <c r="H97" s="1006" t="s">
        <v>846</v>
      </c>
      <c r="I97" s="1007"/>
      <c r="J97" s="1088"/>
    </row>
    <row r="98" spans="2:13" x14ac:dyDescent="0.2">
      <c r="B98" s="846">
        <v>45047</v>
      </c>
      <c r="C98" s="754" t="s">
        <v>1930</v>
      </c>
      <c r="D98" s="473" t="s">
        <v>1931</v>
      </c>
      <c r="E98" s="755" t="s">
        <v>1234</v>
      </c>
      <c r="F98" s="505" t="s">
        <v>59</v>
      </c>
      <c r="G98" s="571">
        <v>1064</v>
      </c>
      <c r="H98" s="571" t="s">
        <v>911</v>
      </c>
      <c r="I98" s="621"/>
    </row>
    <row r="99" spans="2:13" x14ac:dyDescent="0.2">
      <c r="B99" s="846">
        <v>45078</v>
      </c>
      <c r="C99" s="754" t="s">
        <v>1925</v>
      </c>
      <c r="D99" s="473">
        <v>13674903</v>
      </c>
      <c r="E99" s="755" t="s">
        <v>1234</v>
      </c>
      <c r="F99" s="505" t="s">
        <v>59</v>
      </c>
      <c r="G99" s="571">
        <v>11500</v>
      </c>
      <c r="H99" s="571" t="s">
        <v>1006</v>
      </c>
      <c r="I99" s="621"/>
    </row>
    <row r="100" spans="2:13" x14ac:dyDescent="0.2">
      <c r="B100" s="846">
        <v>45170</v>
      </c>
      <c r="C100" s="754" t="s">
        <v>1974</v>
      </c>
      <c r="D100" s="473">
        <v>13674903</v>
      </c>
      <c r="E100" s="755" t="s">
        <v>1234</v>
      </c>
      <c r="F100" s="505" t="s">
        <v>59</v>
      </c>
      <c r="G100" s="571">
        <v>2850</v>
      </c>
      <c r="H100" s="571" t="s">
        <v>1006</v>
      </c>
      <c r="I100" s="621"/>
    </row>
    <row r="101" spans="2:13" x14ac:dyDescent="0.2">
      <c r="B101" s="846"/>
      <c r="C101" s="754"/>
      <c r="D101" s="473"/>
      <c r="E101" s="755"/>
      <c r="F101" s="505"/>
      <c r="G101" s="571"/>
      <c r="H101" s="571"/>
      <c r="I101" s="621"/>
    </row>
    <row r="102" spans="2:13" x14ac:dyDescent="0.2">
      <c r="B102" s="846"/>
      <c r="C102" s="754"/>
      <c r="D102" s="473"/>
      <c r="E102" s="755"/>
      <c r="F102" s="505"/>
      <c r="G102" s="571"/>
      <c r="H102" s="571"/>
      <c r="I102" s="621"/>
    </row>
    <row r="103" spans="2:13" x14ac:dyDescent="0.2">
      <c r="B103" s="846"/>
      <c r="C103" s="754"/>
      <c r="D103" s="473"/>
      <c r="E103" s="755"/>
      <c r="F103" s="505"/>
      <c r="G103" s="571"/>
      <c r="H103" s="571"/>
      <c r="I103" s="621"/>
    </row>
    <row r="104" spans="2:13" x14ac:dyDescent="0.2">
      <c r="B104" s="846"/>
      <c r="C104" s="754"/>
      <c r="D104" s="473"/>
      <c r="E104" s="755"/>
      <c r="F104" s="505"/>
      <c r="G104" s="571"/>
      <c r="H104" s="571"/>
      <c r="I104" s="621"/>
    </row>
    <row r="105" spans="2:13" x14ac:dyDescent="0.2">
      <c r="B105" s="846"/>
      <c r="C105" s="754"/>
      <c r="D105" s="473"/>
      <c r="E105" s="755"/>
      <c r="F105" s="505"/>
      <c r="G105" s="571"/>
      <c r="H105" s="571"/>
      <c r="I105" s="621"/>
    </row>
    <row r="106" spans="2:13" x14ac:dyDescent="0.2">
      <c r="B106" s="846"/>
      <c r="C106" s="754"/>
      <c r="D106" s="473"/>
      <c r="E106" s="755"/>
      <c r="F106" s="505"/>
      <c r="G106" s="571"/>
      <c r="H106" s="571"/>
      <c r="I106" s="621"/>
    </row>
    <row r="107" spans="2:13" s="621" customFormat="1" x14ac:dyDescent="0.2">
      <c r="B107" s="792"/>
      <c r="C107" s="792"/>
      <c r="D107" s="505"/>
      <c r="E107" s="505"/>
      <c r="F107" s="505"/>
      <c r="G107" s="571"/>
      <c r="H107" s="571"/>
      <c r="I107" s="473"/>
      <c r="J107" s="622"/>
    </row>
    <row r="108" spans="2:13" ht="13.5" thickBot="1" x14ac:dyDescent="0.25">
      <c r="K108" s="13"/>
      <c r="M108" s="13"/>
    </row>
    <row r="109" spans="2:13" ht="13.5" thickBot="1" x14ac:dyDescent="0.25">
      <c r="G109" s="52">
        <f>SUM(G48:G108)</f>
        <v>101202.62999999998</v>
      </c>
      <c r="K109" s="13"/>
      <c r="M109" s="13"/>
    </row>
  </sheetData>
  <customSheetViews>
    <customSheetView guid="{530C5414-3213-46FD-B662-C692DC9B3FEE}" hiddenColumns="1" topLeftCell="B4">
      <selection activeCell="E33" sqref="E33"/>
      <pageMargins left="0.7" right="0.7" top="0.75" bottom="0.75" header="0.3" footer="0.3"/>
      <pageSetup paperSize="9" orientation="portrait" r:id="rId1"/>
    </customSheetView>
    <customSheetView guid="{48EFB8DA-639B-4F4D-81A0-52231C999B0D}" hiddenColumns="1" topLeftCell="B2">
      <selection activeCell="K29" sqref="K29"/>
      <pageMargins left="0.7" right="0.7" top="0.75" bottom="0.75" header="0.3" footer="0.3"/>
      <pageSetup paperSize="9" orientation="portrait" r:id="rId2"/>
    </customSheetView>
    <customSheetView guid="{205CB0E8-D828-424D-99F7-5125E6C51D94}" hiddenColumns="1" topLeftCell="B1">
      <selection activeCell="K32" sqref="K32"/>
      <pageMargins left="0.7" right="0.7" top="0.75" bottom="0.75" header="0.3" footer="0.3"/>
      <pageSetup paperSize="9" orientation="portrait" r:id="rId3"/>
    </customSheetView>
  </customSheetViews>
  <mergeCells count="4">
    <mergeCell ref="H47:I47"/>
    <mergeCell ref="J92:J97"/>
    <mergeCell ref="J87:J91"/>
    <mergeCell ref="J77:J85"/>
  </mergeCells>
  <dataValidations count="2">
    <dataValidation type="list" allowBlank="1" showInputMessage="1" showErrorMessage="1" sqref="H48:H107" xr:uid="{00000000-0002-0000-0D00-000000000000}">
      <formula1>$C$7:$C$43</formula1>
    </dataValidation>
    <dataValidation type="list" allowBlank="1" showInputMessage="1" showErrorMessage="1" sqref="F48:F107" xr:uid="{00000000-0002-0000-0D00-000001000000}">
      <formula1>$V$1:$V$2</formula1>
    </dataValidation>
  </dataValidations>
  <pageMargins left="0.70866141732283472" right="0.70866141732283472" top="0.74803149606299213" bottom="0.74803149606299213" header="0.31496062992125984" footer="0.31496062992125984"/>
  <pageSetup paperSize="9" scale="70" fitToHeight="0" orientation="landscape" r:id="rId4"/>
  <headerFooter>
    <oddFooter>&amp;C&amp;1#&amp;"Calibri"&amp;10&amp;K000000OFFICIAL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8" tint="0.39997558519241921"/>
  </sheetPr>
  <dimension ref="A1:V52"/>
  <sheetViews>
    <sheetView topLeftCell="C9" workbookViewId="0">
      <selection activeCell="C45" sqref="C45:F45"/>
    </sheetView>
  </sheetViews>
  <sheetFormatPr defaultColWidth="9.140625" defaultRowHeight="12.75" x14ac:dyDescent="0.2"/>
  <cols>
    <col min="1" max="1" width="3.42578125" style="13" hidden="1" customWidth="1"/>
    <col min="2" max="2" width="24.7109375" style="13" bestFit="1" customWidth="1"/>
    <col min="3" max="3" width="54" style="13" customWidth="1"/>
    <col min="4" max="4" width="18.7109375" style="13" customWidth="1"/>
    <col min="5" max="5" width="17.85546875" style="13" bestFit="1" customWidth="1"/>
    <col min="6" max="7" width="15.28515625" style="13" customWidth="1"/>
    <col min="8" max="8" width="17.140625" style="13" customWidth="1"/>
    <col min="9" max="9" width="27.42578125" style="13" customWidth="1"/>
    <col min="10" max="10" width="5" style="13" customWidth="1"/>
    <col min="11" max="11" width="22.28515625" style="15" customWidth="1"/>
    <col min="12" max="12" width="12.85546875" style="13" customWidth="1"/>
    <col min="13" max="13" width="18.42578125" style="15" customWidth="1"/>
    <col min="14" max="14" width="17.7109375" style="13" customWidth="1"/>
    <col min="15" max="16384" width="9.140625" style="13"/>
  </cols>
  <sheetData>
    <row r="1" spans="1:22" ht="23.25" x14ac:dyDescent="0.35">
      <c r="B1" s="14" t="s">
        <v>3</v>
      </c>
      <c r="C1" s="14" t="s">
        <v>39</v>
      </c>
      <c r="G1" s="80" t="s">
        <v>831</v>
      </c>
      <c r="M1" s="16"/>
      <c r="V1" s="17" t="s">
        <v>59</v>
      </c>
    </row>
    <row r="2" spans="1:22" ht="48" customHeight="1" thickBot="1" x14ac:dyDescent="0.35">
      <c r="B2" s="18" t="s">
        <v>70</v>
      </c>
      <c r="C2" s="14"/>
      <c r="D2" s="19"/>
      <c r="E2" s="17"/>
      <c r="F2" s="17"/>
      <c r="H2" s="20"/>
      <c r="M2" s="16"/>
      <c r="V2" s="17" t="s">
        <v>60</v>
      </c>
    </row>
    <row r="3" spans="1:22" ht="48" customHeight="1" x14ac:dyDescent="0.25">
      <c r="B3" s="30" t="s">
        <v>0</v>
      </c>
      <c r="C3" s="31" t="s">
        <v>43</v>
      </c>
      <c r="D3" s="31" t="s">
        <v>44</v>
      </c>
      <c r="E3" s="46" t="s">
        <v>69</v>
      </c>
      <c r="F3" s="31" t="s">
        <v>68</v>
      </c>
      <c r="G3" s="31" t="s">
        <v>893</v>
      </c>
      <c r="H3" s="46" t="s">
        <v>1829</v>
      </c>
      <c r="I3" s="47" t="s">
        <v>54</v>
      </c>
      <c r="J3" s="21"/>
      <c r="K3" s="21"/>
      <c r="L3" s="21"/>
      <c r="M3" s="13"/>
    </row>
    <row r="4" spans="1:22" ht="15" customHeight="1" x14ac:dyDescent="0.25">
      <c r="B4" s="222"/>
      <c r="C4" s="27" t="s">
        <v>482</v>
      </c>
      <c r="D4" s="223">
        <v>40633</v>
      </c>
      <c r="E4" s="224">
        <v>43190</v>
      </c>
      <c r="F4" s="225">
        <v>7057</v>
      </c>
      <c r="G4" s="225">
        <v>4034</v>
      </c>
      <c r="H4" s="257">
        <f t="shared" ref="H4:H10" si="0">SUMIF($H$24:$H$96,C4,$G$24:$G$96)</f>
        <v>4030.98</v>
      </c>
      <c r="I4" s="226">
        <f>F4-H4</f>
        <v>3026.02</v>
      </c>
      <c r="J4" s="21"/>
      <c r="K4" s="21"/>
      <c r="L4" s="21"/>
      <c r="M4" s="13"/>
    </row>
    <row r="5" spans="1:22" x14ac:dyDescent="0.2">
      <c r="A5" s="13">
        <v>3</v>
      </c>
      <c r="B5" s="266" t="s">
        <v>72</v>
      </c>
      <c r="C5" s="385" t="s">
        <v>80</v>
      </c>
      <c r="D5" s="386">
        <v>41470</v>
      </c>
      <c r="E5" s="387">
        <f t="shared" ref="E5:E15" si="1">IF(D5=0,"",D5+2556.7)</f>
        <v>44026.7</v>
      </c>
      <c r="F5" s="388">
        <v>2560</v>
      </c>
      <c r="G5" s="388">
        <v>610</v>
      </c>
      <c r="H5" s="257">
        <f t="shared" si="0"/>
        <v>2422</v>
      </c>
      <c r="I5" s="226">
        <f t="shared" ref="I5:I10" si="2">F5-H5</f>
        <v>138</v>
      </c>
      <c r="J5" s="22"/>
      <c r="K5" s="22"/>
      <c r="L5" s="22"/>
      <c r="M5" s="13"/>
    </row>
    <row r="6" spans="1:22" x14ac:dyDescent="0.2">
      <c r="B6" s="266" t="s">
        <v>485</v>
      </c>
      <c r="C6" s="385" t="s">
        <v>486</v>
      </c>
      <c r="D6" s="386">
        <v>42117</v>
      </c>
      <c r="E6" s="387">
        <f t="shared" si="1"/>
        <v>44673.7</v>
      </c>
      <c r="F6" s="388">
        <v>3848.2</v>
      </c>
      <c r="G6" s="388">
        <v>3848.2</v>
      </c>
      <c r="H6" s="257">
        <f t="shared" si="0"/>
        <v>3708.96</v>
      </c>
      <c r="I6" s="226">
        <f t="shared" si="2"/>
        <v>139.23999999999978</v>
      </c>
      <c r="J6" s="22"/>
      <c r="K6" s="22"/>
      <c r="L6" s="22"/>
      <c r="M6" s="13"/>
    </row>
    <row r="7" spans="1:22" x14ac:dyDescent="0.2">
      <c r="B7" s="266" t="s">
        <v>578</v>
      </c>
      <c r="C7" s="385" t="s">
        <v>977</v>
      </c>
      <c r="D7" s="386">
        <v>42838</v>
      </c>
      <c r="E7" s="387">
        <f t="shared" si="1"/>
        <v>45394.7</v>
      </c>
      <c r="F7" s="388">
        <v>337.47</v>
      </c>
      <c r="G7" s="388"/>
      <c r="H7" s="257">
        <f t="shared" si="0"/>
        <v>174</v>
      </c>
      <c r="I7" s="226">
        <f t="shared" si="2"/>
        <v>163.47000000000003</v>
      </c>
      <c r="J7" s="22"/>
      <c r="K7" s="22"/>
      <c r="L7" s="22"/>
      <c r="M7" s="13"/>
    </row>
    <row r="8" spans="1:22" x14ac:dyDescent="0.2">
      <c r="B8" s="266" t="s">
        <v>1009</v>
      </c>
      <c r="C8" s="385" t="s">
        <v>1012</v>
      </c>
      <c r="D8" s="386">
        <v>42906</v>
      </c>
      <c r="E8" s="387">
        <f t="shared" si="1"/>
        <v>45462.7</v>
      </c>
      <c r="F8" s="388">
        <v>6063</v>
      </c>
      <c r="G8" s="388"/>
      <c r="H8" s="257">
        <f t="shared" si="0"/>
        <v>3161.4</v>
      </c>
      <c r="I8" s="226">
        <f t="shared" si="2"/>
        <v>2901.6</v>
      </c>
      <c r="J8" s="22"/>
      <c r="K8" s="22"/>
      <c r="L8" s="22"/>
      <c r="M8" s="13"/>
    </row>
    <row r="9" spans="1:22" x14ac:dyDescent="0.2">
      <c r="B9" s="266" t="s">
        <v>1179</v>
      </c>
      <c r="C9" s="385" t="s">
        <v>1180</v>
      </c>
      <c r="D9" s="386">
        <v>43074</v>
      </c>
      <c r="E9" s="387">
        <f t="shared" si="1"/>
        <v>45630.7</v>
      </c>
      <c r="F9" s="388">
        <v>372</v>
      </c>
      <c r="G9" s="388"/>
      <c r="H9" s="257">
        <f t="shared" si="0"/>
        <v>0</v>
      </c>
      <c r="I9" s="226">
        <f t="shared" si="2"/>
        <v>372</v>
      </c>
      <c r="J9" s="22"/>
      <c r="K9" s="22"/>
      <c r="L9" s="22"/>
      <c r="M9" s="13"/>
    </row>
    <row r="10" spans="1:22" x14ac:dyDescent="0.2">
      <c r="B10" s="266" t="s">
        <v>1228</v>
      </c>
      <c r="C10" s="385" t="s">
        <v>1229</v>
      </c>
      <c r="D10" s="386">
        <v>43224</v>
      </c>
      <c r="E10" s="387">
        <f t="shared" si="1"/>
        <v>45780.7</v>
      </c>
      <c r="F10" s="388">
        <v>1313</v>
      </c>
      <c r="G10" s="388"/>
      <c r="H10" s="257">
        <f t="shared" si="0"/>
        <v>0</v>
      </c>
      <c r="I10" s="226">
        <f t="shared" si="2"/>
        <v>1313</v>
      </c>
      <c r="J10" s="22"/>
      <c r="K10" s="22"/>
      <c r="L10" s="22"/>
      <c r="M10" s="13"/>
    </row>
    <row r="11" spans="1:22" x14ac:dyDescent="0.2">
      <c r="B11" s="266" t="s">
        <v>1243</v>
      </c>
      <c r="C11" s="386" t="s">
        <v>1244</v>
      </c>
      <c r="D11" s="386">
        <v>43377</v>
      </c>
      <c r="E11" s="387">
        <f t="shared" si="1"/>
        <v>45933.7</v>
      </c>
      <c r="F11" s="388">
        <v>722.5</v>
      </c>
      <c r="G11" s="388"/>
      <c r="H11" s="257">
        <f t="shared" ref="H11:H15" si="3">SUMIF($H$24:$H$96,C11,$G$24:$G$96)</f>
        <v>0</v>
      </c>
      <c r="I11" s="226">
        <f t="shared" ref="I11:I15" si="4">F11-H11</f>
        <v>722.5</v>
      </c>
      <c r="J11" s="22"/>
      <c r="K11" s="22"/>
      <c r="L11" s="22"/>
      <c r="M11" s="13"/>
    </row>
    <row r="12" spans="1:22" x14ac:dyDescent="0.2">
      <c r="B12" s="266" t="s">
        <v>802</v>
      </c>
      <c r="C12" s="386" t="s">
        <v>1328</v>
      </c>
      <c r="D12" s="386">
        <v>43503</v>
      </c>
      <c r="E12" s="387">
        <f t="shared" si="1"/>
        <v>46059.7</v>
      </c>
      <c r="F12" s="388">
        <v>2410</v>
      </c>
      <c r="G12" s="388"/>
      <c r="H12" s="257">
        <f t="shared" si="3"/>
        <v>0</v>
      </c>
      <c r="I12" s="226">
        <f t="shared" si="4"/>
        <v>2410</v>
      </c>
      <c r="J12" s="22"/>
      <c r="K12" s="22"/>
      <c r="L12" s="22"/>
      <c r="M12" s="13"/>
    </row>
    <row r="13" spans="1:22" x14ac:dyDescent="0.2">
      <c r="B13" s="266" t="s">
        <v>1597</v>
      </c>
      <c r="C13" s="386" t="s">
        <v>1605</v>
      </c>
      <c r="D13" s="386">
        <v>44137</v>
      </c>
      <c r="E13" s="387">
        <f t="shared" si="1"/>
        <v>46693.7</v>
      </c>
      <c r="F13" s="388">
        <v>3072.65</v>
      </c>
      <c r="G13" s="388"/>
      <c r="H13" s="257">
        <f t="shared" si="3"/>
        <v>0</v>
      </c>
      <c r="I13" s="226">
        <f t="shared" si="4"/>
        <v>3072.65</v>
      </c>
      <c r="J13" s="22"/>
      <c r="K13" s="22"/>
      <c r="L13" s="22"/>
      <c r="M13" s="13"/>
    </row>
    <row r="14" spans="1:22" x14ac:dyDescent="0.2">
      <c r="B14" s="266" t="s">
        <v>1529</v>
      </c>
      <c r="C14" s="386" t="s">
        <v>1780</v>
      </c>
      <c r="D14" s="386">
        <v>44643</v>
      </c>
      <c r="E14" s="387">
        <f t="shared" si="1"/>
        <v>47199.7</v>
      </c>
      <c r="F14" s="388">
        <v>281.37</v>
      </c>
      <c r="G14" s="388"/>
      <c r="H14" s="257">
        <f t="shared" si="3"/>
        <v>0</v>
      </c>
      <c r="I14" s="226">
        <f t="shared" si="4"/>
        <v>281.37</v>
      </c>
      <c r="J14" s="22"/>
      <c r="K14" s="22"/>
      <c r="L14" s="22"/>
      <c r="M14" s="13"/>
    </row>
    <row r="15" spans="1:22" x14ac:dyDescent="0.2">
      <c r="B15" s="266" t="s">
        <v>586</v>
      </c>
      <c r="C15" s="386" t="s">
        <v>1811</v>
      </c>
      <c r="D15" s="386">
        <v>44753</v>
      </c>
      <c r="E15" s="387">
        <f t="shared" si="1"/>
        <v>47309.7</v>
      </c>
      <c r="F15" s="388">
        <v>1431.81</v>
      </c>
      <c r="G15" s="388"/>
      <c r="H15" s="257">
        <f t="shared" si="3"/>
        <v>0</v>
      </c>
      <c r="I15" s="226">
        <f t="shared" si="4"/>
        <v>1431.81</v>
      </c>
      <c r="J15" s="22"/>
      <c r="K15" s="22"/>
      <c r="L15" s="22"/>
      <c r="M15" s="13"/>
    </row>
    <row r="16" spans="1:22" x14ac:dyDescent="0.2">
      <c r="B16" s="266"/>
      <c r="C16" s="386"/>
      <c r="D16" s="386"/>
      <c r="E16" s="387"/>
      <c r="F16" s="388"/>
      <c r="G16" s="388"/>
      <c r="H16" s="257"/>
      <c r="I16" s="226"/>
      <c r="J16" s="22"/>
      <c r="K16" s="22"/>
      <c r="L16" s="22"/>
      <c r="M16" s="13"/>
    </row>
    <row r="17" spans="2:14" x14ac:dyDescent="0.2">
      <c r="B17" s="32"/>
      <c r="C17" s="27"/>
      <c r="D17" s="55"/>
      <c r="E17" s="56"/>
      <c r="F17" s="57"/>
      <c r="G17" s="57"/>
      <c r="H17" s="257">
        <f>SUMIF($H$24:$H$96,C17,$G$24:$G$96)</f>
        <v>0</v>
      </c>
      <c r="I17" s="226"/>
      <c r="J17" s="22"/>
      <c r="K17" s="22"/>
      <c r="L17" s="22"/>
      <c r="M17" s="13"/>
    </row>
    <row r="18" spans="2:14" x14ac:dyDescent="0.2">
      <c r="B18" s="543"/>
      <c r="C18" s="737"/>
      <c r="D18" s="738"/>
      <c r="E18" s="739"/>
      <c r="F18" s="740"/>
      <c r="G18" s="740"/>
      <c r="H18" s="741"/>
      <c r="I18" s="742"/>
      <c r="J18" s="22"/>
      <c r="K18" s="22"/>
      <c r="L18" s="22"/>
      <c r="M18" s="13"/>
    </row>
    <row r="19" spans="2:14" ht="13.5" thickBot="1" x14ac:dyDescent="0.25">
      <c r="B19" s="543"/>
      <c r="C19" s="737"/>
      <c r="D19" s="738"/>
      <c r="E19" s="739"/>
      <c r="F19" s="740"/>
      <c r="G19" s="740"/>
      <c r="H19" s="741"/>
      <c r="I19" s="742"/>
      <c r="J19" s="22"/>
      <c r="K19" s="22"/>
      <c r="L19" s="22"/>
      <c r="M19" s="13"/>
    </row>
    <row r="20" spans="2:14" ht="13.5" thickBot="1" x14ac:dyDescent="0.25">
      <c r="C20" s="15"/>
      <c r="D20" s="15"/>
      <c r="E20" s="15"/>
      <c r="F20" s="15"/>
      <c r="G20" s="15"/>
      <c r="H20" s="15"/>
      <c r="I20" s="15"/>
      <c r="J20" s="15"/>
      <c r="K20" s="12" t="s">
        <v>832</v>
      </c>
      <c r="L20" s="12" t="s">
        <v>49</v>
      </c>
      <c r="M20" s="13"/>
      <c r="N20" s="23"/>
    </row>
    <row r="21" spans="2:14" s="15" customFormat="1" ht="13.5" thickBot="1" x14ac:dyDescent="0.25">
      <c r="C21" s="24"/>
      <c r="F21" s="53">
        <f>SUM(F4:F20)</f>
        <v>29469</v>
      </c>
      <c r="G21" s="54">
        <f>SUM(G4:G20)</f>
        <v>8492.2000000000007</v>
      </c>
      <c r="H21" s="53"/>
      <c r="I21" s="54">
        <f>SUM(I4:I20)</f>
        <v>15971.66</v>
      </c>
      <c r="J21" s="53"/>
      <c r="K21" s="11">
        <f>'CIL Reconcilliation'!D15</f>
        <v>0</v>
      </c>
      <c r="L21" s="11">
        <f>H21-K21</f>
        <v>0</v>
      </c>
      <c r="N21" s="23"/>
    </row>
    <row r="22" spans="2:14" s="15" customFormat="1" ht="19.5" customHeight="1" thickBot="1" x14ac:dyDescent="0.35">
      <c r="B22" s="18" t="s">
        <v>71</v>
      </c>
      <c r="K22" s="23"/>
      <c r="M22" s="23"/>
    </row>
    <row r="23" spans="2:14" s="15" customFormat="1" ht="32.25" thickBot="1" x14ac:dyDescent="0.3">
      <c r="B23" s="37" t="s">
        <v>42</v>
      </c>
      <c r="C23" s="37" t="s">
        <v>53</v>
      </c>
      <c r="D23" s="31" t="s">
        <v>61</v>
      </c>
      <c r="E23" s="31" t="s">
        <v>51</v>
      </c>
      <c r="F23" s="31" t="s">
        <v>58</v>
      </c>
      <c r="G23" s="38" t="s">
        <v>52</v>
      </c>
      <c r="H23" s="1049" t="s">
        <v>77</v>
      </c>
      <c r="I23" s="1050"/>
      <c r="J23" s="21"/>
      <c r="L23" s="25"/>
      <c r="N23" s="26"/>
    </row>
    <row r="24" spans="2:14" ht="13.5" thickBot="1" x14ac:dyDescent="0.25">
      <c r="B24" s="281" t="s">
        <v>501</v>
      </c>
      <c r="C24" s="282" t="s">
        <v>520</v>
      </c>
      <c r="D24" s="283"/>
      <c r="E24" s="283"/>
      <c r="F24" s="283" t="s">
        <v>59</v>
      </c>
      <c r="G24" s="284">
        <v>1747</v>
      </c>
      <c r="H24" s="284" t="s">
        <v>482</v>
      </c>
      <c r="I24" s="282"/>
      <c r="J24" s="15"/>
    </row>
    <row r="25" spans="2:14" ht="13.5" thickBot="1" x14ac:dyDescent="0.25">
      <c r="B25" s="281"/>
      <c r="C25" s="282" t="s">
        <v>510</v>
      </c>
      <c r="D25" s="283"/>
      <c r="E25" s="283"/>
      <c r="F25" s="283" t="s">
        <v>59</v>
      </c>
      <c r="G25" s="284">
        <v>1562</v>
      </c>
      <c r="H25" s="284" t="s">
        <v>482</v>
      </c>
      <c r="I25" s="282"/>
      <c r="J25" s="15"/>
    </row>
    <row r="26" spans="2:14" ht="13.5" thickBot="1" x14ac:dyDescent="0.25">
      <c r="B26" s="281"/>
      <c r="C26" s="282" t="s">
        <v>615</v>
      </c>
      <c r="D26" s="283"/>
      <c r="E26" s="283"/>
      <c r="F26" s="283"/>
      <c r="G26" s="284">
        <v>-749</v>
      </c>
      <c r="H26" s="284" t="s">
        <v>482</v>
      </c>
      <c r="I26" s="282"/>
      <c r="J26" s="15"/>
    </row>
    <row r="27" spans="2:14" ht="13.5" thickBot="1" x14ac:dyDescent="0.25">
      <c r="B27" s="281">
        <v>42064</v>
      </c>
      <c r="C27" s="282" t="s">
        <v>520</v>
      </c>
      <c r="D27" s="283"/>
      <c r="E27" s="283"/>
      <c r="F27" s="283" t="s">
        <v>59</v>
      </c>
      <c r="G27" s="284">
        <v>463</v>
      </c>
      <c r="H27" s="284" t="s">
        <v>482</v>
      </c>
      <c r="I27" s="282"/>
      <c r="J27" s="15"/>
    </row>
    <row r="28" spans="2:14" ht="13.5" thickBot="1" x14ac:dyDescent="0.25">
      <c r="B28" s="281">
        <v>42270</v>
      </c>
      <c r="C28" s="282" t="s">
        <v>510</v>
      </c>
      <c r="D28" s="283">
        <v>13391097</v>
      </c>
      <c r="E28" s="283" t="s">
        <v>484</v>
      </c>
      <c r="F28" s="283" t="s">
        <v>59</v>
      </c>
      <c r="G28" s="284">
        <v>1007.98</v>
      </c>
      <c r="H28" s="284" t="s">
        <v>482</v>
      </c>
      <c r="I28" s="282"/>
      <c r="J28" s="15"/>
    </row>
    <row r="29" spans="2:14" ht="13.5" thickBot="1" x14ac:dyDescent="0.25">
      <c r="B29" s="281">
        <v>42272</v>
      </c>
      <c r="C29" s="282" t="s">
        <v>646</v>
      </c>
      <c r="D29" s="283" t="s">
        <v>706</v>
      </c>
      <c r="E29" s="283" t="s">
        <v>897</v>
      </c>
      <c r="F29" s="283" t="s">
        <v>60</v>
      </c>
      <c r="G29" s="284"/>
      <c r="H29" s="284" t="s">
        <v>482</v>
      </c>
      <c r="I29" s="282"/>
      <c r="J29" s="22"/>
    </row>
    <row r="30" spans="2:14" ht="13.5" thickBot="1" x14ac:dyDescent="0.25">
      <c r="B30" s="281">
        <v>42326</v>
      </c>
      <c r="C30" s="282" t="s">
        <v>503</v>
      </c>
      <c r="D30" s="283"/>
      <c r="E30" s="283"/>
      <c r="F30" s="283" t="s">
        <v>59</v>
      </c>
      <c r="G30" s="284">
        <v>941.96</v>
      </c>
      <c r="H30" s="284" t="s">
        <v>486</v>
      </c>
      <c r="I30" s="282"/>
      <c r="J30" s="15"/>
    </row>
    <row r="31" spans="2:14" x14ac:dyDescent="0.2">
      <c r="B31" s="500">
        <v>42647</v>
      </c>
      <c r="C31" s="303" t="s">
        <v>928</v>
      </c>
      <c r="D31" s="288"/>
      <c r="E31" s="288" t="s">
        <v>932</v>
      </c>
      <c r="F31" s="288" t="s">
        <v>59</v>
      </c>
      <c r="G31" s="289">
        <v>61</v>
      </c>
      <c r="H31" s="289" t="s">
        <v>80</v>
      </c>
      <c r="I31" s="290"/>
      <c r="J31" s="15"/>
    </row>
    <row r="32" spans="2:14" x14ac:dyDescent="0.2">
      <c r="B32" s="501">
        <v>42705</v>
      </c>
      <c r="C32" s="303" t="s">
        <v>980</v>
      </c>
      <c r="D32" s="288"/>
      <c r="E32" s="288" t="s">
        <v>979</v>
      </c>
      <c r="F32" s="288" t="s">
        <v>59</v>
      </c>
      <c r="G32" s="289">
        <v>40</v>
      </c>
      <c r="H32" s="289" t="s">
        <v>80</v>
      </c>
      <c r="I32" s="290"/>
      <c r="J32" s="15"/>
    </row>
    <row r="33" spans="2:14" x14ac:dyDescent="0.2">
      <c r="B33" s="501">
        <v>42736</v>
      </c>
      <c r="C33" s="303" t="s">
        <v>520</v>
      </c>
      <c r="D33" s="288"/>
      <c r="E33" s="288" t="s">
        <v>932</v>
      </c>
      <c r="F33" s="288" t="s">
        <v>59</v>
      </c>
      <c r="G33" s="289">
        <v>775</v>
      </c>
      <c r="H33" s="289" t="s">
        <v>486</v>
      </c>
      <c r="I33" s="290"/>
      <c r="J33" s="15"/>
    </row>
    <row r="34" spans="2:14" s="15" customFormat="1" x14ac:dyDescent="0.2">
      <c r="B34" s="501">
        <v>42917</v>
      </c>
      <c r="C34" s="287" t="s">
        <v>1067</v>
      </c>
      <c r="D34" s="288"/>
      <c r="E34" s="288"/>
      <c r="F34" s="288" t="s">
        <v>59</v>
      </c>
      <c r="G34" s="289">
        <v>2000</v>
      </c>
      <c r="H34" s="289" t="s">
        <v>80</v>
      </c>
      <c r="I34" s="290"/>
      <c r="L34" s="25"/>
      <c r="N34" s="26"/>
    </row>
    <row r="35" spans="2:14" ht="13.5" thickBot="1" x14ac:dyDescent="0.25">
      <c r="B35" s="974" t="s">
        <v>1281</v>
      </c>
      <c r="C35" s="572" t="s">
        <v>1302</v>
      </c>
      <c r="D35" s="298"/>
      <c r="E35" s="298"/>
      <c r="F35" s="298" t="s">
        <v>59</v>
      </c>
      <c r="G35" s="299">
        <v>1500</v>
      </c>
      <c r="H35" s="299" t="s">
        <v>486</v>
      </c>
      <c r="I35" s="301"/>
      <c r="J35" s="15"/>
    </row>
    <row r="36" spans="2:14" x14ac:dyDescent="0.2">
      <c r="B36" s="975">
        <v>43586</v>
      </c>
      <c r="C36" s="976" t="s">
        <v>1388</v>
      </c>
      <c r="D36" s="977">
        <v>13577852</v>
      </c>
      <c r="E36" s="977" t="s">
        <v>1389</v>
      </c>
      <c r="F36" s="977" t="s">
        <v>59</v>
      </c>
      <c r="G36" s="978">
        <v>50</v>
      </c>
      <c r="H36" s="978" t="s">
        <v>80</v>
      </c>
      <c r="I36" s="979"/>
      <c r="J36" s="1067" t="s">
        <v>1950</v>
      </c>
    </row>
    <row r="37" spans="2:14" ht="13.5" thickBot="1" x14ac:dyDescent="0.25">
      <c r="B37" s="980">
        <v>43678</v>
      </c>
      <c r="C37" s="898" t="s">
        <v>1442</v>
      </c>
      <c r="D37" s="896"/>
      <c r="E37" s="896"/>
      <c r="F37" s="896" t="s">
        <v>59</v>
      </c>
      <c r="G37" s="899">
        <v>271</v>
      </c>
      <c r="H37" s="899" t="s">
        <v>80</v>
      </c>
      <c r="I37" s="981"/>
      <c r="J37" s="1068"/>
    </row>
    <row r="38" spans="2:14" ht="13.5" thickBot="1" x14ac:dyDescent="0.25">
      <c r="B38" s="982">
        <v>44256</v>
      </c>
      <c r="C38" s="983" t="s">
        <v>1673</v>
      </c>
      <c r="D38" s="984"/>
      <c r="E38" s="984"/>
      <c r="F38" s="984" t="s">
        <v>59</v>
      </c>
      <c r="G38" s="985">
        <v>174</v>
      </c>
      <c r="H38" s="985" t="s">
        <v>977</v>
      </c>
      <c r="I38" s="986"/>
      <c r="J38" s="922" t="s">
        <v>1944</v>
      </c>
    </row>
    <row r="39" spans="2:14" x14ac:dyDescent="0.2">
      <c r="B39" s="987">
        <v>44652</v>
      </c>
      <c r="C39" s="988" t="s">
        <v>1784</v>
      </c>
      <c r="D39" s="989"/>
      <c r="E39" s="989" t="s">
        <v>1051</v>
      </c>
      <c r="F39" s="989" t="s">
        <v>59</v>
      </c>
      <c r="G39" s="990">
        <v>492</v>
      </c>
      <c r="H39" s="990" t="s">
        <v>486</v>
      </c>
      <c r="I39" s="991"/>
      <c r="J39" s="1067" t="s">
        <v>1951</v>
      </c>
    </row>
    <row r="40" spans="2:14" x14ac:dyDescent="0.2">
      <c r="B40" s="501">
        <v>44835</v>
      </c>
      <c r="C40" s="303" t="s">
        <v>1873</v>
      </c>
      <c r="D40" s="288">
        <v>13657035</v>
      </c>
      <c r="E40" s="288" t="s">
        <v>1051</v>
      </c>
      <c r="F40" s="288" t="s">
        <v>60</v>
      </c>
      <c r="G40" s="289">
        <v>1178</v>
      </c>
      <c r="H40" s="289" t="s">
        <v>1012</v>
      </c>
      <c r="I40" s="290"/>
      <c r="J40" s="1072"/>
      <c r="K40" s="13"/>
      <c r="M40" s="13"/>
    </row>
    <row r="41" spans="2:14" x14ac:dyDescent="0.2">
      <c r="B41" s="501">
        <v>44866</v>
      </c>
      <c r="C41" s="303" t="s">
        <v>1875</v>
      </c>
      <c r="D41" s="288"/>
      <c r="E41" s="288" t="s">
        <v>1051</v>
      </c>
      <c r="F41" s="288" t="s">
        <v>60</v>
      </c>
      <c r="G41" s="289">
        <v>549</v>
      </c>
      <c r="H41" s="289" t="s">
        <v>1012</v>
      </c>
      <c r="I41" s="290"/>
      <c r="J41" s="1072"/>
      <c r="K41" s="13"/>
      <c r="M41" s="13"/>
    </row>
    <row r="42" spans="2:14" ht="13.5" thickBot="1" x14ac:dyDescent="0.25">
      <c r="B42" s="606">
        <v>44986</v>
      </c>
      <c r="C42" s="572" t="s">
        <v>1747</v>
      </c>
      <c r="D42" s="298"/>
      <c r="E42" s="298" t="s">
        <v>1890</v>
      </c>
      <c r="F42" s="298" t="s">
        <v>59</v>
      </c>
      <c r="G42" s="299">
        <v>640.4</v>
      </c>
      <c r="H42" s="299" t="s">
        <v>1012</v>
      </c>
      <c r="I42" s="301"/>
      <c r="J42" s="1068"/>
      <c r="K42" s="13"/>
      <c r="M42" s="13"/>
    </row>
    <row r="43" spans="2:14" x14ac:dyDescent="0.2">
      <c r="B43" s="847">
        <v>45170</v>
      </c>
      <c r="C43" s="1" t="s">
        <v>1973</v>
      </c>
      <c r="D43" s="2">
        <v>13680686</v>
      </c>
      <c r="E43" s="2" t="s">
        <v>1051</v>
      </c>
      <c r="F43" s="2" t="s">
        <v>59</v>
      </c>
      <c r="G43" s="29">
        <v>550</v>
      </c>
      <c r="H43" s="29" t="s">
        <v>1012</v>
      </c>
      <c r="I43" s="992"/>
      <c r="J43" s="15"/>
      <c r="K43" s="13"/>
      <c r="M43" s="13"/>
    </row>
    <row r="44" spans="2:14" x14ac:dyDescent="0.2">
      <c r="B44" s="847">
        <v>45292</v>
      </c>
      <c r="C44" s="1" t="s">
        <v>2028</v>
      </c>
      <c r="D44" s="2">
        <v>13687015</v>
      </c>
      <c r="E44" s="2" t="s">
        <v>1051</v>
      </c>
      <c r="F44" s="2" t="s">
        <v>59</v>
      </c>
      <c r="G44" s="29">
        <v>244</v>
      </c>
      <c r="H44" s="29" t="s">
        <v>1012</v>
      </c>
      <c r="I44" s="992"/>
      <c r="J44" s="15"/>
      <c r="K44" s="13"/>
      <c r="M44" s="13"/>
    </row>
    <row r="45" spans="2:14" x14ac:dyDescent="0.2">
      <c r="B45" s="1"/>
      <c r="C45" s="1"/>
      <c r="D45" s="2"/>
      <c r="E45" s="2"/>
      <c r="F45" s="2"/>
      <c r="G45" s="29"/>
      <c r="H45" s="29"/>
      <c r="I45" s="992"/>
      <c r="J45" s="15"/>
      <c r="K45" s="13"/>
      <c r="M45" s="13"/>
    </row>
    <row r="46" spans="2:14" x14ac:dyDescent="0.2">
      <c r="B46" s="1"/>
      <c r="C46" s="1"/>
      <c r="D46" s="2"/>
      <c r="E46" s="2"/>
      <c r="F46" s="2"/>
      <c r="G46" s="29"/>
      <c r="H46" s="29"/>
      <c r="I46" s="992"/>
      <c r="J46" s="15"/>
      <c r="K46" s="13"/>
      <c r="M46" s="13"/>
    </row>
    <row r="47" spans="2:14" x14ac:dyDescent="0.2">
      <c r="B47" s="1"/>
      <c r="C47" s="1"/>
      <c r="D47" s="2"/>
      <c r="E47" s="2"/>
      <c r="F47" s="2"/>
      <c r="G47" s="29"/>
      <c r="H47" s="29"/>
      <c r="I47" s="992"/>
      <c r="J47" s="15"/>
      <c r="K47" s="13"/>
      <c r="M47" s="13"/>
    </row>
    <row r="48" spans="2:14" x14ac:dyDescent="0.2">
      <c r="B48" s="1"/>
      <c r="C48" s="1"/>
      <c r="D48" s="2"/>
      <c r="E48" s="2"/>
      <c r="F48" s="2"/>
      <c r="G48" s="29"/>
      <c r="H48" s="29"/>
      <c r="I48" s="992"/>
      <c r="J48" s="15"/>
      <c r="K48" s="13"/>
      <c r="M48" s="13"/>
    </row>
    <row r="49" spans="2:13" x14ac:dyDescent="0.2">
      <c r="B49" s="1"/>
      <c r="C49" s="1"/>
      <c r="D49" s="2"/>
      <c r="E49" s="2"/>
      <c r="F49" s="2"/>
      <c r="G49" s="29"/>
      <c r="H49" s="29"/>
      <c r="I49" s="992"/>
      <c r="J49" s="15"/>
      <c r="K49" s="13"/>
      <c r="M49" s="13"/>
    </row>
    <row r="50" spans="2:13" x14ac:dyDescent="0.2">
      <c r="B50" s="1"/>
      <c r="C50" s="1"/>
      <c r="D50" s="2"/>
      <c r="E50" s="2"/>
      <c r="F50" s="2"/>
      <c r="G50" s="29"/>
      <c r="H50" s="29"/>
      <c r="I50" s="992"/>
      <c r="J50" s="15"/>
      <c r="K50" s="13"/>
      <c r="M50" s="13"/>
    </row>
    <row r="51" spans="2:13" ht="13.5" thickBot="1" x14ac:dyDescent="0.25">
      <c r="K51" s="13"/>
      <c r="M51" s="13"/>
    </row>
    <row r="52" spans="2:13" ht="13.5" thickBot="1" x14ac:dyDescent="0.25">
      <c r="G52" s="52">
        <f>SUM(G24:G51)</f>
        <v>13497.34</v>
      </c>
      <c r="K52" s="13"/>
      <c r="M52" s="13"/>
    </row>
  </sheetData>
  <customSheetViews>
    <customSheetView guid="{530C5414-3213-46FD-B662-C692DC9B3FEE}" hiddenColumns="1" topLeftCell="B1">
      <selection activeCell="H5" sqref="H5"/>
      <pageMargins left="0.7" right="0.7" top="0.75" bottom="0.75" header="0.3" footer="0.3"/>
      <pageSetup paperSize="9" orientation="portrait" r:id="rId1"/>
    </customSheetView>
    <customSheetView guid="{48EFB8DA-639B-4F4D-81A0-52231C999B0D}" hiddenColumns="1" topLeftCell="B1">
      <selection activeCell="H6" sqref="H6"/>
      <pageMargins left="0.7" right="0.7" top="0.75" bottom="0.75" header="0.3" footer="0.3"/>
      <pageSetup paperSize="9" orientation="portrait" r:id="rId2"/>
    </customSheetView>
    <customSheetView guid="{205CB0E8-D828-424D-99F7-5125E6C51D94}" hiddenColumns="1" topLeftCell="B1">
      <selection activeCell="K15" sqref="K15"/>
      <pageMargins left="0.7" right="0.7" top="0.75" bottom="0.75" header="0.3" footer="0.3"/>
      <pageSetup paperSize="9" orientation="portrait" r:id="rId3"/>
    </customSheetView>
  </customSheetViews>
  <mergeCells count="3">
    <mergeCell ref="H23:I23"/>
    <mergeCell ref="J36:J37"/>
    <mergeCell ref="J39:J42"/>
  </mergeCells>
  <dataValidations count="2">
    <dataValidation type="list" allowBlank="1" showInputMessage="1" showErrorMessage="1" sqref="H24:H50" xr:uid="{00000000-0002-0000-0B00-000000000000}">
      <formula1>$C$5:$C$17</formula1>
    </dataValidation>
    <dataValidation type="list" allowBlank="1" showInputMessage="1" showErrorMessage="1" sqref="F24:F50" xr:uid="{00000000-0002-0000-0B00-000001000000}">
      <formula1>$V$1:$V$2</formula1>
    </dataValidation>
  </dataValidations>
  <pageMargins left="0.70866141732283472" right="0.70866141732283472" top="0.74803149606299213" bottom="0.74803149606299213" header="0.31496062992125984" footer="0.31496062992125984"/>
  <pageSetup paperSize="9" scale="70" orientation="landscape" r:id="rId4"/>
  <headerFooter>
    <oddFooter>&amp;C&amp;1#&amp;"Calibri"&amp;10&amp;K000000OFFICIAL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39997558519241921"/>
  </sheetPr>
  <dimension ref="A1:V42"/>
  <sheetViews>
    <sheetView topLeftCell="E1" zoomScale="109" zoomScaleNormal="109" workbookViewId="0">
      <selection activeCell="E15" sqref="E15"/>
    </sheetView>
  </sheetViews>
  <sheetFormatPr defaultColWidth="9.140625" defaultRowHeight="12.75" x14ac:dyDescent="0.2"/>
  <cols>
    <col min="1" max="1" width="3.42578125" style="13" hidden="1" customWidth="1"/>
    <col min="2" max="2" width="16.85546875" style="13" customWidth="1"/>
    <col min="3" max="3" width="34.28515625" style="13" customWidth="1"/>
    <col min="4" max="4" width="18.7109375" style="13" customWidth="1"/>
    <col min="5" max="5" width="17.85546875" style="13" bestFit="1" customWidth="1"/>
    <col min="6" max="7" width="15.28515625" style="13" customWidth="1"/>
    <col min="8" max="8" width="35.28515625" style="13" customWidth="1"/>
    <col min="9" max="9" width="23.7109375" style="13" customWidth="1"/>
    <col min="10" max="10" width="5" style="13" customWidth="1"/>
    <col min="11" max="11" width="22.28515625" style="15" customWidth="1"/>
    <col min="12" max="12" width="12.85546875" style="13" customWidth="1"/>
    <col min="13" max="13" width="18.42578125" style="15" customWidth="1"/>
    <col min="14" max="14" width="17.7109375" style="13" customWidth="1"/>
    <col min="15" max="16384" width="9.140625" style="13"/>
  </cols>
  <sheetData>
    <row r="1" spans="1:22" ht="23.25" x14ac:dyDescent="0.35">
      <c r="B1" s="14" t="s">
        <v>673</v>
      </c>
      <c r="C1" s="14" t="s">
        <v>674</v>
      </c>
      <c r="G1" s="80" t="s">
        <v>831</v>
      </c>
      <c r="M1" s="16"/>
      <c r="V1" s="17" t="s">
        <v>59</v>
      </c>
    </row>
    <row r="2" spans="1:22" ht="48" customHeight="1" thickBot="1" x14ac:dyDescent="0.35">
      <c r="B2" s="18" t="s">
        <v>70</v>
      </c>
      <c r="C2" s="14"/>
      <c r="D2" s="19"/>
      <c r="E2" s="17"/>
      <c r="F2" s="17"/>
      <c r="H2" s="20"/>
      <c r="M2" s="16"/>
      <c r="V2" s="17" t="s">
        <v>60</v>
      </c>
    </row>
    <row r="3" spans="1:22" ht="48" customHeight="1" x14ac:dyDescent="0.25">
      <c r="B3" s="30" t="s">
        <v>0</v>
      </c>
      <c r="C3" s="31" t="s">
        <v>43</v>
      </c>
      <c r="D3" s="31" t="s">
        <v>44</v>
      </c>
      <c r="E3" s="46" t="s">
        <v>69</v>
      </c>
      <c r="F3" s="31" t="s">
        <v>68</v>
      </c>
      <c r="G3" s="31" t="s">
        <v>63</v>
      </c>
      <c r="H3" s="46" t="s">
        <v>62</v>
      </c>
      <c r="I3" s="47" t="s">
        <v>54</v>
      </c>
      <c r="J3" s="21"/>
      <c r="K3" s="21"/>
      <c r="L3" s="21"/>
      <c r="M3" s="13"/>
    </row>
    <row r="4" spans="1:22" s="17" customFormat="1" ht="25.5" x14ac:dyDescent="0.2">
      <c r="B4" s="32" t="s">
        <v>672</v>
      </c>
      <c r="C4" s="230" t="s">
        <v>688</v>
      </c>
      <c r="D4" s="345">
        <v>42307</v>
      </c>
      <c r="E4" s="224">
        <v>44864</v>
      </c>
      <c r="F4" s="225">
        <v>5014</v>
      </c>
      <c r="G4" s="225">
        <v>2507</v>
      </c>
      <c r="H4" s="58">
        <f>SUMIF($H$21:$H$86,C4,$G$21:$G$86)</f>
        <v>2507</v>
      </c>
      <c r="I4" s="258">
        <f>F4-H4</f>
        <v>2507</v>
      </c>
      <c r="J4" s="275" t="s">
        <v>700</v>
      </c>
      <c r="K4" s="228"/>
      <c r="L4" s="228"/>
    </row>
    <row r="5" spans="1:22" s="17" customFormat="1" ht="15.75" customHeight="1" x14ac:dyDescent="0.2">
      <c r="B5" s="694" t="s">
        <v>784</v>
      </c>
      <c r="C5" s="695" t="s">
        <v>783</v>
      </c>
      <c r="D5" s="696"/>
      <c r="E5" s="697"/>
      <c r="F5" s="698">
        <v>1038</v>
      </c>
      <c r="G5" s="698">
        <v>1038</v>
      </c>
      <c r="H5" s="699">
        <f>SUMIF($H$21:$H$86,C5,$G$21:$G$86)</f>
        <v>573.44000000000005</v>
      </c>
      <c r="I5" s="58">
        <v>0</v>
      </c>
      <c r="J5" s="228"/>
      <c r="K5" s="228"/>
      <c r="L5" s="228"/>
    </row>
    <row r="6" spans="1:22" s="331" customFormat="1" ht="15.75" customHeight="1" x14ac:dyDescent="0.2">
      <c r="B6" s="700" t="s">
        <v>784</v>
      </c>
      <c r="C6" s="701" t="s">
        <v>783</v>
      </c>
      <c r="D6" s="702"/>
      <c r="E6" s="703"/>
      <c r="F6" s="704">
        <v>-1038</v>
      </c>
      <c r="G6" s="704">
        <v>-1038</v>
      </c>
      <c r="H6" s="705">
        <v>1038</v>
      </c>
      <c r="I6" s="366">
        <v>0</v>
      </c>
      <c r="J6" s="367"/>
      <c r="K6" s="367"/>
      <c r="L6" s="367"/>
    </row>
    <row r="7" spans="1:22" ht="17.25" customHeight="1" x14ac:dyDescent="0.2">
      <c r="A7" s="13">
        <v>2</v>
      </c>
      <c r="B7" s="232" t="s">
        <v>785</v>
      </c>
      <c r="C7" s="27" t="s">
        <v>786</v>
      </c>
      <c r="D7" s="4">
        <v>42471</v>
      </c>
      <c r="E7" s="56">
        <v>45027</v>
      </c>
      <c r="F7" s="28">
        <v>2148</v>
      </c>
      <c r="G7" s="28">
        <v>2148</v>
      </c>
      <c r="H7" s="58">
        <f t="shared" ref="H7:H16" si="0">SUMIF($H$21:$H$86,C7,$G$21:$G$86)</f>
        <v>2166.35</v>
      </c>
      <c r="I7" s="58">
        <f t="shared" ref="I7:I16" si="1">F7-H7</f>
        <v>-18.349999999999909</v>
      </c>
      <c r="J7" s="22"/>
      <c r="K7" s="22"/>
      <c r="L7" s="22"/>
      <c r="M7" s="13"/>
    </row>
    <row r="8" spans="1:22" ht="18.75" customHeight="1" x14ac:dyDescent="0.2">
      <c r="A8" s="13">
        <v>3</v>
      </c>
      <c r="B8" s="232" t="s">
        <v>880</v>
      </c>
      <c r="C8" s="365" t="s">
        <v>783</v>
      </c>
      <c r="D8" s="55">
        <v>42604</v>
      </c>
      <c r="E8" s="56">
        <v>45028</v>
      </c>
      <c r="F8" s="57">
        <v>1038</v>
      </c>
      <c r="G8" s="57"/>
      <c r="H8" s="58">
        <f t="shared" si="0"/>
        <v>573.44000000000005</v>
      </c>
      <c r="I8" s="58">
        <v>0</v>
      </c>
      <c r="J8" s="22"/>
      <c r="K8" s="22"/>
      <c r="L8" s="22"/>
      <c r="M8" s="13"/>
    </row>
    <row r="9" spans="1:22" x14ac:dyDescent="0.2">
      <c r="A9" s="13">
        <v>2</v>
      </c>
      <c r="B9" s="232" t="s">
        <v>967</v>
      </c>
      <c r="C9" s="27" t="s">
        <v>968</v>
      </c>
      <c r="D9" s="4"/>
      <c r="E9" s="56"/>
      <c r="F9" s="28">
        <v>892.52</v>
      </c>
      <c r="G9" s="28"/>
      <c r="H9" s="58">
        <f t="shared" si="0"/>
        <v>549</v>
      </c>
      <c r="I9" s="58">
        <f t="shared" si="1"/>
        <v>343.52</v>
      </c>
      <c r="J9" s="22"/>
      <c r="K9" s="22"/>
      <c r="L9" s="22"/>
      <c r="M9" s="13"/>
    </row>
    <row r="10" spans="1:22" x14ac:dyDescent="0.2">
      <c r="A10" s="13">
        <v>3</v>
      </c>
      <c r="B10" s="232" t="s">
        <v>1010</v>
      </c>
      <c r="C10" s="27" t="s">
        <v>1011</v>
      </c>
      <c r="D10" s="55">
        <v>42866</v>
      </c>
      <c r="E10" s="56">
        <v>45423</v>
      </c>
      <c r="F10" s="57">
        <v>13648</v>
      </c>
      <c r="G10" s="57"/>
      <c r="H10" s="58">
        <f t="shared" si="0"/>
        <v>16275.5</v>
      </c>
      <c r="I10" s="58">
        <f t="shared" si="1"/>
        <v>-2627.5</v>
      </c>
      <c r="J10" s="22"/>
      <c r="K10" s="22"/>
      <c r="L10" s="22"/>
      <c r="M10" s="13"/>
    </row>
    <row r="11" spans="1:22" x14ac:dyDescent="0.2">
      <c r="A11" s="13">
        <v>5</v>
      </c>
      <c r="B11" s="514" t="s">
        <v>967</v>
      </c>
      <c r="C11" s="515" t="s">
        <v>968</v>
      </c>
      <c r="D11" s="516">
        <v>42989</v>
      </c>
      <c r="E11" s="56"/>
      <c r="F11" s="57">
        <v>-892.5</v>
      </c>
      <c r="G11" s="57"/>
      <c r="H11" s="58">
        <f t="shared" si="0"/>
        <v>549</v>
      </c>
      <c r="I11" s="58">
        <f t="shared" si="1"/>
        <v>-1441.5</v>
      </c>
      <c r="J11" s="22"/>
      <c r="K11" s="22"/>
      <c r="L11" s="22"/>
      <c r="M11" s="13"/>
    </row>
    <row r="12" spans="1:22" x14ac:dyDescent="0.2">
      <c r="A12" s="13">
        <v>3</v>
      </c>
      <c r="B12" s="232" t="s">
        <v>1230</v>
      </c>
      <c r="C12" s="27" t="s">
        <v>1231</v>
      </c>
      <c r="D12" s="55">
        <v>43306</v>
      </c>
      <c r="E12" s="56">
        <v>45425</v>
      </c>
      <c r="F12" s="57">
        <v>8254.17</v>
      </c>
      <c r="G12" s="57"/>
      <c r="H12" s="58">
        <f t="shared" si="0"/>
        <v>0</v>
      </c>
      <c r="I12" s="58">
        <f t="shared" si="1"/>
        <v>8254.17</v>
      </c>
      <c r="J12" s="22"/>
      <c r="K12" s="22"/>
      <c r="L12" s="22"/>
      <c r="M12" s="13"/>
    </row>
    <row r="13" spans="1:22" x14ac:dyDescent="0.2">
      <c r="A13" s="13">
        <v>4</v>
      </c>
      <c r="B13" s="232" t="s">
        <v>1475</v>
      </c>
      <c r="C13" s="27" t="s">
        <v>1474</v>
      </c>
      <c r="D13" s="55">
        <v>43795</v>
      </c>
      <c r="E13" s="56">
        <f t="shared" ref="E13:E16" si="2">IF(D13=0,"",D13+2556.7)</f>
        <v>46351.7</v>
      </c>
      <c r="F13" s="57">
        <v>1473.79</v>
      </c>
      <c r="G13" s="57"/>
      <c r="H13" s="58">
        <f t="shared" si="0"/>
        <v>0</v>
      </c>
      <c r="I13" s="58">
        <f t="shared" si="1"/>
        <v>1473.79</v>
      </c>
      <c r="J13" s="22"/>
      <c r="K13" s="22"/>
      <c r="L13" s="22"/>
      <c r="M13" s="13"/>
    </row>
    <row r="14" spans="1:22" x14ac:dyDescent="0.2">
      <c r="A14" s="13">
        <v>5</v>
      </c>
      <c r="B14" s="232" t="s">
        <v>1914</v>
      </c>
      <c r="C14" s="27" t="s">
        <v>1915</v>
      </c>
      <c r="D14" s="55">
        <v>44935</v>
      </c>
      <c r="E14" s="56">
        <f t="shared" si="2"/>
        <v>47491.7</v>
      </c>
      <c r="F14" s="57">
        <v>5374</v>
      </c>
      <c r="G14" s="57"/>
      <c r="H14" s="58">
        <f t="shared" si="0"/>
        <v>0</v>
      </c>
      <c r="I14" s="58">
        <f t="shared" si="1"/>
        <v>5374</v>
      </c>
      <c r="J14" s="22"/>
      <c r="K14" s="22"/>
      <c r="L14" s="22"/>
      <c r="M14" s="13"/>
    </row>
    <row r="15" spans="1:22" x14ac:dyDescent="0.2">
      <c r="B15" s="232" t="s">
        <v>136</v>
      </c>
      <c r="C15" s="27" t="s">
        <v>2042</v>
      </c>
      <c r="D15" s="55">
        <v>45314</v>
      </c>
      <c r="E15" s="56">
        <f t="shared" si="2"/>
        <v>47870.7</v>
      </c>
      <c r="F15" s="57">
        <v>6965.66</v>
      </c>
      <c r="G15" s="57"/>
      <c r="H15" s="58">
        <f t="shared" si="0"/>
        <v>0</v>
      </c>
      <c r="I15" s="58">
        <f>F15-H15</f>
        <v>6965.66</v>
      </c>
      <c r="J15" s="22" t="s">
        <v>2043</v>
      </c>
      <c r="K15" s="22"/>
      <c r="L15" s="22"/>
      <c r="M15" s="13"/>
    </row>
    <row r="16" spans="1:22" ht="13.5" thickBot="1" x14ac:dyDescent="0.25">
      <c r="A16" s="13">
        <v>6</v>
      </c>
      <c r="B16" s="232"/>
      <c r="C16" s="27"/>
      <c r="D16" s="55"/>
      <c r="E16" s="56" t="str">
        <f t="shared" si="2"/>
        <v/>
      </c>
      <c r="F16" s="57"/>
      <c r="G16" s="57"/>
      <c r="H16" s="58">
        <f t="shared" si="0"/>
        <v>0</v>
      </c>
      <c r="I16" s="58">
        <f t="shared" si="1"/>
        <v>0</v>
      </c>
      <c r="J16" s="22"/>
      <c r="K16" s="22"/>
      <c r="L16" s="22"/>
      <c r="M16" s="13"/>
    </row>
    <row r="17" spans="1:14" ht="13.5" thickBot="1" x14ac:dyDescent="0.25">
      <c r="C17" s="15"/>
      <c r="D17" s="15"/>
      <c r="E17" s="15"/>
      <c r="F17" s="15"/>
      <c r="G17" s="15"/>
      <c r="H17" s="15"/>
      <c r="I17" s="15"/>
      <c r="J17" s="15"/>
      <c r="K17" s="12" t="s">
        <v>832</v>
      </c>
      <c r="L17" s="12" t="s">
        <v>49</v>
      </c>
      <c r="M17" s="13"/>
      <c r="N17" s="23"/>
    </row>
    <row r="18" spans="1:14" s="15" customFormat="1" ht="13.5" thickBot="1" x14ac:dyDescent="0.25">
      <c r="C18" s="24"/>
      <c r="F18" s="53">
        <f>SUM(F4:F17)</f>
        <v>43915.64</v>
      </c>
      <c r="G18" s="54">
        <f>SUM(G4:G17)</f>
        <v>4655</v>
      </c>
      <c r="H18" s="53"/>
      <c r="I18" s="54">
        <f>SUM(I4:I17)</f>
        <v>20830.79</v>
      </c>
      <c r="J18" s="53"/>
      <c r="K18" s="11">
        <f>'CIL Reconcilliation'!F15</f>
        <v>0</v>
      </c>
      <c r="L18" s="11">
        <f>H18-K18</f>
        <v>0</v>
      </c>
      <c r="N18" s="23"/>
    </row>
    <row r="19" spans="1:14" s="15" customFormat="1" ht="19.5" customHeight="1" thickBot="1" x14ac:dyDescent="0.35">
      <c r="B19" s="18" t="s">
        <v>71</v>
      </c>
      <c r="K19" s="23"/>
      <c r="M19" s="23"/>
    </row>
    <row r="20" spans="1:14" s="15" customFormat="1" ht="31.5" x14ac:dyDescent="0.25">
      <c r="B20" s="37" t="s">
        <v>42</v>
      </c>
      <c r="C20" s="37" t="s">
        <v>53</v>
      </c>
      <c r="D20" s="31" t="s">
        <v>61</v>
      </c>
      <c r="E20" s="31" t="s">
        <v>51</v>
      </c>
      <c r="F20" s="31" t="s">
        <v>58</v>
      </c>
      <c r="G20" s="38" t="s">
        <v>52</v>
      </c>
      <c r="H20" s="1049" t="s">
        <v>77</v>
      </c>
      <c r="I20" s="1050"/>
      <c r="J20" s="21"/>
      <c r="K20" s="25"/>
      <c r="L20" s="25"/>
      <c r="N20" s="26"/>
    </row>
    <row r="21" spans="1:14" ht="15" customHeight="1" x14ac:dyDescent="0.2">
      <c r="A21" s="302"/>
      <c r="B21" s="502">
        <v>42204</v>
      </c>
      <c r="C21" s="287" t="s">
        <v>701</v>
      </c>
      <c r="D21" s="288" t="s">
        <v>702</v>
      </c>
      <c r="E21" s="294" t="s">
        <v>31</v>
      </c>
      <c r="F21" s="298" t="s">
        <v>59</v>
      </c>
      <c r="G21" s="289">
        <v>2507</v>
      </c>
      <c r="H21" s="300" t="s">
        <v>688</v>
      </c>
      <c r="I21" s="290"/>
      <c r="J21" s="15"/>
    </row>
    <row r="22" spans="1:14" ht="15" customHeight="1" x14ac:dyDescent="0.2">
      <c r="A22" s="302"/>
      <c r="B22" s="288" t="s">
        <v>927</v>
      </c>
      <c r="C22" s="287" t="s">
        <v>503</v>
      </c>
      <c r="D22" s="288"/>
      <c r="E22" s="294" t="s">
        <v>932</v>
      </c>
      <c r="F22" s="288" t="s">
        <v>59</v>
      </c>
      <c r="G22" s="304">
        <v>395</v>
      </c>
      <c r="H22" s="507" t="s">
        <v>786</v>
      </c>
      <c r="I22" s="303"/>
      <c r="J22" s="15"/>
      <c r="K22" s="25"/>
    </row>
    <row r="23" spans="1:14" ht="15" customHeight="1" x14ac:dyDescent="0.2">
      <c r="A23" s="302"/>
      <c r="B23" s="870">
        <v>42647</v>
      </c>
      <c r="C23" s="287" t="s">
        <v>503</v>
      </c>
      <c r="D23" s="288"/>
      <c r="E23" s="294"/>
      <c r="F23" s="288" t="s">
        <v>59</v>
      </c>
      <c r="G23" s="304">
        <v>395</v>
      </c>
      <c r="H23" s="507" t="s">
        <v>786</v>
      </c>
      <c r="I23" s="303"/>
      <c r="J23" s="15"/>
      <c r="K23" s="25"/>
    </row>
    <row r="24" spans="1:14" ht="15" customHeight="1" x14ac:dyDescent="0.2">
      <c r="A24" s="302"/>
      <c r="B24" s="871">
        <v>42705</v>
      </c>
      <c r="C24" s="287" t="s">
        <v>980</v>
      </c>
      <c r="D24" s="288"/>
      <c r="E24" s="294" t="s">
        <v>979</v>
      </c>
      <c r="F24" s="288" t="s">
        <v>59</v>
      </c>
      <c r="G24" s="304">
        <v>40</v>
      </c>
      <c r="H24" s="507" t="s">
        <v>786</v>
      </c>
      <c r="I24" s="303"/>
      <c r="J24" s="15"/>
      <c r="K24" s="25"/>
    </row>
    <row r="25" spans="1:14" ht="15" customHeight="1" x14ac:dyDescent="0.2">
      <c r="A25" s="302"/>
      <c r="B25" s="871">
        <v>42767</v>
      </c>
      <c r="C25" s="287" t="s">
        <v>520</v>
      </c>
      <c r="D25" s="288"/>
      <c r="E25" s="294"/>
      <c r="F25" s="288" t="s">
        <v>59</v>
      </c>
      <c r="G25" s="304">
        <v>229.46</v>
      </c>
      <c r="H25" s="507" t="s">
        <v>783</v>
      </c>
      <c r="I25" s="303"/>
      <c r="J25" s="15"/>
      <c r="K25" s="25"/>
    </row>
    <row r="26" spans="1:14" ht="15" customHeight="1" x14ac:dyDescent="0.2">
      <c r="A26" s="302"/>
      <c r="B26" s="871">
        <v>42826</v>
      </c>
      <c r="C26" s="287" t="s">
        <v>503</v>
      </c>
      <c r="D26" s="288"/>
      <c r="E26" s="294"/>
      <c r="F26" s="288" t="s">
        <v>59</v>
      </c>
      <c r="G26" s="304">
        <v>36.35</v>
      </c>
      <c r="H26" s="507" t="s">
        <v>786</v>
      </c>
      <c r="I26" s="303"/>
      <c r="J26" s="15"/>
      <c r="K26" s="25"/>
    </row>
    <row r="27" spans="1:14" ht="15" customHeight="1" x14ac:dyDescent="0.2">
      <c r="A27" s="302"/>
      <c r="B27" s="871">
        <v>42917</v>
      </c>
      <c r="C27" s="287" t="s">
        <v>1067</v>
      </c>
      <c r="D27" s="288"/>
      <c r="E27" s="294"/>
      <c r="F27" s="288" t="s">
        <v>60</v>
      </c>
      <c r="G27" s="304">
        <v>800</v>
      </c>
      <c r="H27" s="507" t="s">
        <v>786</v>
      </c>
      <c r="I27" s="303"/>
      <c r="J27" s="15"/>
      <c r="K27" s="25"/>
    </row>
    <row r="28" spans="1:14" ht="15" customHeight="1" thickBot="1" x14ac:dyDescent="0.25">
      <c r="A28" s="302"/>
      <c r="B28" s="871" t="s">
        <v>1281</v>
      </c>
      <c r="C28" s="287" t="s">
        <v>1307</v>
      </c>
      <c r="D28" s="288"/>
      <c r="E28" s="294"/>
      <c r="F28" s="288" t="s">
        <v>60</v>
      </c>
      <c r="G28" s="304">
        <v>500</v>
      </c>
      <c r="H28" s="507" t="s">
        <v>786</v>
      </c>
      <c r="I28" s="303"/>
      <c r="J28" s="15"/>
      <c r="K28" s="25"/>
    </row>
    <row r="29" spans="1:14" ht="15" customHeight="1" x14ac:dyDescent="0.2">
      <c r="A29" s="302"/>
      <c r="B29" s="839">
        <v>43586</v>
      </c>
      <c r="C29" s="303" t="s">
        <v>1388</v>
      </c>
      <c r="D29" s="288">
        <v>13577852</v>
      </c>
      <c r="E29" s="288" t="s">
        <v>1389</v>
      </c>
      <c r="F29" s="288" t="s">
        <v>59</v>
      </c>
      <c r="G29" s="304">
        <v>50</v>
      </c>
      <c r="H29" s="507" t="s">
        <v>783</v>
      </c>
      <c r="I29" s="929"/>
      <c r="J29" s="1092" t="s">
        <v>1950</v>
      </c>
      <c r="K29" s="25"/>
    </row>
    <row r="30" spans="1:14" ht="15" customHeight="1" x14ac:dyDescent="0.2">
      <c r="A30" s="302"/>
      <c r="B30" s="871">
        <v>43770</v>
      </c>
      <c r="C30" s="287" t="s">
        <v>1472</v>
      </c>
      <c r="D30" s="294">
        <v>13588598</v>
      </c>
      <c r="E30" s="288" t="s">
        <v>1233</v>
      </c>
      <c r="F30" s="288" t="s">
        <v>59</v>
      </c>
      <c r="G30" s="304">
        <v>32.979999999999997</v>
      </c>
      <c r="H30" s="507" t="s">
        <v>783</v>
      </c>
      <c r="I30" s="929"/>
      <c r="J30" s="1093"/>
      <c r="K30" s="690"/>
    </row>
    <row r="31" spans="1:14" ht="15" customHeight="1" thickBot="1" x14ac:dyDescent="0.25">
      <c r="A31" s="302"/>
      <c r="B31" s="871">
        <v>43831</v>
      </c>
      <c r="C31" s="287" t="s">
        <v>1442</v>
      </c>
      <c r="D31" s="294"/>
      <c r="E31" s="288"/>
      <c r="F31" s="288" t="s">
        <v>60</v>
      </c>
      <c r="G31" s="304">
        <v>261</v>
      </c>
      <c r="H31" s="507" t="s">
        <v>783</v>
      </c>
      <c r="I31" s="929"/>
      <c r="J31" s="1094"/>
      <c r="K31" s="25"/>
    </row>
    <row r="32" spans="1:14" x14ac:dyDescent="0.2">
      <c r="A32" s="302"/>
      <c r="B32" s="923">
        <v>44652</v>
      </c>
      <c r="C32" s="924" t="s">
        <v>1786</v>
      </c>
      <c r="D32" s="925"/>
      <c r="E32" s="921" t="s">
        <v>1234</v>
      </c>
      <c r="F32" s="921" t="s">
        <v>59</v>
      </c>
      <c r="G32" s="926">
        <v>1402.5</v>
      </c>
      <c r="H32" s="927" t="s">
        <v>1011</v>
      </c>
      <c r="I32" s="928"/>
      <c r="J32" s="1089" t="s">
        <v>1951</v>
      </c>
    </row>
    <row r="33" spans="1:13" x14ac:dyDescent="0.2">
      <c r="A33" s="302"/>
      <c r="B33" s="923">
        <v>44743</v>
      </c>
      <c r="C33" s="924" t="s">
        <v>1835</v>
      </c>
      <c r="D33" s="925"/>
      <c r="E33" s="921" t="s">
        <v>1234</v>
      </c>
      <c r="F33" s="921" t="s">
        <v>60</v>
      </c>
      <c r="G33" s="926">
        <v>883</v>
      </c>
      <c r="H33" s="927" t="s">
        <v>1011</v>
      </c>
      <c r="I33" s="928"/>
      <c r="J33" s="1090"/>
    </row>
    <row r="34" spans="1:13" x14ac:dyDescent="0.2">
      <c r="A34" s="302"/>
      <c r="B34" s="923">
        <v>44866</v>
      </c>
      <c r="C34" s="924" t="s">
        <v>1876</v>
      </c>
      <c r="D34" s="925"/>
      <c r="E34" s="921" t="s">
        <v>1234</v>
      </c>
      <c r="F34" s="921" t="s">
        <v>60</v>
      </c>
      <c r="G34" s="926">
        <v>549</v>
      </c>
      <c r="H34" s="927" t="s">
        <v>968</v>
      </c>
      <c r="I34" s="928"/>
      <c r="J34" s="1090"/>
    </row>
    <row r="35" spans="1:13" ht="13.5" thickBot="1" x14ac:dyDescent="0.25">
      <c r="A35" s="302"/>
      <c r="B35" s="923">
        <v>44986</v>
      </c>
      <c r="C35" s="924" t="s">
        <v>1895</v>
      </c>
      <c r="D35" s="925"/>
      <c r="E35" s="921" t="s">
        <v>1896</v>
      </c>
      <c r="F35" s="921" t="s">
        <v>59</v>
      </c>
      <c r="G35" s="926">
        <v>13990</v>
      </c>
      <c r="H35" s="927" t="s">
        <v>1011</v>
      </c>
      <c r="I35" s="928"/>
      <c r="J35" s="1091"/>
    </row>
    <row r="36" spans="1:13" x14ac:dyDescent="0.2">
      <c r="A36" s="302"/>
      <c r="B36" s="872"/>
      <c r="C36" s="232"/>
      <c r="D36" s="233"/>
      <c r="E36" s="2"/>
      <c r="F36" s="2"/>
      <c r="G36" s="344"/>
      <c r="H36" s="245"/>
      <c r="I36" s="1"/>
      <c r="J36" s="15"/>
    </row>
    <row r="37" spans="1:13" x14ac:dyDescent="0.2">
      <c r="A37" s="302"/>
      <c r="B37" s="872"/>
      <c r="C37" s="232"/>
      <c r="D37" s="233"/>
      <c r="E37" s="2"/>
      <c r="F37" s="2"/>
      <c r="G37" s="344"/>
      <c r="H37" s="245"/>
      <c r="I37" s="1"/>
      <c r="J37" s="15"/>
    </row>
    <row r="38" spans="1:13" x14ac:dyDescent="0.2">
      <c r="A38" s="302"/>
      <c r="B38" s="872"/>
      <c r="C38" s="232"/>
      <c r="D38" s="233"/>
      <c r="E38" s="2"/>
      <c r="F38" s="2"/>
      <c r="G38" s="344"/>
      <c r="H38" s="245"/>
      <c r="I38" s="1"/>
      <c r="J38" s="15"/>
    </row>
    <row r="39" spans="1:13" x14ac:dyDescent="0.2">
      <c r="A39" s="302"/>
      <c r="B39" s="872"/>
      <c r="C39" s="232"/>
      <c r="D39" s="233"/>
      <c r="E39" s="2"/>
      <c r="F39" s="2"/>
      <c r="G39" s="344"/>
      <c r="H39" s="245"/>
      <c r="I39" s="1"/>
      <c r="J39" s="15"/>
    </row>
    <row r="40" spans="1:13" ht="13.5" thickBot="1" x14ac:dyDescent="0.25">
      <c r="B40" s="873"/>
      <c r="C40" s="42"/>
      <c r="D40" s="43"/>
      <c r="E40" s="43"/>
      <c r="F40" s="43"/>
      <c r="G40" s="44"/>
      <c r="H40" s="44"/>
      <c r="I40" s="45"/>
      <c r="J40" s="15"/>
      <c r="K40" s="13"/>
      <c r="M40" s="13"/>
    </row>
    <row r="41" spans="1:13" ht="13.5" thickBot="1" x14ac:dyDescent="0.25">
      <c r="K41" s="13"/>
      <c r="M41" s="13"/>
    </row>
    <row r="42" spans="1:13" ht="13.5" thickBot="1" x14ac:dyDescent="0.25">
      <c r="G42" s="52">
        <f>SUM(G21:G41)</f>
        <v>22071.29</v>
      </c>
      <c r="K42" s="13"/>
      <c r="M42" s="13"/>
    </row>
  </sheetData>
  <customSheetViews>
    <customSheetView guid="{205CB0E8-D828-424D-99F7-5125E6C51D94}" hiddenColumns="1" topLeftCell="B1">
      <selection activeCell="E37" sqref="E37"/>
      <pageMargins left="0.7" right="0.7" top="0.75" bottom="0.75" header="0.3" footer="0.3"/>
    </customSheetView>
  </customSheetViews>
  <mergeCells count="3">
    <mergeCell ref="H20:I20"/>
    <mergeCell ref="J32:J35"/>
    <mergeCell ref="J29:J31"/>
  </mergeCells>
  <dataValidations count="2">
    <dataValidation type="list" allowBlank="1" showInputMessage="1" showErrorMessage="1" sqref="F21:F40" xr:uid="{00000000-0002-0000-0E00-000000000000}">
      <formula1>$V$1:$V$2</formula1>
    </dataValidation>
    <dataValidation type="list" allowBlank="1" showInputMessage="1" showErrorMessage="1" sqref="H21:H40" xr:uid="{00000000-0002-0000-0E00-000001000000}">
      <formula1>$C$4:$C$16</formula1>
    </dataValidation>
  </dataValidations>
  <pageMargins left="0.7" right="0.7" top="0.75" bottom="0.75" header="0.3" footer="0.3"/>
  <pageSetup paperSize="9" orientation="portrait" r:id="rId1"/>
  <headerFooter>
    <oddFooter>&amp;C&amp;1#&amp;"Calibri"&amp;10&amp;K000000OFFICIAL</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tint="0.59999389629810485"/>
  </sheetPr>
  <dimension ref="A1:V44"/>
  <sheetViews>
    <sheetView topLeftCell="C1" workbookViewId="0">
      <selection activeCell="B37" sqref="B37:G37"/>
    </sheetView>
  </sheetViews>
  <sheetFormatPr defaultColWidth="9.140625" defaultRowHeight="12.75" x14ac:dyDescent="0.2"/>
  <cols>
    <col min="1" max="1" width="3.42578125" style="13" hidden="1" customWidth="1"/>
    <col min="2" max="2" width="24.7109375" style="13" bestFit="1" customWidth="1"/>
    <col min="3" max="3" width="57.28515625" style="13" customWidth="1"/>
    <col min="4" max="4" width="18.7109375" style="13" customWidth="1"/>
    <col min="5" max="5" width="17.85546875" style="13" bestFit="1" customWidth="1"/>
    <col min="6" max="7" width="15.28515625" style="13" customWidth="1"/>
    <col min="8" max="8" width="17.140625" style="13" customWidth="1"/>
    <col min="9" max="9" width="23.7109375" style="13" customWidth="1"/>
    <col min="10" max="10" width="5" style="13" customWidth="1"/>
    <col min="11" max="11" width="22.28515625" style="15" customWidth="1"/>
    <col min="12" max="12" width="12.85546875" style="13" customWidth="1"/>
    <col min="13" max="13" width="18.42578125" style="15" customWidth="1"/>
    <col min="14" max="14" width="17.7109375" style="13" customWidth="1"/>
    <col min="15" max="16384" width="9.140625" style="13"/>
  </cols>
  <sheetData>
    <row r="1" spans="1:22" ht="23.25" x14ac:dyDescent="0.35">
      <c r="B1" s="14" t="s">
        <v>277</v>
      </c>
      <c r="C1" s="14" t="s">
        <v>811</v>
      </c>
      <c r="G1" s="80" t="s">
        <v>831</v>
      </c>
      <c r="M1" s="16"/>
      <c r="V1" s="17" t="s">
        <v>59</v>
      </c>
    </row>
    <row r="2" spans="1:22" ht="48" customHeight="1" thickBot="1" x14ac:dyDescent="0.35">
      <c r="B2" s="18" t="s">
        <v>70</v>
      </c>
      <c r="C2" s="14"/>
      <c r="D2" s="19"/>
      <c r="E2" s="17"/>
      <c r="F2" s="17"/>
      <c r="H2" s="20"/>
      <c r="M2" s="16"/>
      <c r="V2" s="17" t="s">
        <v>60</v>
      </c>
    </row>
    <row r="3" spans="1:22" ht="48" customHeight="1" x14ac:dyDescent="0.25">
      <c r="B3" s="30" t="s">
        <v>0</v>
      </c>
      <c r="C3" s="31" t="s">
        <v>43</v>
      </c>
      <c r="D3" s="31" t="s">
        <v>44</v>
      </c>
      <c r="E3" s="46" t="s">
        <v>69</v>
      </c>
      <c r="F3" s="31" t="s">
        <v>68</v>
      </c>
      <c r="G3" s="31" t="s">
        <v>63</v>
      </c>
      <c r="H3" s="46" t="s">
        <v>1829</v>
      </c>
      <c r="I3" s="47" t="s">
        <v>54</v>
      </c>
      <c r="J3" s="21"/>
      <c r="K3" s="21"/>
      <c r="L3" s="21"/>
      <c r="M3" s="13"/>
    </row>
    <row r="4" spans="1:22" x14ac:dyDescent="0.2">
      <c r="B4" s="32" t="s">
        <v>849</v>
      </c>
      <c r="C4" s="27" t="s">
        <v>982</v>
      </c>
      <c r="D4" s="4">
        <v>42450</v>
      </c>
      <c r="E4" s="56">
        <f t="shared" ref="E4:E16" si="0">IF(D4=0,"",D4+2556.7)</f>
        <v>45006.7</v>
      </c>
      <c r="F4" s="28">
        <v>993</v>
      </c>
      <c r="G4" s="28">
        <v>645</v>
      </c>
      <c r="H4" s="48">
        <f>SUMIF($H$21:$H$72,C4,$G$21:$G$72)</f>
        <v>542</v>
      </c>
      <c r="I4" s="49">
        <f>G4-H4</f>
        <v>103</v>
      </c>
      <c r="J4" s="22" t="s">
        <v>1242</v>
      </c>
      <c r="K4" s="22"/>
      <c r="L4" s="22"/>
      <c r="M4" s="13"/>
    </row>
    <row r="5" spans="1:22" x14ac:dyDescent="0.2">
      <c r="B5" s="32"/>
      <c r="C5" s="27"/>
      <c r="D5" s="4"/>
      <c r="E5" s="56"/>
      <c r="F5" s="28">
        <v>-347</v>
      </c>
      <c r="G5" s="28">
        <v>-347</v>
      </c>
      <c r="H5" s="48">
        <v>347</v>
      </c>
      <c r="I5" s="49"/>
      <c r="J5" s="22"/>
      <c r="K5" s="22"/>
      <c r="L5" s="22"/>
      <c r="M5" s="13"/>
    </row>
    <row r="6" spans="1:22" x14ac:dyDescent="0.2">
      <c r="B6" s="32" t="s">
        <v>1002</v>
      </c>
      <c r="C6" s="27" t="s">
        <v>1003</v>
      </c>
      <c r="D6" s="55">
        <v>42866</v>
      </c>
      <c r="E6" s="56">
        <f t="shared" si="0"/>
        <v>45422.7</v>
      </c>
      <c r="F6" s="57">
        <v>8214</v>
      </c>
      <c r="G6" s="57">
        <v>1245</v>
      </c>
      <c r="H6" s="48">
        <f>SUMIF($H$21:$H$72,C6,$G$21:$G$72)</f>
        <v>5410</v>
      </c>
      <c r="I6" s="49">
        <f>F6-H6</f>
        <v>2804</v>
      </c>
      <c r="J6" s="22" t="s">
        <v>1045</v>
      </c>
      <c r="K6" s="22"/>
      <c r="L6" s="22"/>
      <c r="M6" s="13"/>
    </row>
    <row r="7" spans="1:22" x14ac:dyDescent="0.2">
      <c r="B7" s="32"/>
      <c r="C7" s="27"/>
      <c r="D7" s="55"/>
      <c r="E7" s="56"/>
      <c r="F7" s="57">
        <v>-2875</v>
      </c>
      <c r="G7" s="57">
        <v>-2875</v>
      </c>
      <c r="H7" s="48">
        <v>2875</v>
      </c>
      <c r="I7" s="49"/>
      <c r="J7" s="22"/>
      <c r="K7" s="22"/>
      <c r="L7" s="22"/>
      <c r="M7" s="13"/>
    </row>
    <row r="8" spans="1:22" x14ac:dyDescent="0.2">
      <c r="B8" s="32" t="s">
        <v>274</v>
      </c>
      <c r="C8" s="27" t="s">
        <v>1013</v>
      </c>
      <c r="D8" s="55">
        <v>42963</v>
      </c>
      <c r="E8" s="56">
        <f t="shared" si="0"/>
        <v>45519.7</v>
      </c>
      <c r="F8" s="57">
        <v>520</v>
      </c>
      <c r="G8" s="57"/>
      <c r="H8" s="48">
        <f>SUMIF($H$21:$H$72,C8,$G$21:$G$72)</f>
        <v>520</v>
      </c>
      <c r="I8" s="49">
        <f>F8-H8</f>
        <v>0</v>
      </c>
      <c r="J8" s="22"/>
      <c r="K8" s="22"/>
      <c r="L8" s="22"/>
      <c r="M8" s="13"/>
    </row>
    <row r="9" spans="1:22" x14ac:dyDescent="0.2">
      <c r="A9" s="302"/>
      <c r="B9" s="286" t="s">
        <v>302</v>
      </c>
      <c r="C9" s="707" t="s">
        <v>1240</v>
      </c>
      <c r="D9" s="508">
        <v>43105</v>
      </c>
      <c r="E9" s="56">
        <f t="shared" si="0"/>
        <v>45661.7</v>
      </c>
      <c r="F9" s="699">
        <v>828.41</v>
      </c>
      <c r="G9" s="699"/>
      <c r="H9" s="708">
        <v>828</v>
      </c>
      <c r="I9" s="49">
        <f t="shared" ref="I9:I15" si="1">F9-H9</f>
        <v>0.40999999999996817</v>
      </c>
      <c r="J9" s="22"/>
      <c r="K9" s="22"/>
      <c r="L9" s="22"/>
      <c r="M9" s="13"/>
    </row>
    <row r="10" spans="1:22" x14ac:dyDescent="0.2">
      <c r="A10" s="302"/>
      <c r="B10" s="648">
        <v>43276</v>
      </c>
      <c r="C10" s="707" t="s">
        <v>1241</v>
      </c>
      <c r="D10" s="508"/>
      <c r="E10" s="56" t="str">
        <f t="shared" si="0"/>
        <v/>
      </c>
      <c r="F10" s="699">
        <v>-828.41</v>
      </c>
      <c r="G10" s="699"/>
      <c r="H10" s="708">
        <f>SUMIF($H$21:$H$72,C10,$G$21:$G$72)</f>
        <v>0</v>
      </c>
      <c r="I10" s="49">
        <f t="shared" si="1"/>
        <v>-828.41</v>
      </c>
      <c r="J10" s="22"/>
      <c r="K10" s="22"/>
      <c r="L10" s="22"/>
      <c r="M10" s="13"/>
    </row>
    <row r="11" spans="1:22" x14ac:dyDescent="0.2">
      <c r="A11" s="302"/>
      <c r="B11" s="784"/>
      <c r="C11" s="785"/>
      <c r="D11" s="786"/>
      <c r="E11" s="56" t="str">
        <f t="shared" si="0"/>
        <v/>
      </c>
      <c r="F11" s="787"/>
      <c r="G11" s="787"/>
      <c r="H11" s="788"/>
      <c r="I11" s="49">
        <f t="shared" si="1"/>
        <v>0</v>
      </c>
      <c r="J11" s="22"/>
      <c r="K11" s="22"/>
      <c r="L11" s="22"/>
      <c r="M11" s="13"/>
    </row>
    <row r="12" spans="1:22" x14ac:dyDescent="0.2">
      <c r="A12" s="302"/>
      <c r="B12" s="784" t="s">
        <v>1731</v>
      </c>
      <c r="C12" s="785" t="s">
        <v>1732</v>
      </c>
      <c r="D12" s="786">
        <v>44442</v>
      </c>
      <c r="E12" s="56">
        <f t="shared" si="0"/>
        <v>46998.7</v>
      </c>
      <c r="F12" s="787">
        <v>27509.71</v>
      </c>
      <c r="G12" s="787"/>
      <c r="H12" s="788">
        <f>SUMIF($H$21:$H$72,C12,$G$21:$G$72)</f>
        <v>3093.88</v>
      </c>
      <c r="I12" s="49">
        <f t="shared" si="1"/>
        <v>24415.829999999998</v>
      </c>
      <c r="J12" s="22"/>
      <c r="K12" s="22"/>
      <c r="L12" s="22"/>
      <c r="M12" s="13"/>
    </row>
    <row r="13" spans="1:22" x14ac:dyDescent="0.2">
      <c r="A13" s="302"/>
      <c r="B13" s="784" t="s">
        <v>1918</v>
      </c>
      <c r="C13" s="785" t="s">
        <v>1917</v>
      </c>
      <c r="D13" s="786">
        <v>45028</v>
      </c>
      <c r="E13" s="56">
        <f t="shared" si="0"/>
        <v>47584.7</v>
      </c>
      <c r="F13" s="787">
        <v>724.33</v>
      </c>
      <c r="G13" s="787"/>
      <c r="H13" s="788"/>
      <c r="I13" s="49">
        <f t="shared" si="1"/>
        <v>724.33</v>
      </c>
      <c r="J13" s="22"/>
      <c r="K13" s="22"/>
      <c r="L13" s="22"/>
      <c r="M13" s="13"/>
    </row>
    <row r="14" spans="1:22" x14ac:dyDescent="0.2">
      <c r="A14" s="302"/>
      <c r="B14" s="784" t="s">
        <v>1958</v>
      </c>
      <c r="C14" s="785" t="s">
        <v>1732</v>
      </c>
      <c r="D14" s="786">
        <v>45128</v>
      </c>
      <c r="E14" s="56">
        <f t="shared" si="0"/>
        <v>47684.7</v>
      </c>
      <c r="F14" s="787">
        <v>40354.19</v>
      </c>
      <c r="G14" s="787"/>
      <c r="H14" s="788"/>
      <c r="I14" s="49">
        <f t="shared" si="1"/>
        <v>40354.19</v>
      </c>
      <c r="J14" s="22"/>
      <c r="K14" s="22"/>
      <c r="L14" s="22"/>
      <c r="M14" s="13"/>
    </row>
    <row r="15" spans="1:22" x14ac:dyDescent="0.2">
      <c r="A15" s="302"/>
      <c r="B15" s="784"/>
      <c r="C15" s="785"/>
      <c r="D15" s="786"/>
      <c r="E15" s="56"/>
      <c r="F15" s="787"/>
      <c r="G15" s="787"/>
      <c r="H15" s="788"/>
      <c r="I15" s="49">
        <f t="shared" si="1"/>
        <v>0</v>
      </c>
      <c r="J15" s="22"/>
      <c r="K15" s="22"/>
      <c r="L15" s="22"/>
      <c r="M15" s="13"/>
    </row>
    <row r="16" spans="1:22" ht="13.5" thickBot="1" x14ac:dyDescent="0.25">
      <c r="A16" s="13">
        <v>6</v>
      </c>
      <c r="B16" s="33"/>
      <c r="C16" s="34"/>
      <c r="D16" s="59"/>
      <c r="E16" s="56" t="str">
        <f t="shared" si="0"/>
        <v/>
      </c>
      <c r="F16" s="61"/>
      <c r="G16" s="61"/>
      <c r="H16" s="48">
        <f>SUMIF($H$21:$H$72,C16,$G$21:$G$72)</f>
        <v>0</v>
      </c>
      <c r="I16" s="49">
        <f t="shared" ref="I16" si="2">G16-H16</f>
        <v>0</v>
      </c>
      <c r="J16" s="22"/>
      <c r="K16" s="22"/>
      <c r="L16" s="22"/>
      <c r="M16" s="13"/>
    </row>
    <row r="17" spans="2:14" ht="13.5" thickBot="1" x14ac:dyDescent="0.25">
      <c r="C17" s="15"/>
      <c r="D17" s="15"/>
      <c r="E17" s="15"/>
      <c r="F17" s="15"/>
      <c r="G17" s="15"/>
      <c r="H17" s="15"/>
      <c r="I17" s="15"/>
      <c r="J17" s="15"/>
      <c r="K17" s="12" t="s">
        <v>832</v>
      </c>
      <c r="L17" s="12" t="s">
        <v>49</v>
      </c>
      <c r="M17" s="13"/>
      <c r="N17" s="23"/>
    </row>
    <row r="18" spans="2:14" s="15" customFormat="1" ht="13.5" thickBot="1" x14ac:dyDescent="0.25">
      <c r="C18" s="24"/>
      <c r="F18" s="54">
        <f>SUM(F4:F17)</f>
        <v>75093.23000000001</v>
      </c>
      <c r="G18" s="54">
        <f>SUM(G4:G17)</f>
        <v>-1332</v>
      </c>
      <c r="H18" s="841">
        <f>SUM(H4:H17)</f>
        <v>13615.880000000001</v>
      </c>
      <c r="I18" s="54">
        <f t="shared" ref="I18" si="3">SUM(I4:I17)</f>
        <v>67573.350000000006</v>
      </c>
      <c r="J18" s="53"/>
      <c r="K18" s="11">
        <f>'CIL Reconcilliation'!N15</f>
        <v>0</v>
      </c>
      <c r="L18" s="11">
        <f>H18-K18</f>
        <v>13615.880000000001</v>
      </c>
      <c r="N18" s="23"/>
    </row>
    <row r="19" spans="2:14" s="15" customFormat="1" ht="19.5" customHeight="1" thickBot="1" x14ac:dyDescent="0.35">
      <c r="B19" s="18" t="s">
        <v>71</v>
      </c>
      <c r="K19" s="23"/>
      <c r="M19" s="23"/>
    </row>
    <row r="20" spans="2:14" s="15" customFormat="1" ht="31.5" x14ac:dyDescent="0.25">
      <c r="B20" s="37" t="s">
        <v>42</v>
      </c>
      <c r="C20" s="37" t="s">
        <v>53</v>
      </c>
      <c r="D20" s="31" t="s">
        <v>61</v>
      </c>
      <c r="E20" s="31" t="s">
        <v>51</v>
      </c>
      <c r="F20" s="31" t="s">
        <v>58</v>
      </c>
      <c r="G20" s="38" t="s">
        <v>52</v>
      </c>
      <c r="H20" s="1049" t="s">
        <v>77</v>
      </c>
      <c r="I20" s="1050"/>
      <c r="J20" s="21"/>
      <c r="L20" s="25"/>
      <c r="N20" s="26"/>
    </row>
    <row r="21" spans="2:14" x14ac:dyDescent="0.2">
      <c r="B21" s="500"/>
      <c r="C21" s="303" t="s">
        <v>895</v>
      </c>
      <c r="D21" s="288"/>
      <c r="E21" s="288"/>
      <c r="F21" s="288" t="s">
        <v>59</v>
      </c>
      <c r="G21" s="289">
        <v>347.55</v>
      </c>
      <c r="H21" s="289" t="s">
        <v>850</v>
      </c>
      <c r="I21" s="290"/>
      <c r="J21" s="15"/>
    </row>
    <row r="22" spans="2:14" x14ac:dyDescent="0.2">
      <c r="B22" s="501">
        <v>42705</v>
      </c>
      <c r="C22" s="303" t="s">
        <v>980</v>
      </c>
      <c r="D22" s="288"/>
      <c r="E22" s="288" t="s">
        <v>979</v>
      </c>
      <c r="F22" s="288" t="s">
        <v>59</v>
      </c>
      <c r="G22" s="289">
        <v>40</v>
      </c>
      <c r="H22" s="289" t="s">
        <v>850</v>
      </c>
      <c r="I22" s="290"/>
      <c r="J22" s="15"/>
    </row>
    <row r="23" spans="2:14" ht="13.5" thickBot="1" x14ac:dyDescent="0.25">
      <c r="B23" s="501">
        <v>2017</v>
      </c>
      <c r="C23" s="303" t="s">
        <v>1940</v>
      </c>
      <c r="D23" s="288"/>
      <c r="E23" s="288"/>
      <c r="F23" s="288" t="s">
        <v>59</v>
      </c>
      <c r="G23" s="289">
        <v>2875</v>
      </c>
      <c r="H23" s="289" t="s">
        <v>1003</v>
      </c>
      <c r="I23" s="290"/>
      <c r="J23" s="15"/>
    </row>
    <row r="24" spans="2:14" x14ac:dyDescent="0.2">
      <c r="B24" s="758" t="s">
        <v>1281</v>
      </c>
      <c r="C24" s="473" t="s">
        <v>1306</v>
      </c>
      <c r="D24" s="505"/>
      <c r="E24" s="505"/>
      <c r="F24" s="505" t="s">
        <v>59</v>
      </c>
      <c r="G24" s="506">
        <v>1500</v>
      </c>
      <c r="H24" s="506" t="s">
        <v>1003</v>
      </c>
      <c r="I24" s="595"/>
      <c r="J24" s="1067" t="s">
        <v>1952</v>
      </c>
    </row>
    <row r="25" spans="2:14" s="15" customFormat="1" ht="13.5" thickBot="1" x14ac:dyDescent="0.25">
      <c r="B25" s="504">
        <v>43586</v>
      </c>
      <c r="C25" s="473" t="s">
        <v>1388</v>
      </c>
      <c r="D25" s="505">
        <v>13577852</v>
      </c>
      <c r="E25" s="505" t="s">
        <v>1389</v>
      </c>
      <c r="F25" s="505" t="s">
        <v>59</v>
      </c>
      <c r="G25" s="506">
        <v>50</v>
      </c>
      <c r="H25" s="506" t="s">
        <v>982</v>
      </c>
      <c r="I25" s="595"/>
      <c r="J25" s="1068"/>
      <c r="L25" s="25"/>
      <c r="N25" s="26"/>
    </row>
    <row r="26" spans="2:14" ht="13.5" thickBot="1" x14ac:dyDescent="0.25">
      <c r="B26" s="966">
        <v>43678</v>
      </c>
      <c r="C26" s="874" t="s">
        <v>1442</v>
      </c>
      <c r="D26" s="876"/>
      <c r="E26" s="876"/>
      <c r="F26" s="876" t="s">
        <v>60</v>
      </c>
      <c r="G26" s="880">
        <v>300</v>
      </c>
      <c r="H26" s="880" t="s">
        <v>982</v>
      </c>
      <c r="I26" s="886"/>
      <c r="J26" s="934" t="s">
        <v>1950</v>
      </c>
    </row>
    <row r="27" spans="2:14" ht="13.5" thickBot="1" x14ac:dyDescent="0.25">
      <c r="B27" s="504">
        <v>44256</v>
      </c>
      <c r="C27" s="473" t="s">
        <v>1442</v>
      </c>
      <c r="D27" s="505"/>
      <c r="E27" s="505"/>
      <c r="F27" s="505" t="s">
        <v>59</v>
      </c>
      <c r="G27" s="506">
        <v>192</v>
      </c>
      <c r="H27" s="506" t="s">
        <v>982</v>
      </c>
      <c r="I27" s="595"/>
      <c r="J27" s="937" t="s">
        <v>1942</v>
      </c>
    </row>
    <row r="28" spans="2:14" x14ac:dyDescent="0.2">
      <c r="B28" s="878">
        <v>44317</v>
      </c>
      <c r="C28" s="879" t="s">
        <v>1711</v>
      </c>
      <c r="D28" s="876"/>
      <c r="E28" s="876" t="s">
        <v>1051</v>
      </c>
      <c r="F28" s="876" t="s">
        <v>59</v>
      </c>
      <c r="G28" s="880">
        <v>990</v>
      </c>
      <c r="H28" s="880" t="s">
        <v>1003</v>
      </c>
      <c r="I28" s="965"/>
      <c r="J28" s="1069" t="s">
        <v>1951</v>
      </c>
    </row>
    <row r="29" spans="2:14" x14ac:dyDescent="0.2">
      <c r="B29" s="878">
        <v>44652</v>
      </c>
      <c r="C29" s="879" t="s">
        <v>1804</v>
      </c>
      <c r="D29" s="876"/>
      <c r="E29" s="876" t="s">
        <v>1051</v>
      </c>
      <c r="F29" s="876" t="s">
        <v>59</v>
      </c>
      <c r="G29" s="880">
        <v>45</v>
      </c>
      <c r="H29" s="880" t="s">
        <v>1003</v>
      </c>
      <c r="I29" s="965"/>
      <c r="J29" s="1070"/>
    </row>
    <row r="30" spans="2:14" x14ac:dyDescent="0.2">
      <c r="B30" s="881">
        <v>44743</v>
      </c>
      <c r="C30" s="882" t="s">
        <v>1836</v>
      </c>
      <c r="D30" s="883"/>
      <c r="E30" s="883" t="s">
        <v>1234</v>
      </c>
      <c r="F30" s="883" t="s">
        <v>59</v>
      </c>
      <c r="G30" s="884">
        <v>623.33000000000004</v>
      </c>
      <c r="H30" s="884" t="s">
        <v>1732</v>
      </c>
      <c r="I30" s="918"/>
      <c r="J30" s="1070"/>
    </row>
    <row r="31" spans="2:14" ht="13.5" thickBot="1" x14ac:dyDescent="0.25">
      <c r="B31" s="887">
        <v>44835</v>
      </c>
      <c r="C31" s="879" t="s">
        <v>1874</v>
      </c>
      <c r="D31" s="876">
        <v>13657036</v>
      </c>
      <c r="E31" s="876" t="s">
        <v>1051</v>
      </c>
      <c r="F31" s="876" t="s">
        <v>59</v>
      </c>
      <c r="G31" s="877">
        <v>1513</v>
      </c>
      <c r="H31" s="877" t="s">
        <v>1732</v>
      </c>
      <c r="I31" s="931"/>
      <c r="J31" s="1071"/>
      <c r="K31" s="13"/>
      <c r="M31" s="13"/>
    </row>
    <row r="32" spans="2:14" x14ac:dyDescent="0.2">
      <c r="B32" s="792">
        <v>45017</v>
      </c>
      <c r="C32" s="473" t="s">
        <v>1911</v>
      </c>
      <c r="D32" s="505">
        <v>13663767</v>
      </c>
      <c r="E32" s="505" t="s">
        <v>1051</v>
      </c>
      <c r="F32" s="505" t="s">
        <v>59</v>
      </c>
      <c r="G32" s="571">
        <v>494</v>
      </c>
      <c r="H32" s="571" t="s">
        <v>1013</v>
      </c>
      <c r="I32" s="473"/>
      <c r="K32" s="13"/>
      <c r="M32" s="13"/>
    </row>
    <row r="33" spans="2:13" x14ac:dyDescent="0.2">
      <c r="B33" s="792">
        <v>45019</v>
      </c>
      <c r="C33" s="473" t="s">
        <v>1912</v>
      </c>
      <c r="D33" s="505">
        <v>13668846</v>
      </c>
      <c r="E33" s="505" t="s">
        <v>1051</v>
      </c>
      <c r="F33" s="505" t="s">
        <v>59</v>
      </c>
      <c r="G33" s="571">
        <v>296.89999999999998</v>
      </c>
      <c r="H33" s="506" t="s">
        <v>1732</v>
      </c>
      <c r="I33" s="1023"/>
      <c r="K33" s="13"/>
      <c r="M33" s="13"/>
    </row>
    <row r="34" spans="2:13" x14ac:dyDescent="0.2">
      <c r="B34" s="792">
        <v>45017</v>
      </c>
      <c r="C34" s="473" t="s">
        <v>1913</v>
      </c>
      <c r="D34" s="505">
        <v>13670215</v>
      </c>
      <c r="E34" s="505" t="s">
        <v>1051</v>
      </c>
      <c r="F34" s="505" t="s">
        <v>59</v>
      </c>
      <c r="G34" s="571">
        <v>215.3</v>
      </c>
      <c r="H34" s="506" t="s">
        <v>1732</v>
      </c>
      <c r="I34" s="1023"/>
      <c r="K34" s="13"/>
      <c r="M34" s="13"/>
    </row>
    <row r="35" spans="2:13" x14ac:dyDescent="0.2">
      <c r="B35" s="792">
        <v>45017</v>
      </c>
      <c r="C35" s="473" t="s">
        <v>1919</v>
      </c>
      <c r="D35" s="505">
        <v>13670775</v>
      </c>
      <c r="E35" s="505" t="s">
        <v>1051</v>
      </c>
      <c r="F35" s="505" t="s">
        <v>59</v>
      </c>
      <c r="G35" s="571">
        <v>445.35</v>
      </c>
      <c r="H35" s="506" t="s">
        <v>1732</v>
      </c>
      <c r="I35" s="1023"/>
      <c r="K35" s="13"/>
      <c r="M35" s="13"/>
    </row>
    <row r="36" spans="2:13" x14ac:dyDescent="0.2">
      <c r="B36" s="847">
        <v>45108</v>
      </c>
      <c r="C36" s="232" t="s">
        <v>1977</v>
      </c>
      <c r="D36" s="2"/>
      <c r="E36" s="233" t="s">
        <v>1860</v>
      </c>
      <c r="F36" s="233" t="s">
        <v>59</v>
      </c>
      <c r="G36" s="344">
        <v>26</v>
      </c>
      <c r="H36" s="29" t="s">
        <v>1013</v>
      </c>
      <c r="I36" s="1023"/>
      <c r="K36" s="13"/>
      <c r="M36" s="13"/>
    </row>
    <row r="37" spans="2:13" x14ac:dyDescent="0.2">
      <c r="B37" s="847"/>
      <c r="C37" s="1"/>
      <c r="D37" s="2"/>
      <c r="E37" s="2"/>
      <c r="F37" s="2"/>
      <c r="G37" s="344"/>
      <c r="H37" s="29"/>
      <c r="I37" s="1023"/>
      <c r="K37" s="13"/>
      <c r="M37" s="13"/>
    </row>
    <row r="38" spans="2:13" x14ac:dyDescent="0.2">
      <c r="B38" s="847"/>
      <c r="C38" s="1"/>
      <c r="D38" s="2"/>
      <c r="E38" s="2"/>
      <c r="F38" s="2"/>
      <c r="G38" s="344"/>
      <c r="H38" s="29"/>
      <c r="I38" s="1023"/>
      <c r="K38" s="13"/>
      <c r="M38" s="13"/>
    </row>
    <row r="39" spans="2:13" x14ac:dyDescent="0.2">
      <c r="B39" s="847"/>
      <c r="C39" s="1"/>
      <c r="D39" s="2"/>
      <c r="E39" s="2"/>
      <c r="F39" s="2"/>
      <c r="G39" s="344"/>
      <c r="H39" s="29"/>
      <c r="I39" s="1023"/>
      <c r="K39" s="13"/>
      <c r="M39" s="13"/>
    </row>
    <row r="40" spans="2:13" x14ac:dyDescent="0.2">
      <c r="B40" s="847"/>
      <c r="C40" s="1"/>
      <c r="D40" s="2"/>
      <c r="E40" s="2"/>
      <c r="F40" s="2"/>
      <c r="G40" s="344"/>
      <c r="H40" s="29"/>
      <c r="I40" s="1023"/>
      <c r="K40" s="13"/>
      <c r="M40" s="13"/>
    </row>
    <row r="41" spans="2:13" x14ac:dyDescent="0.2">
      <c r="B41" s="847"/>
      <c r="C41" s="1"/>
      <c r="D41" s="2"/>
      <c r="E41" s="2"/>
      <c r="F41" s="2"/>
      <c r="G41" s="344"/>
      <c r="H41" s="29"/>
      <c r="I41" s="1023"/>
      <c r="K41" s="13"/>
      <c r="M41" s="13"/>
    </row>
    <row r="42" spans="2:13" x14ac:dyDescent="0.2">
      <c r="B42" s="847"/>
      <c r="C42" s="1"/>
      <c r="D42" s="2"/>
      <c r="E42" s="2"/>
      <c r="F42" s="2"/>
      <c r="G42" s="344"/>
      <c r="H42" s="29"/>
      <c r="I42" s="1023"/>
      <c r="K42" s="13"/>
      <c r="M42" s="13"/>
    </row>
    <row r="43" spans="2:13" x14ac:dyDescent="0.2">
      <c r="B43" s="847"/>
      <c r="C43" s="1"/>
      <c r="D43" s="2"/>
      <c r="E43" s="2"/>
      <c r="F43" s="2"/>
      <c r="G43" s="344"/>
      <c r="H43" s="29"/>
      <c r="I43" s="1023"/>
      <c r="K43" s="13"/>
      <c r="M43" s="13"/>
    </row>
    <row r="44" spans="2:13" ht="13.5" thickBot="1" x14ac:dyDescent="0.25">
      <c r="B44" s="15"/>
      <c r="C44" s="15"/>
      <c r="D44" s="15"/>
      <c r="E44" s="15"/>
      <c r="F44" s="15"/>
      <c r="G44" s="570">
        <f>SUM(G21:G36)</f>
        <v>9953.43</v>
      </c>
      <c r="H44" s="15"/>
      <c r="I44" s="15"/>
      <c r="K44" s="13"/>
      <c r="M44" s="13"/>
    </row>
  </sheetData>
  <mergeCells count="3">
    <mergeCell ref="H20:I20"/>
    <mergeCell ref="J24:J25"/>
    <mergeCell ref="J28:J31"/>
  </mergeCells>
  <dataValidations count="3">
    <dataValidation type="list" allowBlank="1" showInputMessage="1" showErrorMessage="1" sqref="H21:H31" xr:uid="{00000000-0002-0000-1500-000000000000}">
      <formula1>$C$4:$C$16</formula1>
    </dataValidation>
    <dataValidation type="list" allowBlank="1" showInputMessage="1" showErrorMessage="1" sqref="F21:F43" xr:uid="{00000000-0002-0000-1500-000001000000}">
      <formula1>$V$1:$V$2</formula1>
    </dataValidation>
    <dataValidation type="list" allowBlank="1" showInputMessage="1" showErrorMessage="1" sqref="H32:H43" xr:uid="{9BFA9CBF-4A0C-43FF-A189-5252DBA7023F}">
      <formula1>$C$4:$C$13</formula1>
    </dataValidation>
  </dataValidations>
  <pageMargins left="0.7" right="0.7" top="0.75" bottom="0.75" header="0.3" footer="0.3"/>
  <pageSetup paperSize="9" orientation="portrait" r:id="rId1"/>
  <headerFooter>
    <oddFooter>&amp;C&amp;1#&amp;"Calibri"&amp;10&amp;K000000OFFICIAL</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8" tint="0.39997558519241921"/>
  </sheetPr>
  <dimension ref="A1:V44"/>
  <sheetViews>
    <sheetView topLeftCell="B3" zoomScaleNormal="100" workbookViewId="0">
      <selection activeCell="C13" sqref="C13"/>
    </sheetView>
  </sheetViews>
  <sheetFormatPr defaultColWidth="9.140625" defaultRowHeight="12.75" x14ac:dyDescent="0.2"/>
  <cols>
    <col min="1" max="1" width="3.42578125" style="13" hidden="1" customWidth="1"/>
    <col min="2" max="2" width="26.140625" style="13" customWidth="1"/>
    <col min="3" max="3" width="34.28515625" style="13" customWidth="1"/>
    <col min="4" max="4" width="18.7109375" style="13" customWidth="1"/>
    <col min="5" max="5" width="17.85546875" style="13" bestFit="1" customWidth="1"/>
    <col min="6" max="7" width="15.28515625" style="13" customWidth="1"/>
    <col min="8" max="8" width="17.140625" style="13" customWidth="1"/>
    <col min="9" max="9" width="23.7109375" style="13" customWidth="1"/>
    <col min="10" max="10" width="6.5703125" style="13" customWidth="1"/>
    <col min="11" max="11" width="22.28515625" style="15" customWidth="1"/>
    <col min="12" max="12" width="12.85546875" style="13" customWidth="1"/>
    <col min="13" max="13" width="18.42578125" style="15" customWidth="1"/>
    <col min="14" max="14" width="17.7109375" style="13" customWidth="1"/>
    <col min="15" max="16384" width="9.140625" style="13"/>
  </cols>
  <sheetData>
    <row r="1" spans="1:22" ht="23.25" x14ac:dyDescent="0.35">
      <c r="B1" s="14" t="s">
        <v>1</v>
      </c>
      <c r="C1" s="14" t="s">
        <v>40</v>
      </c>
      <c r="G1" s="80" t="s">
        <v>831</v>
      </c>
      <c r="M1" s="16"/>
      <c r="V1" s="17" t="s">
        <v>59</v>
      </c>
    </row>
    <row r="2" spans="1:22" ht="48" customHeight="1" thickBot="1" x14ac:dyDescent="0.35">
      <c r="B2" s="18" t="s">
        <v>70</v>
      </c>
      <c r="C2" s="14"/>
      <c r="D2" s="19"/>
      <c r="E2" s="17"/>
      <c r="F2" s="17"/>
      <c r="H2" s="20"/>
      <c r="M2" s="16"/>
      <c r="V2" s="17" t="s">
        <v>60</v>
      </c>
    </row>
    <row r="3" spans="1:22" ht="48" customHeight="1" x14ac:dyDescent="0.25">
      <c r="B3" s="30" t="s">
        <v>0</v>
      </c>
      <c r="C3" s="31" t="s">
        <v>43</v>
      </c>
      <c r="D3" s="31" t="s">
        <v>44</v>
      </c>
      <c r="E3" s="46" t="s">
        <v>69</v>
      </c>
      <c r="F3" s="31" t="s">
        <v>68</v>
      </c>
      <c r="G3" s="31" t="s">
        <v>63</v>
      </c>
      <c r="H3" s="46" t="s">
        <v>62</v>
      </c>
      <c r="I3" s="47" t="s">
        <v>54</v>
      </c>
      <c r="J3" s="21"/>
      <c r="K3" s="21"/>
      <c r="L3" s="21"/>
      <c r="M3" s="13"/>
    </row>
    <row r="4" spans="1:22" ht="13.5" thickBot="1" x14ac:dyDescent="0.25">
      <c r="B4" s="33" t="s">
        <v>72</v>
      </c>
      <c r="C4" s="34" t="s">
        <v>519</v>
      </c>
      <c r="D4" s="35">
        <v>40633</v>
      </c>
      <c r="E4" s="51">
        <v>42825</v>
      </c>
      <c r="F4" s="36">
        <v>253</v>
      </c>
      <c r="G4" s="36">
        <v>0</v>
      </c>
      <c r="H4" s="58">
        <f>SUMIF($H$22:$H$88,C4,$G$22:$G$88)</f>
        <v>0</v>
      </c>
      <c r="I4" s="49">
        <f t="shared" ref="I4:I8" si="0">G4-H4</f>
        <v>0</v>
      </c>
      <c r="J4" s="22"/>
      <c r="K4" s="22"/>
      <c r="L4" s="22"/>
      <c r="M4" s="13"/>
    </row>
    <row r="5" spans="1:22" ht="13.5" thickBot="1" x14ac:dyDescent="0.25">
      <c r="A5" s="13">
        <v>2</v>
      </c>
      <c r="B5" s="260" t="s">
        <v>72</v>
      </c>
      <c r="C5" s="261" t="s">
        <v>616</v>
      </c>
      <c r="D5" s="262">
        <v>41946</v>
      </c>
      <c r="E5" s="263">
        <f t="shared" ref="E5:E14" si="1">IF(D5=0,"",D5+2556.7)</f>
        <v>44502.7</v>
      </c>
      <c r="F5" s="264">
        <v>2340</v>
      </c>
      <c r="G5" s="264">
        <v>2340</v>
      </c>
      <c r="H5" s="58">
        <f>SUMIF($H$22:$H$88,C5,$G$22:$G$88)</f>
        <v>2320.8200000000002</v>
      </c>
      <c r="I5" s="49">
        <f t="shared" si="0"/>
        <v>19.179999999999836</v>
      </c>
      <c r="J5" s="22" t="s">
        <v>617</v>
      </c>
      <c r="K5" s="22"/>
      <c r="L5" s="22"/>
      <c r="M5" s="13"/>
    </row>
    <row r="6" spans="1:22" ht="13.5" thickBot="1" x14ac:dyDescent="0.25">
      <c r="A6" s="13">
        <v>4</v>
      </c>
      <c r="B6" s="32" t="s">
        <v>952</v>
      </c>
      <c r="C6" s="27" t="s">
        <v>749</v>
      </c>
      <c r="D6" s="55">
        <v>42395</v>
      </c>
      <c r="E6" s="263">
        <f t="shared" si="1"/>
        <v>44951.7</v>
      </c>
      <c r="F6" s="57">
        <v>3612</v>
      </c>
      <c r="G6" s="57">
        <v>3612</v>
      </c>
      <c r="H6" s="58">
        <f t="shared" ref="H6:H14" si="2">SUMIF($H$31:$H$88,C6,$G$31:$G$88)</f>
        <v>2934.31</v>
      </c>
      <c r="I6" s="49">
        <f t="shared" si="0"/>
        <v>677.69</v>
      </c>
      <c r="J6" s="22"/>
      <c r="K6" s="22"/>
      <c r="L6" s="22"/>
      <c r="M6" s="13"/>
    </row>
    <row r="7" spans="1:22" ht="13.5" thickBot="1" x14ac:dyDescent="0.25">
      <c r="B7" s="32" t="s">
        <v>953</v>
      </c>
      <c r="C7" s="27" t="s">
        <v>954</v>
      </c>
      <c r="D7" s="55">
        <v>42713</v>
      </c>
      <c r="E7" s="263">
        <f t="shared" si="1"/>
        <v>45269.7</v>
      </c>
      <c r="F7" s="57">
        <v>4969</v>
      </c>
      <c r="G7" s="57"/>
      <c r="H7" s="58">
        <f t="shared" si="2"/>
        <v>0</v>
      </c>
      <c r="I7" s="49">
        <f t="shared" si="0"/>
        <v>0</v>
      </c>
      <c r="J7" s="22"/>
      <c r="K7" s="22"/>
      <c r="L7" s="22"/>
      <c r="M7" s="13"/>
    </row>
    <row r="8" spans="1:22" ht="26.25" thickBot="1" x14ac:dyDescent="0.25">
      <c r="A8" s="13">
        <v>5</v>
      </c>
      <c r="B8" s="32" t="s">
        <v>969</v>
      </c>
      <c r="C8" s="27" t="s">
        <v>1646</v>
      </c>
      <c r="D8" s="55">
        <v>42786</v>
      </c>
      <c r="E8" s="263">
        <f t="shared" si="1"/>
        <v>45342.7</v>
      </c>
      <c r="F8" s="61">
        <v>265</v>
      </c>
      <c r="G8" s="57"/>
      <c r="H8" s="58">
        <f t="shared" si="2"/>
        <v>0</v>
      </c>
      <c r="I8" s="49">
        <f t="shared" si="0"/>
        <v>0</v>
      </c>
      <c r="J8" s="22" t="s">
        <v>1046</v>
      </c>
      <c r="K8" s="22"/>
      <c r="L8" s="22"/>
      <c r="M8" s="13"/>
    </row>
    <row r="9" spans="1:22" x14ac:dyDescent="0.2">
      <c r="A9" s="13">
        <v>6</v>
      </c>
      <c r="B9" s="32" t="s">
        <v>1049</v>
      </c>
      <c r="C9" s="27" t="s">
        <v>1048</v>
      </c>
      <c r="D9" s="4">
        <v>42913</v>
      </c>
      <c r="E9" s="50">
        <f t="shared" si="1"/>
        <v>45469.7</v>
      </c>
      <c r="F9" s="28">
        <v>1152.83</v>
      </c>
      <c r="G9" s="28"/>
      <c r="H9" s="48">
        <f t="shared" si="2"/>
        <v>0</v>
      </c>
      <c r="I9" s="49">
        <f>G9-H9</f>
        <v>0</v>
      </c>
      <c r="J9" s="22"/>
      <c r="K9" s="22"/>
      <c r="L9" s="22"/>
      <c r="M9" s="13"/>
    </row>
    <row r="10" spans="1:22" x14ac:dyDescent="0.2">
      <c r="B10" s="232" t="s">
        <v>1055</v>
      </c>
      <c r="C10" s="27" t="s">
        <v>1056</v>
      </c>
      <c r="D10" s="4">
        <v>42928</v>
      </c>
      <c r="E10" s="50">
        <f t="shared" si="1"/>
        <v>45484.7</v>
      </c>
      <c r="F10" s="28">
        <v>537.5</v>
      </c>
      <c r="G10" s="28"/>
      <c r="H10" s="48">
        <f t="shared" si="2"/>
        <v>0</v>
      </c>
      <c r="I10" s="48">
        <f>G10-H10</f>
        <v>0</v>
      </c>
      <c r="J10" s="509" t="s">
        <v>1091</v>
      </c>
      <c r="K10" s="22"/>
      <c r="L10" s="22"/>
      <c r="M10" s="13"/>
    </row>
    <row r="11" spans="1:22" x14ac:dyDescent="0.2">
      <c r="B11" s="232" t="s">
        <v>1108</v>
      </c>
      <c r="C11" s="27" t="s">
        <v>1109</v>
      </c>
      <c r="D11" s="4">
        <v>43076</v>
      </c>
      <c r="E11" s="50">
        <f t="shared" si="1"/>
        <v>45632.7</v>
      </c>
      <c r="F11" s="28">
        <v>2090</v>
      </c>
      <c r="G11" s="28"/>
      <c r="H11" s="48">
        <f t="shared" si="2"/>
        <v>0</v>
      </c>
      <c r="I11" s="48">
        <f t="shared" ref="I11:I12" si="3">G11-H11</f>
        <v>0</v>
      </c>
      <c r="J11" s="509"/>
      <c r="K11" s="22"/>
      <c r="L11" s="22"/>
      <c r="M11" s="13"/>
    </row>
    <row r="12" spans="1:22" x14ac:dyDescent="0.2">
      <c r="B12" s="232" t="s">
        <v>1117</v>
      </c>
      <c r="C12" s="27" t="s">
        <v>1118</v>
      </c>
      <c r="D12" s="4">
        <v>43054</v>
      </c>
      <c r="E12" s="50">
        <f t="shared" si="1"/>
        <v>45610.7</v>
      </c>
      <c r="F12" s="28">
        <v>544.46</v>
      </c>
      <c r="G12" s="28"/>
      <c r="H12" s="48">
        <f t="shared" si="2"/>
        <v>0</v>
      </c>
      <c r="I12" s="48">
        <f t="shared" si="3"/>
        <v>0</v>
      </c>
      <c r="J12" s="509"/>
      <c r="K12" s="22"/>
      <c r="L12" s="22"/>
      <c r="M12" s="13"/>
    </row>
    <row r="13" spans="1:22" x14ac:dyDescent="0.2">
      <c r="B13" s="232" t="s">
        <v>1693</v>
      </c>
      <c r="C13" s="27" t="s">
        <v>1692</v>
      </c>
      <c r="D13" s="4">
        <v>44327</v>
      </c>
      <c r="E13" s="50">
        <f t="shared" si="1"/>
        <v>46883.7</v>
      </c>
      <c r="F13" s="28">
        <v>1247.02</v>
      </c>
      <c r="G13" s="28"/>
      <c r="H13" s="48">
        <f t="shared" si="2"/>
        <v>0</v>
      </c>
      <c r="I13" s="48">
        <v>0</v>
      </c>
      <c r="J13" s="509"/>
      <c r="K13" s="22"/>
      <c r="L13" s="22"/>
      <c r="M13" s="13"/>
    </row>
    <row r="14" spans="1:22" x14ac:dyDescent="0.2">
      <c r="B14" s="232" t="s">
        <v>1694</v>
      </c>
      <c r="C14" s="27" t="s">
        <v>1695</v>
      </c>
      <c r="D14" s="4">
        <v>44320</v>
      </c>
      <c r="E14" s="50">
        <f t="shared" si="1"/>
        <v>46876.7</v>
      </c>
      <c r="F14" s="28">
        <v>11304.6</v>
      </c>
      <c r="G14" s="28"/>
      <c r="H14" s="48">
        <f t="shared" si="2"/>
        <v>9995</v>
      </c>
      <c r="I14" s="48">
        <v>0</v>
      </c>
      <c r="J14" s="509"/>
      <c r="K14" s="22"/>
      <c r="L14" s="22"/>
      <c r="M14" s="13"/>
    </row>
    <row r="15" spans="1:22" x14ac:dyDescent="0.2">
      <c r="B15" s="232"/>
      <c r="C15" s="27"/>
      <c r="D15" s="4"/>
      <c r="E15" s="50"/>
      <c r="F15" s="28"/>
      <c r="G15" s="28"/>
      <c r="H15" s="48"/>
      <c r="I15" s="48"/>
      <c r="J15" s="509"/>
      <c r="K15" s="22"/>
      <c r="L15" s="22"/>
      <c r="M15" s="13"/>
    </row>
    <row r="16" spans="1:22" x14ac:dyDescent="0.2">
      <c r="B16" s="232"/>
      <c r="C16" s="27"/>
      <c r="D16" s="4"/>
      <c r="E16" s="50"/>
      <c r="F16" s="28"/>
      <c r="G16" s="28"/>
      <c r="H16" s="48"/>
      <c r="I16" s="48"/>
      <c r="J16" s="509"/>
      <c r="K16" s="22"/>
      <c r="L16" s="22"/>
      <c r="M16" s="13"/>
    </row>
    <row r="17" spans="2:14" ht="13.5" thickBot="1" x14ac:dyDescent="0.25">
      <c r="B17" s="232"/>
      <c r="C17" s="27"/>
      <c r="D17" s="4"/>
      <c r="E17" s="50"/>
      <c r="F17" s="28"/>
      <c r="G17" s="28"/>
      <c r="H17" s="48"/>
      <c r="I17" s="48"/>
      <c r="J17" s="22"/>
      <c r="K17" s="22"/>
      <c r="L17" s="22"/>
      <c r="M17" s="13"/>
    </row>
    <row r="18" spans="2:14" x14ac:dyDescent="0.2">
      <c r="B18" s="523"/>
      <c r="C18" s="523"/>
      <c r="D18" s="523"/>
      <c r="E18" s="523"/>
      <c r="F18" s="523"/>
      <c r="G18" s="523"/>
      <c r="H18" s="523"/>
      <c r="I18" s="523"/>
      <c r="J18" s="15"/>
      <c r="K18" s="12" t="s">
        <v>832</v>
      </c>
      <c r="L18" s="12" t="s">
        <v>49</v>
      </c>
      <c r="M18" s="13"/>
      <c r="N18" s="23"/>
    </row>
    <row r="19" spans="2:14" s="15" customFormat="1" ht="13.5" thickBot="1" x14ac:dyDescent="0.25">
      <c r="C19" s="24"/>
      <c r="F19" s="53">
        <f>SUM(F4:F18)</f>
        <v>28315.410000000003</v>
      </c>
      <c r="G19" s="522">
        <f>SUM(G4:G18)</f>
        <v>5952</v>
      </c>
      <c r="H19" s="53"/>
      <c r="I19" s="522">
        <f t="shared" ref="I19" si="4">SUM(I4:I18)</f>
        <v>696.86999999999989</v>
      </c>
      <c r="J19" s="53"/>
      <c r="K19" s="11">
        <f>'CIL Reconcilliation'!E15</f>
        <v>0</v>
      </c>
      <c r="L19" s="11">
        <f>H19-K19</f>
        <v>0</v>
      </c>
      <c r="N19" s="23"/>
    </row>
    <row r="20" spans="2:14" s="15" customFormat="1" ht="19.5" customHeight="1" thickBot="1" x14ac:dyDescent="0.35">
      <c r="B20" s="18" t="s">
        <v>71</v>
      </c>
      <c r="K20" s="23"/>
      <c r="M20" s="23"/>
    </row>
    <row r="21" spans="2:14" s="15" customFormat="1" ht="31.5" x14ac:dyDescent="0.25">
      <c r="B21" s="37" t="s">
        <v>42</v>
      </c>
      <c r="C21" s="37" t="s">
        <v>53</v>
      </c>
      <c r="D21" s="31" t="s">
        <v>61</v>
      </c>
      <c r="E21" s="31" t="s">
        <v>51</v>
      </c>
      <c r="F21" s="31" t="s">
        <v>58</v>
      </c>
      <c r="G21" s="38" t="s">
        <v>52</v>
      </c>
      <c r="H21" s="1049" t="s">
        <v>77</v>
      </c>
      <c r="I21" s="1050"/>
      <c r="J21" s="21"/>
      <c r="L21" s="25"/>
      <c r="N21" s="26"/>
    </row>
    <row r="22" spans="2:14" s="15" customFormat="1" x14ac:dyDescent="0.2">
      <c r="B22" s="286" t="s">
        <v>501</v>
      </c>
      <c r="C22" s="287" t="s">
        <v>503</v>
      </c>
      <c r="D22" s="294" t="s">
        <v>496</v>
      </c>
      <c r="E22" s="288"/>
      <c r="F22" s="288" t="s">
        <v>59</v>
      </c>
      <c r="G22" s="289">
        <v>250</v>
      </c>
      <c r="H22" s="289" t="s">
        <v>616</v>
      </c>
      <c r="I22" s="290"/>
      <c r="K22" s="289">
        <v>596.66999999999996</v>
      </c>
      <c r="L22" s="25"/>
      <c r="N22" s="26"/>
    </row>
    <row r="23" spans="2:14" x14ac:dyDescent="0.2">
      <c r="B23" s="500">
        <v>42647</v>
      </c>
      <c r="C23" s="287" t="s">
        <v>503</v>
      </c>
      <c r="D23" s="288"/>
      <c r="E23" s="288"/>
      <c r="F23" s="288" t="s">
        <v>59</v>
      </c>
      <c r="G23" s="289">
        <v>763</v>
      </c>
      <c r="H23" s="289" t="s">
        <v>616</v>
      </c>
      <c r="I23" s="290"/>
      <c r="J23" s="15"/>
      <c r="K23" s="289">
        <v>214.25</v>
      </c>
    </row>
    <row r="24" spans="2:14" x14ac:dyDescent="0.2">
      <c r="B24" s="501">
        <v>42705</v>
      </c>
      <c r="C24" s="303" t="s">
        <v>980</v>
      </c>
      <c r="D24" s="288"/>
      <c r="E24" s="288" t="s">
        <v>979</v>
      </c>
      <c r="F24" s="288" t="s">
        <v>59</v>
      </c>
      <c r="G24" s="289">
        <v>40</v>
      </c>
      <c r="H24" s="289" t="s">
        <v>616</v>
      </c>
      <c r="I24" s="290"/>
      <c r="J24" s="15"/>
      <c r="K24" s="289">
        <v>1189.03</v>
      </c>
    </row>
    <row r="25" spans="2:14" x14ac:dyDescent="0.2">
      <c r="B25" s="501">
        <v>42738</v>
      </c>
      <c r="C25" s="303" t="s">
        <v>503</v>
      </c>
      <c r="D25" s="288"/>
      <c r="E25" s="288" t="s">
        <v>932</v>
      </c>
      <c r="F25" s="288" t="s">
        <v>59</v>
      </c>
      <c r="G25" s="289">
        <v>208</v>
      </c>
      <c r="H25" s="289" t="s">
        <v>616</v>
      </c>
      <c r="I25" s="290"/>
      <c r="J25" s="15"/>
      <c r="K25" s="289">
        <v>299</v>
      </c>
    </row>
    <row r="26" spans="2:14" x14ac:dyDescent="0.2">
      <c r="B26" s="319"/>
      <c r="C26" s="303" t="s">
        <v>991</v>
      </c>
      <c r="D26" s="288"/>
      <c r="E26" s="288"/>
      <c r="F26" s="288" t="s">
        <v>59</v>
      </c>
      <c r="G26" s="289">
        <v>265</v>
      </c>
      <c r="H26" s="289" t="s">
        <v>616</v>
      </c>
      <c r="I26" s="290"/>
      <c r="J26" s="15"/>
      <c r="K26" s="29">
        <v>50</v>
      </c>
    </row>
    <row r="27" spans="2:14" x14ac:dyDescent="0.2">
      <c r="B27" s="500">
        <v>42914</v>
      </c>
      <c r="C27" s="303" t="s">
        <v>1050</v>
      </c>
      <c r="D27" s="288">
        <v>13510906</v>
      </c>
      <c r="E27" s="288" t="s">
        <v>1051</v>
      </c>
      <c r="F27" s="288" t="s">
        <v>59</v>
      </c>
      <c r="G27" s="289">
        <v>268</v>
      </c>
      <c r="H27" s="289" t="s">
        <v>616</v>
      </c>
      <c r="I27" s="290"/>
      <c r="J27" s="15"/>
      <c r="K27" s="29">
        <v>300</v>
      </c>
    </row>
    <row r="28" spans="2:14" x14ac:dyDescent="0.2">
      <c r="B28" s="500">
        <v>42914</v>
      </c>
      <c r="C28" s="303" t="s">
        <v>1050</v>
      </c>
      <c r="D28" s="288" t="s">
        <v>1052</v>
      </c>
      <c r="E28" s="288" t="s">
        <v>1051</v>
      </c>
      <c r="F28" s="288" t="s">
        <v>59</v>
      </c>
      <c r="G28" s="289">
        <v>31</v>
      </c>
      <c r="H28" s="289" t="s">
        <v>616</v>
      </c>
      <c r="I28" s="290"/>
      <c r="J28" s="15"/>
      <c r="K28" s="29">
        <v>226</v>
      </c>
    </row>
    <row r="29" spans="2:14" x14ac:dyDescent="0.2">
      <c r="B29" s="569">
        <v>42978</v>
      </c>
      <c r="C29" s="287" t="s">
        <v>1092</v>
      </c>
      <c r="D29" s="294" t="s">
        <v>1093</v>
      </c>
      <c r="E29" s="294" t="s">
        <v>1051</v>
      </c>
      <c r="F29" s="288" t="s">
        <v>59</v>
      </c>
      <c r="G29" s="289">
        <v>161.25</v>
      </c>
      <c r="H29" s="289" t="s">
        <v>616</v>
      </c>
      <c r="I29" s="290"/>
      <c r="J29" s="15"/>
      <c r="K29" s="691">
        <f>SUM(K22:K28)</f>
        <v>2874.95</v>
      </c>
    </row>
    <row r="30" spans="2:14" x14ac:dyDescent="0.2">
      <c r="B30" s="501">
        <v>43132</v>
      </c>
      <c r="C30" s="303" t="s">
        <v>1050</v>
      </c>
      <c r="D30" s="288">
        <v>13538438</v>
      </c>
      <c r="E30" s="288" t="s">
        <v>1234</v>
      </c>
      <c r="F30" s="288" t="s">
        <v>59</v>
      </c>
      <c r="G30" s="289">
        <v>120.32</v>
      </c>
      <c r="H30" s="289" t="s">
        <v>616</v>
      </c>
      <c r="I30" s="290"/>
      <c r="J30" s="15"/>
      <c r="K30" s="691"/>
    </row>
    <row r="31" spans="2:14" s="15" customFormat="1" x14ac:dyDescent="0.2">
      <c r="B31" s="501">
        <v>43313</v>
      </c>
      <c r="C31" s="303" t="s">
        <v>1277</v>
      </c>
      <c r="D31" s="288">
        <v>13556424</v>
      </c>
      <c r="E31" s="288" t="s">
        <v>1234</v>
      </c>
      <c r="F31" s="288" t="s">
        <v>59</v>
      </c>
      <c r="G31" s="289">
        <v>596.66999999999996</v>
      </c>
      <c r="H31" s="289" t="s">
        <v>749</v>
      </c>
      <c r="I31" s="290"/>
      <c r="K31" s="692"/>
      <c r="L31" s="25"/>
      <c r="N31" s="26"/>
    </row>
    <row r="32" spans="2:14" x14ac:dyDescent="0.2">
      <c r="B32" s="501">
        <v>43313</v>
      </c>
      <c r="C32" s="303" t="s">
        <v>1302</v>
      </c>
      <c r="D32" s="288" t="s">
        <v>496</v>
      </c>
      <c r="E32" s="288" t="s">
        <v>1303</v>
      </c>
      <c r="F32" s="288" t="s">
        <v>59</v>
      </c>
      <c r="G32" s="289">
        <v>214.25</v>
      </c>
      <c r="H32" s="289" t="s">
        <v>616</v>
      </c>
      <c r="I32" s="290"/>
      <c r="J32" s="15"/>
      <c r="K32" s="690"/>
    </row>
    <row r="33" spans="2:13" x14ac:dyDescent="0.2">
      <c r="B33" s="501">
        <v>43435</v>
      </c>
      <c r="C33" s="303" t="s">
        <v>1304</v>
      </c>
      <c r="D33" s="288" t="s">
        <v>496</v>
      </c>
      <c r="E33" s="288" t="s">
        <v>1303</v>
      </c>
      <c r="F33" s="288" t="s">
        <v>59</v>
      </c>
      <c r="G33" s="289">
        <v>1189.03</v>
      </c>
      <c r="H33" s="289" t="s">
        <v>749</v>
      </c>
      <c r="I33" s="290"/>
      <c r="J33" s="15"/>
    </row>
    <row r="34" spans="2:13" ht="13.5" thickBot="1" x14ac:dyDescent="0.25">
      <c r="B34" s="501">
        <v>43466</v>
      </c>
      <c r="C34" s="296" t="s">
        <v>1319</v>
      </c>
      <c r="D34" s="288">
        <v>13566724</v>
      </c>
      <c r="E34" s="294" t="s">
        <v>1320</v>
      </c>
      <c r="F34" s="288" t="s">
        <v>59</v>
      </c>
      <c r="G34" s="289">
        <v>299</v>
      </c>
      <c r="H34" s="289" t="s">
        <v>749</v>
      </c>
      <c r="I34" s="290"/>
      <c r="J34" s="15"/>
    </row>
    <row r="35" spans="2:13" x14ac:dyDescent="0.2">
      <c r="B35" s="504">
        <v>43556</v>
      </c>
      <c r="C35" s="473" t="s">
        <v>1050</v>
      </c>
      <c r="D35" s="505" t="s">
        <v>1360</v>
      </c>
      <c r="E35" s="505" t="s">
        <v>1361</v>
      </c>
      <c r="F35" s="505" t="s">
        <v>59</v>
      </c>
      <c r="G35" s="506">
        <v>122</v>
      </c>
      <c r="H35" s="506" t="s">
        <v>749</v>
      </c>
      <c r="I35" s="595"/>
      <c r="J35" s="1095" t="s">
        <v>1950</v>
      </c>
    </row>
    <row r="36" spans="2:13" x14ac:dyDescent="0.2">
      <c r="B36" s="504">
        <v>43586</v>
      </c>
      <c r="C36" s="473" t="s">
        <v>1388</v>
      </c>
      <c r="D36" s="505">
        <v>13577852</v>
      </c>
      <c r="E36" s="505" t="s">
        <v>1389</v>
      </c>
      <c r="F36" s="505" t="s">
        <v>59</v>
      </c>
      <c r="G36" s="506">
        <v>50</v>
      </c>
      <c r="H36" s="506" t="s">
        <v>749</v>
      </c>
      <c r="I36" s="595"/>
      <c r="J36" s="1096"/>
      <c r="K36" s="13"/>
      <c r="M36" s="13"/>
    </row>
    <row r="37" spans="2:13" x14ac:dyDescent="0.2">
      <c r="B37" s="504">
        <v>43678</v>
      </c>
      <c r="C37" s="754" t="s">
        <v>1442</v>
      </c>
      <c r="D37" s="505"/>
      <c r="E37" s="505"/>
      <c r="F37" s="505" t="s">
        <v>59</v>
      </c>
      <c r="G37" s="506">
        <v>300</v>
      </c>
      <c r="H37" s="506" t="s">
        <v>749</v>
      </c>
      <c r="I37" s="595"/>
      <c r="J37" s="1096"/>
      <c r="K37" s="13"/>
      <c r="M37" s="13"/>
    </row>
    <row r="38" spans="2:13" ht="13.5" thickBot="1" x14ac:dyDescent="0.25">
      <c r="B38" s="504">
        <v>43770</v>
      </c>
      <c r="C38" s="754" t="s">
        <v>1479</v>
      </c>
      <c r="D38" s="505">
        <v>13589865</v>
      </c>
      <c r="E38" s="505" t="s">
        <v>1051</v>
      </c>
      <c r="F38" s="505" t="s">
        <v>59</v>
      </c>
      <c r="G38" s="506">
        <v>226</v>
      </c>
      <c r="H38" s="506" t="s">
        <v>749</v>
      </c>
      <c r="I38" s="595"/>
      <c r="J38" s="1097"/>
      <c r="K38" s="13"/>
      <c r="M38" s="13"/>
    </row>
    <row r="39" spans="2:13" ht="13.5" thickBot="1" x14ac:dyDescent="0.25">
      <c r="B39" s="878">
        <v>44593</v>
      </c>
      <c r="C39" s="874" t="s">
        <v>1747</v>
      </c>
      <c r="D39" s="876"/>
      <c r="E39" s="876" t="s">
        <v>932</v>
      </c>
      <c r="F39" s="876" t="s">
        <v>59</v>
      </c>
      <c r="G39" s="880">
        <v>151.61000000000001</v>
      </c>
      <c r="H39" s="880" t="s">
        <v>749</v>
      </c>
      <c r="I39" s="886"/>
      <c r="J39" s="930" t="s">
        <v>1942</v>
      </c>
      <c r="K39" s="13"/>
      <c r="M39" s="13"/>
    </row>
    <row r="40" spans="2:13" x14ac:dyDescent="0.2">
      <c r="B40" s="445">
        <v>45078</v>
      </c>
      <c r="C40" s="1" t="s">
        <v>1924</v>
      </c>
      <c r="D40" s="2">
        <v>13674905</v>
      </c>
      <c r="E40" s="2" t="s">
        <v>1234</v>
      </c>
      <c r="F40" s="2" t="s">
        <v>59</v>
      </c>
      <c r="G40" s="29">
        <v>9995</v>
      </c>
      <c r="H40" s="29" t="s">
        <v>1695</v>
      </c>
      <c r="I40" s="40"/>
      <c r="J40" s="15"/>
      <c r="K40" s="13"/>
      <c r="M40" s="13"/>
    </row>
    <row r="41" spans="2:13" x14ac:dyDescent="0.2">
      <c r="B41" s="39"/>
      <c r="C41" s="1"/>
      <c r="D41" s="2"/>
      <c r="E41" s="2"/>
      <c r="F41" s="2"/>
      <c r="G41" s="29"/>
      <c r="H41" s="29"/>
      <c r="I41" s="40"/>
      <c r="J41" s="15"/>
      <c r="K41" s="13"/>
      <c r="M41" s="13"/>
    </row>
    <row r="42" spans="2:13" ht="13.5" thickBot="1" x14ac:dyDescent="0.25">
      <c r="B42" s="41"/>
      <c r="C42" s="42"/>
      <c r="D42" s="43"/>
      <c r="E42" s="43"/>
      <c r="F42" s="43"/>
      <c r="G42" s="44"/>
      <c r="H42" s="44"/>
      <c r="I42" s="45"/>
      <c r="J42" s="15"/>
      <c r="K42" s="13"/>
      <c r="M42" s="13"/>
    </row>
    <row r="43" spans="2:13" ht="13.5" thickBot="1" x14ac:dyDescent="0.25">
      <c r="K43" s="13"/>
      <c r="M43" s="13"/>
    </row>
    <row r="44" spans="2:13" ht="13.5" thickBot="1" x14ac:dyDescent="0.25">
      <c r="G44" s="52">
        <f>SUM(G22:G43)</f>
        <v>15250.130000000001</v>
      </c>
      <c r="K44" s="13"/>
      <c r="M44" s="13"/>
    </row>
  </sheetData>
  <customSheetViews>
    <customSheetView guid="{530C5414-3213-46FD-B662-C692DC9B3FEE}" hiddenColumns="1" topLeftCell="B1">
      <selection activeCell="F14" sqref="F14"/>
      <pageMargins left="0.7" right="0.7" top="0.75" bottom="0.75" header="0.3" footer="0.3"/>
      <pageSetup paperSize="9" orientation="portrait" r:id="rId1"/>
    </customSheetView>
    <customSheetView guid="{48EFB8DA-639B-4F4D-81A0-52231C999B0D}" hiddenColumns="1" topLeftCell="B1">
      <selection activeCell="L24" sqref="L24"/>
      <pageMargins left="0.7" right="0.7" top="0.75" bottom="0.75" header="0.3" footer="0.3"/>
      <pageSetup paperSize="9" orientation="portrait" r:id="rId2"/>
    </customSheetView>
    <customSheetView guid="{205CB0E8-D828-424D-99F7-5125E6C51D94}" hiddenColumns="1" topLeftCell="D1">
      <selection activeCell="K3" sqref="K3"/>
      <pageMargins left="0.7" right="0.7" top="0.75" bottom="0.75" header="0.3" footer="0.3"/>
      <pageSetup paperSize="9" orientation="portrait" r:id="rId3"/>
    </customSheetView>
  </customSheetViews>
  <mergeCells count="2">
    <mergeCell ref="H21:I21"/>
    <mergeCell ref="J35:J38"/>
  </mergeCells>
  <dataValidations count="2">
    <dataValidation type="list" allowBlank="1" showInputMessage="1" showErrorMessage="1" sqref="F22:F42" xr:uid="{00000000-0002-0000-0C00-000001000000}">
      <formula1>$V$1:$V$2</formula1>
    </dataValidation>
    <dataValidation type="list" allowBlank="1" showInputMessage="1" showErrorMessage="1" sqref="H22:H42" xr:uid="{A2D1A030-865D-4F1F-9467-DE860C75640D}">
      <formula1>$C$4:$C$18</formula1>
    </dataValidation>
  </dataValidations>
  <pageMargins left="0.7" right="0.7" top="0.75" bottom="0.75" header="0.3" footer="0.3"/>
  <pageSetup paperSize="9" orientation="portrait" r:id="rId4"/>
  <headerFooter>
    <oddFooter>&amp;C&amp;1#&amp;"Calibri"&amp;10&amp;K000000OFFICIAL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4AF11-F853-4AE2-B353-527754D80410}">
  <sheetPr>
    <tabColor rgb="FF00B050"/>
  </sheetPr>
  <dimension ref="A1:S104"/>
  <sheetViews>
    <sheetView topLeftCell="A12" zoomScaleNormal="100" workbookViewId="0">
      <selection activeCell="A27" sqref="A27"/>
    </sheetView>
  </sheetViews>
  <sheetFormatPr defaultColWidth="26.7109375" defaultRowHeight="36.950000000000003" customHeight="1" x14ac:dyDescent="0.2"/>
  <cols>
    <col min="1" max="1" width="14.42578125" style="329" customWidth="1"/>
    <col min="2" max="2" width="68.85546875" style="329" customWidth="1"/>
    <col min="3" max="3" width="12.5703125" style="329" customWidth="1"/>
    <col min="4" max="4" width="12.140625" style="329" customWidth="1"/>
    <col min="5" max="5" width="6.5703125" style="329" customWidth="1"/>
    <col min="6" max="6" width="5.85546875" style="329" customWidth="1"/>
    <col min="7" max="7" width="6.7109375" style="329" customWidth="1"/>
    <col min="8" max="8" width="6.85546875" style="329" customWidth="1"/>
    <col min="9" max="9" width="7.42578125" style="329" customWidth="1"/>
    <col min="10" max="10" width="14.42578125" style="329" customWidth="1"/>
    <col min="11" max="11" width="14" style="329" customWidth="1"/>
    <col min="12" max="12" width="12.140625" style="329" customWidth="1"/>
    <col min="13" max="13" width="8.7109375" style="329" bestFit="1" customWidth="1"/>
    <col min="14" max="14" width="21.85546875" style="329" bestFit="1" customWidth="1"/>
    <col min="15" max="15" width="9" style="329" customWidth="1"/>
    <col min="16" max="16" width="11.28515625" style="329" customWidth="1"/>
    <col min="17" max="17" width="13.5703125" style="329" customWidth="1"/>
    <col min="18" max="18" width="14.140625" style="329" customWidth="1"/>
    <col min="19" max="19" width="22.85546875" style="329" bestFit="1" customWidth="1"/>
    <col min="20" max="16384" width="26.7109375" style="329"/>
  </cols>
  <sheetData>
    <row r="1" spans="1:19" s="801" customFormat="1" ht="36.950000000000003" customHeight="1" x14ac:dyDescent="0.25">
      <c r="A1" s="85" t="s">
        <v>1884</v>
      </c>
      <c r="B1" s="800" t="s">
        <v>104</v>
      </c>
      <c r="F1" s="1057" t="s">
        <v>573</v>
      </c>
      <c r="G1" s="1057"/>
      <c r="H1" s="1057"/>
      <c r="I1" s="1057"/>
      <c r="J1" s="1057"/>
      <c r="K1" s="1057"/>
    </row>
    <row r="2" spans="1:19" s="801" customFormat="1" ht="46.15" customHeight="1" thickBot="1" x14ac:dyDescent="0.25">
      <c r="A2" s="87" t="s">
        <v>105</v>
      </c>
      <c r="B2" s="88" t="s">
        <v>106</v>
      </c>
      <c r="C2" s="89" t="s">
        <v>107</v>
      </c>
      <c r="F2" s="1057"/>
      <c r="G2" s="1057"/>
      <c r="H2" s="1057"/>
      <c r="I2" s="1057"/>
      <c r="J2" s="1057"/>
      <c r="K2" s="1057"/>
    </row>
    <row r="3" spans="1:19" s="801" customFormat="1" ht="42.75" customHeight="1" thickBot="1" x14ac:dyDescent="0.25">
      <c r="A3" s="90" t="s">
        <v>108</v>
      </c>
      <c r="B3" s="91" t="s">
        <v>109</v>
      </c>
      <c r="C3" s="92" t="s">
        <v>110</v>
      </c>
      <c r="D3" s="325" t="s">
        <v>627</v>
      </c>
      <c r="E3" s="93"/>
      <c r="F3" s="1058" t="s">
        <v>1523</v>
      </c>
      <c r="G3" s="1059"/>
      <c r="H3" s="1059"/>
      <c r="I3" s="1059"/>
      <c r="J3" s="1059"/>
      <c r="K3" s="1060"/>
      <c r="L3" s="93"/>
      <c r="M3" s="93"/>
      <c r="N3" s="93"/>
      <c r="O3" s="94"/>
      <c r="P3" s="94"/>
      <c r="Q3" s="93"/>
      <c r="R3" s="93"/>
      <c r="S3" s="94"/>
    </row>
    <row r="4" spans="1:19" s="801" customFormat="1" ht="36.950000000000003" customHeight="1" x14ac:dyDescent="0.2">
      <c r="A4" s="802"/>
      <c r="B4" s="96"/>
      <c r="C4" s="96"/>
      <c r="D4" s="97"/>
      <c r="E4" s="1061" t="s">
        <v>111</v>
      </c>
      <c r="F4" s="1062"/>
      <c r="G4" s="1062"/>
      <c r="H4" s="1062"/>
      <c r="I4" s="1062"/>
      <c r="J4" s="644"/>
      <c r="K4" s="645"/>
      <c r="L4" s="96"/>
      <c r="M4" s="96"/>
      <c r="N4" s="96"/>
      <c r="O4" s="99"/>
      <c r="P4" s="99"/>
      <c r="Q4" s="96"/>
      <c r="R4" s="96"/>
      <c r="S4" s="99"/>
    </row>
    <row r="5" spans="1:19" s="801" customFormat="1" ht="55.5" customHeight="1" x14ac:dyDescent="0.2">
      <c r="A5" s="487" t="s">
        <v>112</v>
      </c>
      <c r="B5" s="748" t="s">
        <v>113</v>
      </c>
      <c r="C5" s="488" t="s">
        <v>114</v>
      </c>
      <c r="D5" s="101" t="s">
        <v>115</v>
      </c>
      <c r="E5" s="101" t="s">
        <v>116</v>
      </c>
      <c r="F5" s="101" t="s">
        <v>117</v>
      </c>
      <c r="G5" s="101" t="s">
        <v>118</v>
      </c>
      <c r="H5" s="101" t="s">
        <v>119</v>
      </c>
      <c r="I5" s="101" t="s">
        <v>120</v>
      </c>
      <c r="J5" s="102" t="s">
        <v>121</v>
      </c>
      <c r="K5" s="102" t="s">
        <v>122</v>
      </c>
      <c r="L5" s="101" t="s">
        <v>123</v>
      </c>
      <c r="M5" s="101" t="s">
        <v>124</v>
      </c>
      <c r="N5" s="101" t="s">
        <v>125</v>
      </c>
      <c r="O5" s="101" t="s">
        <v>126</v>
      </c>
      <c r="P5" s="101" t="s">
        <v>127</v>
      </c>
      <c r="Q5" s="101" t="s">
        <v>128</v>
      </c>
      <c r="R5" s="101" t="s">
        <v>129</v>
      </c>
      <c r="S5" s="103"/>
    </row>
    <row r="6" spans="1:19" s="801" customFormat="1" ht="17.45" customHeight="1" x14ac:dyDescent="0.2">
      <c r="A6" s="1025">
        <v>39512</v>
      </c>
      <c r="B6" s="642" t="s">
        <v>1888</v>
      </c>
      <c r="C6" s="106">
        <v>45021</v>
      </c>
      <c r="D6" s="107">
        <v>32</v>
      </c>
      <c r="E6" s="108"/>
      <c r="F6" s="108"/>
      <c r="G6" s="108">
        <v>32</v>
      </c>
      <c r="H6" s="108"/>
      <c r="I6" s="108"/>
      <c r="J6" s="109">
        <f t="shared" ref="J6:J69" si="0">SUM(E6*1.2,F6*1.5,G6*2.4,H6*3,I6*4)</f>
        <v>76.8</v>
      </c>
      <c r="K6" s="110">
        <f t="shared" ref="K6:K69" si="1">ROUND((J6*28.5)*32%,0)</f>
        <v>700</v>
      </c>
      <c r="L6" s="111">
        <v>45021</v>
      </c>
      <c r="M6" s="108"/>
      <c r="N6" s="108" t="s">
        <v>132</v>
      </c>
      <c r="O6" s="112"/>
      <c r="P6" s="185" t="s">
        <v>1889</v>
      </c>
      <c r="Q6" s="108"/>
      <c r="R6" s="108"/>
      <c r="S6" s="112"/>
    </row>
    <row r="7" spans="1:19" s="801" customFormat="1" ht="17.45" customHeight="1" x14ac:dyDescent="0.2">
      <c r="A7" s="1026" t="s">
        <v>1921</v>
      </c>
      <c r="B7" s="642" t="s">
        <v>1922</v>
      </c>
      <c r="C7" s="106">
        <v>45042</v>
      </c>
      <c r="D7" s="107">
        <v>150</v>
      </c>
      <c r="E7" s="108"/>
      <c r="F7" s="108"/>
      <c r="G7" s="108">
        <v>150</v>
      </c>
      <c r="H7" s="108"/>
      <c r="I7" s="108"/>
      <c r="J7" s="109">
        <f t="shared" si="0"/>
        <v>360</v>
      </c>
      <c r="K7" s="110">
        <f t="shared" si="1"/>
        <v>3283</v>
      </c>
      <c r="L7" s="111">
        <v>45042</v>
      </c>
      <c r="M7" s="108"/>
      <c r="N7" s="108" t="s">
        <v>132</v>
      </c>
      <c r="O7" s="112"/>
      <c r="P7" s="112" t="s">
        <v>1920</v>
      </c>
      <c r="Q7" s="108"/>
      <c r="R7" s="108"/>
      <c r="S7" s="112"/>
    </row>
    <row r="8" spans="1:19" s="801" customFormat="1" ht="17.45" customHeight="1" x14ac:dyDescent="0.2">
      <c r="A8" s="1025">
        <v>39592</v>
      </c>
      <c r="B8" s="642" t="s">
        <v>1933</v>
      </c>
      <c r="C8" s="440">
        <v>45056</v>
      </c>
      <c r="D8" s="107">
        <v>93</v>
      </c>
      <c r="E8" s="108"/>
      <c r="F8" s="108"/>
      <c r="G8" s="108">
        <v>93</v>
      </c>
      <c r="H8" s="108"/>
      <c r="I8" s="108"/>
      <c r="J8" s="109">
        <f t="shared" si="0"/>
        <v>223.2</v>
      </c>
      <c r="K8" s="110">
        <f t="shared" si="1"/>
        <v>2036</v>
      </c>
      <c r="L8" s="111">
        <v>45056</v>
      </c>
      <c r="M8" s="108"/>
      <c r="N8" s="108" t="s">
        <v>132</v>
      </c>
      <c r="O8" s="112"/>
      <c r="P8" s="869" t="s">
        <v>1932</v>
      </c>
      <c r="Q8" s="108"/>
      <c r="R8" s="108"/>
      <c r="S8" s="112"/>
    </row>
    <row r="9" spans="1:19" s="801" customFormat="1" ht="17.45" customHeight="1" x14ac:dyDescent="0.2">
      <c r="A9" s="1025" t="s">
        <v>1935</v>
      </c>
      <c r="B9" s="642" t="s">
        <v>1934</v>
      </c>
      <c r="C9" s="443">
        <v>45056</v>
      </c>
      <c r="D9" s="438">
        <v>70</v>
      </c>
      <c r="E9" s="108">
        <v>70</v>
      </c>
      <c r="F9" s="108"/>
      <c r="G9" s="108"/>
      <c r="H9" s="108"/>
      <c r="I9" s="108"/>
      <c r="J9" s="109">
        <f t="shared" si="0"/>
        <v>84</v>
      </c>
      <c r="K9" s="110">
        <f t="shared" si="1"/>
        <v>766</v>
      </c>
      <c r="L9" s="111">
        <v>45056</v>
      </c>
      <c r="M9" s="108"/>
      <c r="N9" s="108" t="s">
        <v>132</v>
      </c>
      <c r="P9" s="869" t="s">
        <v>1932</v>
      </c>
      <c r="Q9" s="108"/>
      <c r="R9" s="108"/>
      <c r="S9" s="108"/>
    </row>
    <row r="10" spans="1:19" s="801" customFormat="1" ht="17.45" customHeight="1" x14ac:dyDescent="0.2">
      <c r="A10" s="1025" t="s">
        <v>1936</v>
      </c>
      <c r="B10" s="218" t="s">
        <v>1937</v>
      </c>
      <c r="C10" s="615">
        <v>45056</v>
      </c>
      <c r="D10" s="438">
        <v>55</v>
      </c>
      <c r="E10" s="108"/>
      <c r="F10" s="108"/>
      <c r="G10" s="108">
        <v>55</v>
      </c>
      <c r="H10" s="108"/>
      <c r="I10" s="108"/>
      <c r="J10" s="109">
        <f t="shared" si="0"/>
        <v>132</v>
      </c>
      <c r="K10" s="110">
        <f t="shared" si="1"/>
        <v>1204</v>
      </c>
      <c r="L10" s="111">
        <v>45056</v>
      </c>
      <c r="M10" s="108"/>
      <c r="N10" s="108" t="s">
        <v>132</v>
      </c>
      <c r="O10" s="112"/>
      <c r="P10" s="112" t="s">
        <v>990</v>
      </c>
      <c r="Q10" s="108"/>
      <c r="R10" s="108"/>
      <c r="S10" s="112"/>
    </row>
    <row r="11" spans="1:19" s="801" customFormat="1" ht="17.45" customHeight="1" x14ac:dyDescent="0.2">
      <c r="A11" s="1025">
        <v>39711</v>
      </c>
      <c r="B11" s="471" t="s">
        <v>1956</v>
      </c>
      <c r="C11" s="511">
        <v>45123</v>
      </c>
      <c r="D11" s="438">
        <v>29</v>
      </c>
      <c r="E11" s="108">
        <v>2</v>
      </c>
      <c r="F11" s="108">
        <v>26</v>
      </c>
      <c r="G11" s="108">
        <v>1</v>
      </c>
      <c r="H11" s="108"/>
      <c r="I11" s="108"/>
      <c r="J11" s="109">
        <f t="shared" si="0"/>
        <v>43.8</v>
      </c>
      <c r="K11" s="110">
        <f t="shared" si="1"/>
        <v>399</v>
      </c>
      <c r="L11" s="111">
        <v>45127</v>
      </c>
      <c r="M11" s="108"/>
      <c r="N11" s="108"/>
      <c r="O11" s="112"/>
      <c r="P11" s="112" t="s">
        <v>712</v>
      </c>
      <c r="Q11" s="108"/>
      <c r="R11" s="108"/>
      <c r="S11" s="112"/>
    </row>
    <row r="12" spans="1:19" s="801" customFormat="1" ht="17.45" customHeight="1" x14ac:dyDescent="0.2">
      <c r="A12" s="1025">
        <v>39720</v>
      </c>
      <c r="B12" s="471" t="s">
        <v>1957</v>
      </c>
      <c r="C12" s="813">
        <v>45123</v>
      </c>
      <c r="D12" s="438">
        <v>150</v>
      </c>
      <c r="E12" s="108"/>
      <c r="F12" s="108"/>
      <c r="G12" s="108">
        <v>150</v>
      </c>
      <c r="H12" s="108"/>
      <c r="I12" s="108"/>
      <c r="J12" s="109">
        <f t="shared" si="0"/>
        <v>360</v>
      </c>
      <c r="K12" s="110">
        <f t="shared" si="1"/>
        <v>3283</v>
      </c>
      <c r="L12" s="111">
        <v>45127</v>
      </c>
      <c r="M12" s="108"/>
      <c r="N12" s="108" t="s">
        <v>132</v>
      </c>
      <c r="O12" s="112"/>
      <c r="P12" s="112" t="s">
        <v>1123</v>
      </c>
      <c r="Q12" s="108"/>
      <c r="R12" s="108"/>
      <c r="S12" s="803"/>
    </row>
    <row r="13" spans="1:19" s="801" customFormat="1" ht="17.45" customHeight="1" x14ac:dyDescent="0.2">
      <c r="A13" s="1027" t="s">
        <v>1959</v>
      </c>
      <c r="B13" s="967" t="s">
        <v>1960</v>
      </c>
      <c r="C13" s="511">
        <v>45147</v>
      </c>
      <c r="D13" s="438">
        <v>83</v>
      </c>
      <c r="E13" s="108"/>
      <c r="F13" s="108"/>
      <c r="G13" s="108">
        <v>83</v>
      </c>
      <c r="H13" s="108"/>
      <c r="I13" s="108"/>
      <c r="J13" s="109">
        <f t="shared" si="0"/>
        <v>199.2</v>
      </c>
      <c r="K13" s="110">
        <f t="shared" si="1"/>
        <v>1817</v>
      </c>
      <c r="L13" s="111">
        <v>45159</v>
      </c>
      <c r="M13" s="108"/>
      <c r="N13" s="108" t="s">
        <v>132</v>
      </c>
      <c r="O13" s="112"/>
      <c r="P13" s="112" t="s">
        <v>476</v>
      </c>
      <c r="Q13" s="108"/>
      <c r="R13" s="108"/>
      <c r="S13" s="112"/>
    </row>
    <row r="14" spans="1:19" s="801" customFormat="1" ht="17.45" customHeight="1" x14ac:dyDescent="0.2">
      <c r="A14" s="1025" t="s">
        <v>1961</v>
      </c>
      <c r="B14" s="471" t="s">
        <v>1962</v>
      </c>
      <c r="C14" s="442">
        <v>45168</v>
      </c>
      <c r="D14" s="107">
        <v>29</v>
      </c>
      <c r="E14" s="108">
        <v>8</v>
      </c>
      <c r="F14" s="108">
        <v>18</v>
      </c>
      <c r="G14" s="108">
        <v>3</v>
      </c>
      <c r="H14" s="108"/>
      <c r="I14" s="108"/>
      <c r="J14" s="109">
        <f t="shared" si="0"/>
        <v>43.8</v>
      </c>
      <c r="K14" s="110">
        <f t="shared" si="1"/>
        <v>399</v>
      </c>
      <c r="L14" s="111">
        <v>45176</v>
      </c>
      <c r="M14" s="108"/>
      <c r="N14" s="108"/>
      <c r="O14" s="112"/>
      <c r="P14" s="563" t="s">
        <v>1920</v>
      </c>
      <c r="Q14" s="108"/>
      <c r="R14" s="108"/>
      <c r="S14" s="112"/>
    </row>
    <row r="15" spans="1:19" s="801" customFormat="1" ht="17.45" customHeight="1" x14ac:dyDescent="0.2">
      <c r="A15" s="1028" t="s">
        <v>2000</v>
      </c>
      <c r="B15" s="471" t="s">
        <v>1999</v>
      </c>
      <c r="C15" s="818">
        <v>45189</v>
      </c>
      <c r="D15" s="107">
        <v>28</v>
      </c>
      <c r="E15" s="108"/>
      <c r="F15" s="108"/>
      <c r="G15" s="108">
        <v>28</v>
      </c>
      <c r="H15" s="108"/>
      <c r="I15" s="108"/>
      <c r="J15" s="109">
        <f t="shared" ref="J15" si="2">SUM(E15*1.2,F15*1.5,G15*2.4,H15*3,I15*4)</f>
        <v>67.2</v>
      </c>
      <c r="K15" s="110">
        <f t="shared" ref="K15" si="3">ROUND((J15*28.5)*32%,0)</f>
        <v>613</v>
      </c>
      <c r="L15" s="111">
        <v>45257</v>
      </c>
      <c r="M15" s="108"/>
      <c r="N15" s="108" t="s">
        <v>132</v>
      </c>
      <c r="O15" s="112"/>
      <c r="P15" s="562" t="s">
        <v>1920</v>
      </c>
      <c r="Q15" s="562"/>
      <c r="R15" s="108"/>
      <c r="S15" s="112"/>
    </row>
    <row r="16" spans="1:19" s="801" customFormat="1" ht="27" customHeight="1" x14ac:dyDescent="0.2">
      <c r="A16" s="1028" t="s">
        <v>1869</v>
      </c>
      <c r="B16" s="471" t="s">
        <v>1980</v>
      </c>
      <c r="C16" s="440">
        <v>45196</v>
      </c>
      <c r="D16" s="107">
        <v>37</v>
      </c>
      <c r="E16" s="108"/>
      <c r="F16" s="108">
        <v>8</v>
      </c>
      <c r="G16" s="108">
        <v>12</v>
      </c>
      <c r="H16" s="108">
        <v>8</v>
      </c>
      <c r="I16" s="108"/>
      <c r="J16" s="109">
        <f t="shared" si="0"/>
        <v>64.8</v>
      </c>
      <c r="K16" s="110">
        <f t="shared" si="1"/>
        <v>591</v>
      </c>
      <c r="L16" s="596">
        <v>45205</v>
      </c>
      <c r="M16" s="108"/>
      <c r="N16" s="108" t="s">
        <v>1979</v>
      </c>
      <c r="O16" s="326"/>
      <c r="P16" s="613" t="s">
        <v>1978</v>
      </c>
      <c r="Q16" s="562"/>
      <c r="R16" s="108"/>
      <c r="S16" s="112"/>
    </row>
    <row r="17" spans="1:19" s="801" customFormat="1" ht="17.45" customHeight="1" x14ac:dyDescent="0.2">
      <c r="A17" s="1029" t="s">
        <v>1981</v>
      </c>
      <c r="B17" s="218" t="s">
        <v>1982</v>
      </c>
      <c r="C17" s="615">
        <v>45196</v>
      </c>
      <c r="D17" s="438">
        <v>376</v>
      </c>
      <c r="E17" s="108">
        <v>49</v>
      </c>
      <c r="F17" s="108">
        <v>158</v>
      </c>
      <c r="G17" s="108">
        <v>132</v>
      </c>
      <c r="H17" s="108">
        <v>37</v>
      </c>
      <c r="I17" s="108"/>
      <c r="J17" s="109">
        <f t="shared" si="0"/>
        <v>723.6</v>
      </c>
      <c r="K17" s="110">
        <f t="shared" si="1"/>
        <v>6599</v>
      </c>
      <c r="L17" s="111">
        <v>45205</v>
      </c>
      <c r="M17" s="108"/>
      <c r="N17" s="108"/>
      <c r="P17" s="194" t="s">
        <v>1920</v>
      </c>
      <c r="Q17" s="108"/>
      <c r="R17" s="108"/>
      <c r="S17" s="112"/>
    </row>
    <row r="18" spans="1:19" s="801" customFormat="1" ht="17.45" customHeight="1" x14ac:dyDescent="0.2">
      <c r="A18" s="1025" t="s">
        <v>1985</v>
      </c>
      <c r="B18" s="471" t="s">
        <v>1987</v>
      </c>
      <c r="C18" s="511">
        <v>45217</v>
      </c>
      <c r="D18" s="438">
        <v>35</v>
      </c>
      <c r="E18" s="108">
        <v>2</v>
      </c>
      <c r="F18" s="108">
        <v>13</v>
      </c>
      <c r="G18" s="108">
        <v>12</v>
      </c>
      <c r="H18" s="108">
        <v>8</v>
      </c>
      <c r="I18" s="108">
        <v>0</v>
      </c>
      <c r="J18" s="109">
        <f t="shared" si="0"/>
        <v>74.699999999999989</v>
      </c>
      <c r="K18" s="110">
        <f t="shared" si="1"/>
        <v>681</v>
      </c>
      <c r="L18" s="111">
        <v>45225</v>
      </c>
      <c r="M18" s="108"/>
      <c r="N18" s="108"/>
      <c r="O18" s="112"/>
      <c r="P18" s="112" t="s">
        <v>1986</v>
      </c>
      <c r="Q18" s="108"/>
      <c r="R18" s="108"/>
      <c r="S18" s="112"/>
    </row>
    <row r="19" spans="1:19" s="801" customFormat="1" ht="17.45" customHeight="1" x14ac:dyDescent="0.2">
      <c r="A19" s="1025" t="s">
        <v>1989</v>
      </c>
      <c r="B19" s="471" t="s">
        <v>1990</v>
      </c>
      <c r="C19" s="818">
        <v>45231</v>
      </c>
      <c r="D19" s="107">
        <v>42</v>
      </c>
      <c r="E19" s="108">
        <v>28</v>
      </c>
      <c r="F19" s="108">
        <v>14</v>
      </c>
      <c r="G19" s="108"/>
      <c r="H19" s="108"/>
      <c r="I19" s="108"/>
      <c r="J19" s="109">
        <f t="shared" si="0"/>
        <v>54.6</v>
      </c>
      <c r="K19" s="110">
        <f t="shared" si="1"/>
        <v>498</v>
      </c>
      <c r="L19" s="111">
        <v>45237</v>
      </c>
      <c r="M19" s="108"/>
      <c r="N19" s="108" t="s">
        <v>1992</v>
      </c>
      <c r="O19" s="112"/>
      <c r="P19" s="869" t="s">
        <v>1991</v>
      </c>
      <c r="Q19" s="108"/>
      <c r="R19" s="108"/>
      <c r="S19" s="112"/>
    </row>
    <row r="20" spans="1:19" s="801" customFormat="1" ht="35.25" customHeight="1" x14ac:dyDescent="0.2">
      <c r="A20" s="1025" t="s">
        <v>1993</v>
      </c>
      <c r="B20" s="471" t="s">
        <v>1995</v>
      </c>
      <c r="C20" s="511">
        <v>45245</v>
      </c>
      <c r="D20" s="438">
        <v>150</v>
      </c>
      <c r="E20" s="108"/>
      <c r="F20" s="108"/>
      <c r="G20" s="108">
        <v>150</v>
      </c>
      <c r="H20" s="108"/>
      <c r="I20" s="108"/>
      <c r="J20" s="109">
        <f t="shared" si="0"/>
        <v>360</v>
      </c>
      <c r="K20" s="110">
        <f t="shared" si="1"/>
        <v>3283</v>
      </c>
      <c r="L20" s="111">
        <v>45250</v>
      </c>
      <c r="M20" s="108"/>
      <c r="N20" s="108" t="s">
        <v>1994</v>
      </c>
      <c r="O20" s="112"/>
      <c r="P20" s="112" t="s">
        <v>2001</v>
      </c>
      <c r="Q20" s="108"/>
      <c r="R20" s="108"/>
      <c r="S20" s="112"/>
    </row>
    <row r="21" spans="1:19" s="801" customFormat="1" ht="17.45" customHeight="1" x14ac:dyDescent="0.2">
      <c r="A21" s="1030" t="s">
        <v>2004</v>
      </c>
      <c r="B21" s="471" t="s">
        <v>2005</v>
      </c>
      <c r="C21" s="443">
        <v>45266</v>
      </c>
      <c r="D21" s="438">
        <v>68</v>
      </c>
      <c r="E21" s="108">
        <v>4</v>
      </c>
      <c r="F21" s="108">
        <v>26</v>
      </c>
      <c r="G21" s="108">
        <v>23</v>
      </c>
      <c r="H21" s="108">
        <v>12</v>
      </c>
      <c r="I21" s="108">
        <v>0</v>
      </c>
      <c r="J21" s="109">
        <f t="shared" si="0"/>
        <v>135</v>
      </c>
      <c r="K21" s="110">
        <f t="shared" si="1"/>
        <v>1231</v>
      </c>
      <c r="L21" s="111">
        <v>45274</v>
      </c>
      <c r="M21" s="108"/>
      <c r="N21" s="108"/>
      <c r="O21" s="112"/>
      <c r="P21" s="112" t="s">
        <v>2006</v>
      </c>
      <c r="Q21" s="108"/>
      <c r="R21" s="108"/>
      <c r="S21" s="112"/>
    </row>
    <row r="22" spans="1:19" s="801" customFormat="1" ht="17.45" customHeight="1" x14ac:dyDescent="0.2">
      <c r="A22" s="1025" t="s">
        <v>2008</v>
      </c>
      <c r="B22" s="642" t="s">
        <v>2009</v>
      </c>
      <c r="C22" s="443">
        <v>45301</v>
      </c>
      <c r="D22" s="438">
        <v>190</v>
      </c>
      <c r="E22" s="108"/>
      <c r="F22" s="108"/>
      <c r="G22" s="108">
        <v>190</v>
      </c>
      <c r="H22" s="108"/>
      <c r="I22" s="108"/>
      <c r="J22" s="109">
        <f t="shared" si="0"/>
        <v>456</v>
      </c>
      <c r="K22" s="110">
        <f t="shared" si="1"/>
        <v>4159</v>
      </c>
      <c r="L22" s="111">
        <v>45309</v>
      </c>
      <c r="M22" s="108"/>
      <c r="N22" s="108" t="s">
        <v>132</v>
      </c>
      <c r="O22" s="112"/>
      <c r="P22" s="112" t="s">
        <v>2010</v>
      </c>
      <c r="Q22" s="108"/>
      <c r="R22" s="108"/>
      <c r="S22" s="112"/>
    </row>
    <row r="23" spans="1:19" s="801" customFormat="1" ht="17.45" customHeight="1" x14ac:dyDescent="0.2">
      <c r="A23" s="1027" t="s">
        <v>2011</v>
      </c>
      <c r="B23" s="642" t="s">
        <v>2012</v>
      </c>
      <c r="C23" s="180">
        <v>45308</v>
      </c>
      <c r="D23" s="438">
        <v>29</v>
      </c>
      <c r="E23" s="108">
        <v>4</v>
      </c>
      <c r="F23" s="108">
        <v>2</v>
      </c>
      <c r="G23" s="108">
        <v>18</v>
      </c>
      <c r="H23" s="108">
        <v>5</v>
      </c>
      <c r="I23" s="108">
        <v>0</v>
      </c>
      <c r="J23" s="109">
        <f t="shared" si="0"/>
        <v>66</v>
      </c>
      <c r="K23" s="110">
        <f t="shared" si="1"/>
        <v>602</v>
      </c>
      <c r="L23" s="111">
        <v>45309</v>
      </c>
      <c r="M23" s="108"/>
      <c r="N23" s="108"/>
      <c r="O23" s="112"/>
      <c r="P23" s="112" t="s">
        <v>2001</v>
      </c>
      <c r="Q23" s="108"/>
      <c r="R23" s="108"/>
      <c r="S23" s="112"/>
    </row>
    <row r="24" spans="1:19" s="801" customFormat="1" ht="18" customHeight="1" x14ac:dyDescent="0.2">
      <c r="A24" s="1025" t="s">
        <v>2029</v>
      </c>
      <c r="B24" s="835" t="s">
        <v>2030</v>
      </c>
      <c r="C24" s="834">
        <v>45330</v>
      </c>
      <c r="D24" s="827">
        <v>93</v>
      </c>
      <c r="E24" s="112">
        <v>41</v>
      </c>
      <c r="F24" s="112">
        <v>52</v>
      </c>
      <c r="G24" s="112">
        <v>0</v>
      </c>
      <c r="H24" s="112">
        <v>0</v>
      </c>
      <c r="I24" s="112">
        <v>0</v>
      </c>
      <c r="J24" s="825">
        <f t="shared" si="0"/>
        <v>127.19999999999999</v>
      </c>
      <c r="K24" s="826">
        <f t="shared" si="1"/>
        <v>1160</v>
      </c>
      <c r="L24" s="117">
        <v>45343</v>
      </c>
      <c r="M24" s="112"/>
      <c r="N24" s="112" t="s">
        <v>2044</v>
      </c>
      <c r="O24" s="777"/>
      <c r="P24" s="828" t="s">
        <v>1920</v>
      </c>
      <c r="Q24" s="828"/>
      <c r="R24" s="112"/>
      <c r="S24" s="112"/>
    </row>
    <row r="25" spans="1:19" s="801" customFormat="1" ht="17.45" customHeight="1" x14ac:dyDescent="0.2">
      <c r="A25" s="1027" t="s">
        <v>2045</v>
      </c>
      <c r="B25" s="816" t="s">
        <v>2046</v>
      </c>
      <c r="C25" s="564">
        <v>45330</v>
      </c>
      <c r="D25" s="438">
        <v>34</v>
      </c>
      <c r="E25" s="108">
        <v>21</v>
      </c>
      <c r="F25" s="108">
        <v>13</v>
      </c>
      <c r="G25" s="108">
        <v>0</v>
      </c>
      <c r="H25" s="108">
        <v>0</v>
      </c>
      <c r="I25" s="108">
        <v>0</v>
      </c>
      <c r="J25" s="109">
        <f t="shared" si="0"/>
        <v>44.7</v>
      </c>
      <c r="K25" s="110">
        <f t="shared" si="1"/>
        <v>408</v>
      </c>
      <c r="L25" s="596">
        <v>45343</v>
      </c>
      <c r="M25" s="108"/>
      <c r="N25" s="108"/>
      <c r="O25" s="112"/>
      <c r="P25" s="828" t="s">
        <v>1920</v>
      </c>
      <c r="Q25" s="828"/>
      <c r="R25" s="828"/>
      <c r="S25" s="112"/>
    </row>
    <row r="26" spans="1:19" s="801" customFormat="1" ht="17.45" customHeight="1" x14ac:dyDescent="0.2">
      <c r="A26" s="801" t="s">
        <v>2048</v>
      </c>
      <c r="B26" s="471" t="s">
        <v>2049</v>
      </c>
      <c r="C26" s="443">
        <v>45330</v>
      </c>
      <c r="D26" s="438">
        <v>36</v>
      </c>
      <c r="E26" s="108">
        <v>18</v>
      </c>
      <c r="F26" s="108">
        <v>18</v>
      </c>
      <c r="G26" s="108">
        <v>0</v>
      </c>
      <c r="H26" s="108">
        <v>0</v>
      </c>
      <c r="I26" s="108">
        <v>0</v>
      </c>
      <c r="J26" s="109">
        <f t="shared" si="0"/>
        <v>48.599999999999994</v>
      </c>
      <c r="K26" s="110">
        <f t="shared" si="1"/>
        <v>443</v>
      </c>
      <c r="L26" s="111">
        <v>45343</v>
      </c>
      <c r="M26" s="108"/>
      <c r="N26" s="108" t="s">
        <v>2050</v>
      </c>
      <c r="O26" s="112"/>
      <c r="P26" s="112" t="s">
        <v>2047</v>
      </c>
      <c r="Q26" s="108"/>
      <c r="R26" s="108"/>
      <c r="S26" s="112"/>
    </row>
    <row r="27" spans="1:19" s="801" customFormat="1" ht="17.45" customHeight="1" x14ac:dyDescent="0.2">
      <c r="A27" s="1025" t="s">
        <v>2051</v>
      </c>
      <c r="B27" s="221" t="s">
        <v>2052</v>
      </c>
      <c r="C27" s="180">
        <v>45336</v>
      </c>
      <c r="D27" s="438">
        <v>134</v>
      </c>
      <c r="E27" s="108">
        <v>5</v>
      </c>
      <c r="F27" s="108">
        <v>50</v>
      </c>
      <c r="G27" s="108">
        <v>57</v>
      </c>
      <c r="H27" s="108">
        <v>22</v>
      </c>
      <c r="I27" s="108">
        <v>0</v>
      </c>
      <c r="J27" s="109">
        <f t="shared" si="0"/>
        <v>283.79999999999995</v>
      </c>
      <c r="K27" s="110">
        <f t="shared" si="1"/>
        <v>2588</v>
      </c>
      <c r="L27" s="111">
        <v>45343</v>
      </c>
      <c r="M27" s="108"/>
      <c r="N27" s="108"/>
      <c r="O27" s="112"/>
      <c r="P27" s="112" t="s">
        <v>1416</v>
      </c>
      <c r="Q27" s="108"/>
      <c r="R27" s="108"/>
      <c r="S27" s="112"/>
    </row>
    <row r="28" spans="1:19" s="801" customFormat="1" ht="17.45" customHeight="1" x14ac:dyDescent="0.2">
      <c r="A28" s="1025"/>
      <c r="B28" s="218"/>
      <c r="C28" s="728"/>
      <c r="D28" s="107"/>
      <c r="E28" s="108"/>
      <c r="F28" s="108"/>
      <c r="G28" s="108"/>
      <c r="H28" s="108"/>
      <c r="I28" s="108"/>
      <c r="J28" s="109">
        <f t="shared" si="0"/>
        <v>0</v>
      </c>
      <c r="K28" s="110">
        <f t="shared" si="1"/>
        <v>0</v>
      </c>
      <c r="L28" s="111"/>
      <c r="M28" s="108"/>
      <c r="N28" s="108"/>
      <c r="O28" s="112"/>
      <c r="P28" s="112"/>
      <c r="Q28" s="108"/>
      <c r="R28" s="108"/>
      <c r="S28" s="112"/>
    </row>
    <row r="29" spans="1:19" s="801" customFormat="1" ht="17.45" customHeight="1" x14ac:dyDescent="0.2">
      <c r="A29" s="1027"/>
      <c r="B29" s="804"/>
      <c r="C29" s="729"/>
      <c r="D29" s="107"/>
      <c r="E29" s="108"/>
      <c r="F29" s="108"/>
      <c r="G29" s="108"/>
      <c r="H29" s="108"/>
      <c r="I29" s="108"/>
      <c r="J29" s="109">
        <f t="shared" si="0"/>
        <v>0</v>
      </c>
      <c r="K29" s="110">
        <f t="shared" si="1"/>
        <v>0</v>
      </c>
      <c r="L29" s="111"/>
      <c r="M29" s="108"/>
      <c r="N29" s="108"/>
      <c r="O29" s="112"/>
      <c r="P29" s="112"/>
      <c r="Q29" s="108"/>
      <c r="R29" s="108"/>
      <c r="S29" s="112"/>
    </row>
    <row r="30" spans="1:19" s="801" customFormat="1" ht="19.5" customHeight="1" x14ac:dyDescent="0.2">
      <c r="A30" s="1027"/>
      <c r="B30" s="471"/>
      <c r="C30" s="511"/>
      <c r="D30" s="438"/>
      <c r="E30" s="108"/>
      <c r="F30" s="108"/>
      <c r="G30" s="108"/>
      <c r="H30" s="108"/>
      <c r="I30" s="108"/>
      <c r="J30" s="109">
        <f t="shared" si="0"/>
        <v>0</v>
      </c>
      <c r="K30" s="110">
        <f t="shared" si="1"/>
        <v>0</v>
      </c>
      <c r="L30" s="111"/>
      <c r="M30" s="108"/>
      <c r="N30" s="108"/>
      <c r="O30" s="112"/>
      <c r="P30" s="112"/>
      <c r="Q30" s="108"/>
      <c r="R30" s="108"/>
      <c r="S30" s="112"/>
    </row>
    <row r="31" spans="1:19" s="801" customFormat="1" ht="17.45" customHeight="1" x14ac:dyDescent="0.2">
      <c r="A31" s="1025"/>
      <c r="B31" s="221"/>
      <c r="C31" s="442"/>
      <c r="D31" s="107"/>
      <c r="E31" s="108"/>
      <c r="F31" s="108"/>
      <c r="G31" s="108"/>
      <c r="H31" s="108"/>
      <c r="I31" s="108"/>
      <c r="J31" s="109">
        <f t="shared" si="0"/>
        <v>0</v>
      </c>
      <c r="K31" s="110">
        <f t="shared" si="1"/>
        <v>0</v>
      </c>
      <c r="L31" s="111"/>
      <c r="M31" s="108"/>
      <c r="N31" s="108"/>
      <c r="O31" s="112"/>
      <c r="P31" s="112"/>
      <c r="Q31" s="108"/>
      <c r="R31" s="108"/>
      <c r="S31" s="112"/>
    </row>
    <row r="32" spans="1:19" s="801" customFormat="1" ht="17.45" customHeight="1" x14ac:dyDescent="0.2">
      <c r="A32" s="1031"/>
      <c r="B32" s="218"/>
      <c r="C32" s="106"/>
      <c r="D32" s="107"/>
      <c r="E32" s="108"/>
      <c r="F32" s="108"/>
      <c r="G32" s="108"/>
      <c r="H32" s="108"/>
      <c r="I32" s="108"/>
      <c r="J32" s="109">
        <f t="shared" si="0"/>
        <v>0</v>
      </c>
      <c r="K32" s="110">
        <f t="shared" si="1"/>
        <v>0</v>
      </c>
      <c r="L32" s="111"/>
      <c r="M32" s="108"/>
      <c r="N32" s="108"/>
      <c r="O32" s="112"/>
      <c r="P32" s="112"/>
      <c r="Q32" s="108"/>
      <c r="R32" s="108"/>
      <c r="S32" s="112"/>
    </row>
    <row r="33" spans="1:19" s="801" customFormat="1" ht="17.45" customHeight="1" x14ac:dyDescent="0.2">
      <c r="A33" s="1031"/>
      <c r="B33" s="218"/>
      <c r="C33" s="440"/>
      <c r="D33" s="107"/>
      <c r="E33" s="108"/>
      <c r="F33" s="108"/>
      <c r="G33" s="108"/>
      <c r="H33" s="108"/>
      <c r="I33" s="108"/>
      <c r="J33" s="109">
        <f t="shared" si="0"/>
        <v>0</v>
      </c>
      <c r="K33" s="110">
        <f t="shared" si="1"/>
        <v>0</v>
      </c>
      <c r="L33" s="111"/>
      <c r="M33" s="108"/>
      <c r="N33" s="108"/>
      <c r="O33" s="112"/>
      <c r="P33" s="112"/>
      <c r="Q33" s="108"/>
      <c r="R33" s="108"/>
      <c r="S33" s="112"/>
    </row>
    <row r="34" spans="1:19" s="805" customFormat="1" ht="17.45" customHeight="1" x14ac:dyDescent="0.2">
      <c r="A34" s="1025"/>
      <c r="B34" s="218"/>
      <c r="C34" s="838"/>
      <c r="D34" s="555"/>
      <c r="E34" s="551"/>
      <c r="F34" s="551"/>
      <c r="G34" s="551"/>
      <c r="H34" s="551"/>
      <c r="I34" s="551"/>
      <c r="J34" s="109">
        <f t="shared" si="0"/>
        <v>0</v>
      </c>
      <c r="K34" s="110">
        <f t="shared" si="1"/>
        <v>0</v>
      </c>
      <c r="L34" s="552"/>
      <c r="M34" s="551"/>
      <c r="N34" s="108"/>
      <c r="O34" s="553"/>
      <c r="P34" s="553"/>
      <c r="Q34" s="551"/>
      <c r="R34" s="551"/>
      <c r="S34" s="553"/>
    </row>
    <row r="35" spans="1:19" s="801" customFormat="1" ht="17.45" customHeight="1" x14ac:dyDescent="0.2">
      <c r="A35" s="1027"/>
      <c r="B35" s="804"/>
      <c r="C35" s="443"/>
      <c r="D35" s="438"/>
      <c r="E35" s="108"/>
      <c r="F35" s="108"/>
      <c r="G35" s="108"/>
      <c r="H35" s="108"/>
      <c r="I35" s="108"/>
      <c r="J35" s="109">
        <f t="shared" si="0"/>
        <v>0</v>
      </c>
      <c r="K35" s="110">
        <f t="shared" si="1"/>
        <v>0</v>
      </c>
      <c r="L35" s="111"/>
      <c r="M35" s="108"/>
      <c r="N35" s="108"/>
      <c r="O35" s="112"/>
      <c r="P35" s="112"/>
      <c r="Q35" s="108"/>
      <c r="R35" s="108"/>
      <c r="S35" s="112"/>
    </row>
    <row r="36" spans="1:19" s="801" customFormat="1" ht="17.45" customHeight="1" x14ac:dyDescent="0.2">
      <c r="A36" s="1027"/>
      <c r="B36" s="218"/>
      <c r="C36" s="443"/>
      <c r="D36" s="438"/>
      <c r="E36" s="108"/>
      <c r="F36" s="108"/>
      <c r="G36" s="108"/>
      <c r="H36" s="108"/>
      <c r="I36" s="108"/>
      <c r="J36" s="109">
        <f t="shared" si="0"/>
        <v>0</v>
      </c>
      <c r="K36" s="110">
        <f t="shared" si="1"/>
        <v>0</v>
      </c>
      <c r="L36" s="750"/>
      <c r="M36" s="320"/>
      <c r="N36" s="751"/>
      <c r="O36" s="563"/>
      <c r="P36" s="563"/>
      <c r="Q36" s="320"/>
      <c r="R36" s="108"/>
      <c r="S36" s="112"/>
    </row>
    <row r="37" spans="1:19" s="801" customFormat="1" ht="17.45" customHeight="1" x14ac:dyDescent="0.2">
      <c r="A37" s="1032"/>
      <c r="B37" s="806"/>
      <c r="C37" s="806"/>
      <c r="E37" s="108"/>
      <c r="F37" s="108"/>
      <c r="G37" s="108"/>
      <c r="H37" s="108"/>
      <c r="I37" s="108"/>
      <c r="J37" s="109">
        <f t="shared" si="0"/>
        <v>0</v>
      </c>
      <c r="K37" s="749">
        <f t="shared" si="1"/>
        <v>0</v>
      </c>
      <c r="L37" s="806"/>
      <c r="M37" s="806"/>
      <c r="N37" s="806"/>
      <c r="O37" s="806"/>
      <c r="P37" s="806"/>
      <c r="Q37" s="96"/>
      <c r="R37" s="562"/>
      <c r="S37" s="329"/>
    </row>
    <row r="38" spans="1:19" s="801" customFormat="1" ht="17.45" customHeight="1" x14ac:dyDescent="0.2">
      <c r="A38" s="1025"/>
      <c r="B38" s="218"/>
      <c r="C38" s="443"/>
      <c r="D38" s="438"/>
      <c r="E38" s="108"/>
      <c r="F38" s="108"/>
      <c r="G38" s="108"/>
      <c r="H38" s="108"/>
      <c r="I38" s="108"/>
      <c r="J38" s="109">
        <f t="shared" si="0"/>
        <v>0</v>
      </c>
      <c r="K38" s="110">
        <f t="shared" si="1"/>
        <v>0</v>
      </c>
      <c r="L38" s="193"/>
      <c r="M38" s="114"/>
      <c r="N38" s="752"/>
      <c r="O38" s="194"/>
      <c r="P38" s="194"/>
      <c r="Q38" s="114"/>
      <c r="R38" s="108"/>
      <c r="S38" s="112"/>
    </row>
    <row r="39" spans="1:19" s="801" customFormat="1" ht="17.45" customHeight="1" x14ac:dyDescent="0.2">
      <c r="A39" s="1025"/>
      <c r="B39" s="221"/>
      <c r="C39" s="443"/>
      <c r="D39" s="438"/>
      <c r="E39" s="108"/>
      <c r="F39" s="108"/>
      <c r="G39" s="108"/>
      <c r="H39" s="108"/>
      <c r="I39" s="108"/>
      <c r="J39" s="109">
        <f t="shared" si="0"/>
        <v>0</v>
      </c>
      <c r="K39" s="110">
        <f t="shared" si="1"/>
        <v>0</v>
      </c>
      <c r="L39" s="111"/>
      <c r="M39" s="108"/>
      <c r="N39" s="551"/>
      <c r="O39" s="112"/>
      <c r="P39" s="112"/>
      <c r="Q39" s="108"/>
      <c r="R39" s="108"/>
      <c r="S39" s="112"/>
    </row>
    <row r="40" spans="1:19" s="801" customFormat="1" ht="17.45" customHeight="1" x14ac:dyDescent="0.2">
      <c r="A40" s="1033"/>
      <c r="B40" s="837"/>
      <c r="C40" s="442"/>
      <c r="D40" s="107"/>
      <c r="E40" s="108"/>
      <c r="F40" s="108"/>
      <c r="G40" s="108"/>
      <c r="H40" s="108"/>
      <c r="I40" s="108"/>
      <c r="J40" s="109">
        <f t="shared" si="0"/>
        <v>0</v>
      </c>
      <c r="K40" s="110">
        <f t="shared" si="1"/>
        <v>0</v>
      </c>
      <c r="L40" s="111"/>
      <c r="M40" s="108"/>
      <c r="N40" s="108"/>
      <c r="O40" s="112"/>
      <c r="P40" s="112"/>
      <c r="Q40" s="108"/>
      <c r="R40" s="108"/>
      <c r="S40" s="112"/>
    </row>
    <row r="41" spans="1:19" s="801" customFormat="1" ht="17.45" customHeight="1" x14ac:dyDescent="0.2">
      <c r="A41" s="1027"/>
      <c r="B41" s="218"/>
      <c r="C41" s="106"/>
      <c r="D41" s="107"/>
      <c r="E41" s="108"/>
      <c r="F41" s="108"/>
      <c r="G41" s="108"/>
      <c r="H41" s="108"/>
      <c r="I41" s="108"/>
      <c r="J41" s="109">
        <f t="shared" si="0"/>
        <v>0</v>
      </c>
      <c r="K41" s="110">
        <f t="shared" si="1"/>
        <v>0</v>
      </c>
      <c r="L41" s="111"/>
      <c r="M41" s="108"/>
      <c r="N41" s="551"/>
      <c r="O41" s="112"/>
      <c r="P41" s="112"/>
      <c r="Q41" s="108"/>
      <c r="R41" s="108"/>
      <c r="S41" s="112"/>
    </row>
    <row r="42" spans="1:19" s="801" customFormat="1" ht="17.45" customHeight="1" x14ac:dyDescent="0.2">
      <c r="A42" s="1027"/>
      <c r="B42" s="218"/>
      <c r="C42" s="440"/>
      <c r="D42" s="107"/>
      <c r="E42" s="108"/>
      <c r="F42" s="108"/>
      <c r="G42" s="108"/>
      <c r="H42" s="108"/>
      <c r="I42" s="108"/>
      <c r="J42" s="109">
        <f t="shared" si="0"/>
        <v>0</v>
      </c>
      <c r="K42" s="110">
        <f t="shared" si="1"/>
        <v>0</v>
      </c>
      <c r="L42" s="111"/>
      <c r="M42" s="108"/>
      <c r="N42" s="108"/>
      <c r="O42" s="112"/>
      <c r="P42" s="112"/>
      <c r="Q42" s="108"/>
      <c r="R42" s="108"/>
      <c r="S42" s="112"/>
    </row>
    <row r="43" spans="1:19" s="801" customFormat="1" ht="17.45" customHeight="1" x14ac:dyDescent="0.2">
      <c r="A43" s="1027"/>
      <c r="B43" s="807"/>
      <c r="C43" s="511"/>
      <c r="D43" s="438"/>
      <c r="E43" s="108"/>
      <c r="F43" s="108"/>
      <c r="G43" s="108"/>
      <c r="H43" s="108"/>
      <c r="I43" s="108"/>
      <c r="J43" s="109">
        <f t="shared" si="0"/>
        <v>0</v>
      </c>
      <c r="K43" s="110">
        <f t="shared" si="1"/>
        <v>0</v>
      </c>
      <c r="L43" s="111"/>
      <c r="M43" s="108"/>
      <c r="N43" s="108"/>
      <c r="O43" s="112"/>
      <c r="P43" s="112"/>
      <c r="Q43" s="108"/>
      <c r="R43" s="108"/>
      <c r="S43" s="112"/>
    </row>
    <row r="44" spans="1:19" s="801" customFormat="1" ht="17.45" customHeight="1" x14ac:dyDescent="0.2">
      <c r="A44" s="1027"/>
      <c r="B44" s="218"/>
      <c r="C44" s="442"/>
      <c r="D44" s="107"/>
      <c r="E44" s="108"/>
      <c r="F44" s="108"/>
      <c r="G44" s="108"/>
      <c r="H44" s="108"/>
      <c r="I44" s="108"/>
      <c r="J44" s="109">
        <f t="shared" si="0"/>
        <v>0</v>
      </c>
      <c r="K44" s="110">
        <f t="shared" si="1"/>
        <v>0</v>
      </c>
      <c r="L44" s="111"/>
      <c r="M44" s="108"/>
      <c r="N44" s="108"/>
      <c r="O44" s="112"/>
      <c r="P44" s="112"/>
      <c r="Q44" s="108"/>
      <c r="R44" s="108"/>
      <c r="S44" s="112"/>
    </row>
    <row r="45" spans="1:19" s="801" customFormat="1" ht="17.45" customHeight="1" x14ac:dyDescent="0.2">
      <c r="A45" s="1027"/>
      <c r="B45" s="218"/>
      <c r="C45" s="106"/>
      <c r="D45" s="107"/>
      <c r="E45" s="108"/>
      <c r="F45" s="108"/>
      <c r="G45" s="108"/>
      <c r="H45" s="108"/>
      <c r="I45" s="108"/>
      <c r="J45" s="109">
        <f t="shared" si="0"/>
        <v>0</v>
      </c>
      <c r="K45" s="110">
        <f t="shared" si="1"/>
        <v>0</v>
      </c>
      <c r="L45" s="111"/>
      <c r="M45" s="108"/>
      <c r="N45" s="108"/>
      <c r="O45" s="112"/>
      <c r="P45" s="112"/>
      <c r="Q45" s="108"/>
      <c r="R45" s="108"/>
      <c r="S45" s="112"/>
    </row>
    <row r="46" spans="1:19" s="801" customFormat="1" ht="17.45" customHeight="1" x14ac:dyDescent="0.2">
      <c r="A46" s="1031"/>
      <c r="B46" s="216"/>
      <c r="C46" s="106"/>
      <c r="D46" s="107"/>
      <c r="E46" s="108"/>
      <c r="F46" s="108"/>
      <c r="G46" s="108"/>
      <c r="H46" s="108"/>
      <c r="I46" s="108"/>
      <c r="J46" s="109">
        <f t="shared" si="0"/>
        <v>0</v>
      </c>
      <c r="K46" s="110">
        <f t="shared" si="1"/>
        <v>0</v>
      </c>
      <c r="L46" s="111"/>
      <c r="M46" s="108"/>
      <c r="N46" s="108"/>
      <c r="O46" s="112"/>
      <c r="P46" s="112"/>
      <c r="Q46" s="108"/>
      <c r="R46" s="108"/>
      <c r="S46" s="112"/>
    </row>
    <row r="47" spans="1:19" s="801" customFormat="1" ht="17.45" customHeight="1" x14ac:dyDescent="0.2">
      <c r="A47" s="1025"/>
      <c r="B47" s="218"/>
      <c r="C47" s="630"/>
      <c r="D47" s="107"/>
      <c r="E47" s="108"/>
      <c r="F47" s="108"/>
      <c r="G47" s="108"/>
      <c r="H47" s="108"/>
      <c r="I47" s="108"/>
      <c r="J47" s="109">
        <f t="shared" si="0"/>
        <v>0</v>
      </c>
      <c r="K47" s="110">
        <f t="shared" si="1"/>
        <v>0</v>
      </c>
      <c r="L47" s="638"/>
      <c r="M47" s="108"/>
      <c r="N47" s="108"/>
      <c r="O47" s="112"/>
      <c r="P47" s="112"/>
      <c r="Q47" s="108"/>
      <c r="R47" s="108"/>
      <c r="S47" s="112"/>
    </row>
    <row r="48" spans="1:19" s="801" customFormat="1" ht="17.45" customHeight="1" x14ac:dyDescent="0.2">
      <c r="A48" s="1030"/>
      <c r="B48" s="322"/>
      <c r="C48" s="630"/>
      <c r="D48" s="107"/>
      <c r="E48" s="108"/>
      <c r="F48" s="108"/>
      <c r="G48" s="108"/>
      <c r="H48" s="108"/>
      <c r="I48" s="108"/>
      <c r="J48" s="109">
        <f t="shared" si="0"/>
        <v>0</v>
      </c>
      <c r="K48" s="110">
        <f t="shared" si="1"/>
        <v>0</v>
      </c>
      <c r="L48" s="638"/>
      <c r="M48" s="108"/>
      <c r="N48" s="108"/>
      <c r="O48" s="112"/>
      <c r="P48" s="112"/>
      <c r="Q48" s="108"/>
      <c r="R48" s="108"/>
      <c r="S48" s="112"/>
    </row>
    <row r="49" spans="1:19" s="801" customFormat="1" ht="17.45" customHeight="1" x14ac:dyDescent="0.2">
      <c r="A49" s="1034"/>
      <c r="B49" s="808"/>
      <c r="C49" s="635"/>
      <c r="D49" s="107"/>
      <c r="E49" s="108"/>
      <c r="F49" s="108"/>
      <c r="G49" s="108"/>
      <c r="H49" s="108"/>
      <c r="I49" s="108"/>
      <c r="J49" s="109">
        <f t="shared" si="0"/>
        <v>0</v>
      </c>
      <c r="K49" s="110">
        <f t="shared" si="1"/>
        <v>0</v>
      </c>
      <c r="L49" s="638"/>
      <c r="M49" s="108"/>
      <c r="N49" s="108"/>
      <c r="O49" s="112"/>
      <c r="P49" s="112"/>
      <c r="Q49" s="108"/>
      <c r="R49" s="108"/>
      <c r="S49" s="112"/>
    </row>
    <row r="50" spans="1:19" s="801" customFormat="1" ht="17.45" customHeight="1" x14ac:dyDescent="0.2">
      <c r="A50" s="1035"/>
      <c r="B50" s="221"/>
      <c r="C50" s="636"/>
      <c r="D50" s="438"/>
      <c r="E50" s="108"/>
      <c r="F50" s="108"/>
      <c r="G50" s="108"/>
      <c r="H50" s="108"/>
      <c r="I50" s="108"/>
      <c r="J50" s="109">
        <f t="shared" si="0"/>
        <v>0</v>
      </c>
      <c r="K50" s="110">
        <f t="shared" si="1"/>
        <v>0</v>
      </c>
      <c r="L50" s="638"/>
      <c r="M50" s="108"/>
      <c r="N50" s="108"/>
      <c r="O50" s="112"/>
      <c r="P50" s="112"/>
      <c r="Q50" s="108"/>
      <c r="R50" s="108"/>
      <c r="S50" s="112"/>
    </row>
    <row r="51" spans="1:19" s="801" customFormat="1" ht="17.45" customHeight="1" x14ac:dyDescent="0.2">
      <c r="A51" s="1025"/>
      <c r="B51" s="218"/>
      <c r="C51" s="637"/>
      <c r="D51" s="438"/>
      <c r="E51" s="108"/>
      <c r="F51" s="108"/>
      <c r="G51" s="108"/>
      <c r="H51" s="108"/>
      <c r="I51" s="108"/>
      <c r="J51" s="109">
        <f t="shared" si="0"/>
        <v>0</v>
      </c>
      <c r="K51" s="110">
        <f t="shared" si="1"/>
        <v>0</v>
      </c>
      <c r="L51" s="638"/>
      <c r="M51" s="108"/>
      <c r="N51" s="108"/>
      <c r="O51" s="112"/>
      <c r="P51" s="112"/>
      <c r="Q51" s="108"/>
      <c r="R51" s="108"/>
      <c r="S51" s="112"/>
    </row>
    <row r="52" spans="1:19" s="801" customFormat="1" ht="17.45" customHeight="1" x14ac:dyDescent="0.2">
      <c r="A52" s="1027"/>
      <c r="B52" s="218"/>
      <c r="C52" s="442"/>
      <c r="D52" s="107"/>
      <c r="E52" s="108"/>
      <c r="F52" s="108"/>
      <c r="G52" s="108"/>
      <c r="H52" s="108"/>
      <c r="I52" s="108"/>
      <c r="J52" s="109">
        <f t="shared" si="0"/>
        <v>0</v>
      </c>
      <c r="K52" s="110">
        <f t="shared" si="1"/>
        <v>0</v>
      </c>
      <c r="L52" s="111"/>
      <c r="M52" s="108"/>
      <c r="N52" s="108"/>
      <c r="O52" s="112"/>
      <c r="P52" s="112"/>
      <c r="Q52" s="108"/>
      <c r="R52" s="108"/>
      <c r="S52" s="112"/>
    </row>
    <row r="53" spans="1:19" s="801" customFormat="1" ht="17.45" customHeight="1" x14ac:dyDescent="0.2">
      <c r="A53" s="1025"/>
      <c r="B53" s="804"/>
      <c r="C53" s="106"/>
      <c r="D53" s="107"/>
      <c r="E53" s="108"/>
      <c r="F53" s="108"/>
      <c r="G53" s="108"/>
      <c r="H53" s="108"/>
      <c r="I53" s="108"/>
      <c r="J53" s="109">
        <f t="shared" si="0"/>
        <v>0</v>
      </c>
      <c r="K53" s="110">
        <f t="shared" si="1"/>
        <v>0</v>
      </c>
      <c r="L53" s="111"/>
      <c r="M53" s="108"/>
      <c r="N53" s="551"/>
      <c r="O53" s="112"/>
      <c r="P53" s="112"/>
      <c r="Q53" s="108"/>
      <c r="R53" s="108"/>
      <c r="S53" s="112"/>
    </row>
    <row r="54" spans="1:19" s="801" customFormat="1" ht="17.45" customHeight="1" x14ac:dyDescent="0.2">
      <c r="A54" s="1027"/>
      <c r="B54" s="218"/>
      <c r="C54" s="106"/>
      <c r="D54" s="107"/>
      <c r="E54" s="108"/>
      <c r="F54" s="108"/>
      <c r="G54" s="108"/>
      <c r="H54" s="108"/>
      <c r="I54" s="108"/>
      <c r="J54" s="109">
        <f t="shared" si="0"/>
        <v>0</v>
      </c>
      <c r="K54" s="110">
        <f t="shared" si="1"/>
        <v>0</v>
      </c>
      <c r="L54" s="111"/>
      <c r="M54" s="108"/>
      <c r="N54" s="108"/>
      <c r="O54" s="112"/>
      <c r="P54" s="112"/>
      <c r="Q54" s="108"/>
      <c r="R54" s="108"/>
      <c r="S54" s="112"/>
    </row>
    <row r="55" spans="1:19" s="801" customFormat="1" ht="17.45" customHeight="1" x14ac:dyDescent="0.2">
      <c r="A55" s="1027"/>
      <c r="B55" s="218"/>
      <c r="C55" s="106"/>
      <c r="D55" s="107"/>
      <c r="E55" s="108"/>
      <c r="F55" s="108"/>
      <c r="G55" s="108"/>
      <c r="H55" s="108"/>
      <c r="I55" s="108"/>
      <c r="J55" s="109">
        <f t="shared" si="0"/>
        <v>0</v>
      </c>
      <c r="K55" s="110">
        <f t="shared" si="1"/>
        <v>0</v>
      </c>
      <c r="L55" s="111"/>
      <c r="M55" s="108"/>
      <c r="N55" s="551"/>
      <c r="O55" s="112"/>
      <c r="P55" s="112"/>
      <c r="Q55" s="108"/>
      <c r="R55" s="403"/>
      <c r="S55" s="112"/>
    </row>
    <row r="56" spans="1:19" s="801" customFormat="1" ht="17.45" customHeight="1" x14ac:dyDescent="0.2">
      <c r="A56" s="1027"/>
      <c r="B56" s="809"/>
      <c r="C56" s="106"/>
      <c r="D56" s="107"/>
      <c r="E56" s="108"/>
      <c r="F56" s="108"/>
      <c r="G56" s="108"/>
      <c r="H56" s="108"/>
      <c r="I56" s="108"/>
      <c r="J56" s="109">
        <f t="shared" si="0"/>
        <v>0</v>
      </c>
      <c r="K56" s="110">
        <f t="shared" si="1"/>
        <v>0</v>
      </c>
      <c r="L56" s="111"/>
      <c r="M56" s="108"/>
      <c r="N56" s="551"/>
      <c r="O56" s="112"/>
      <c r="P56" s="112"/>
      <c r="Q56" s="108"/>
      <c r="R56" s="108"/>
      <c r="S56" s="112"/>
    </row>
    <row r="57" spans="1:19" s="801" customFormat="1" ht="17.45" customHeight="1" x14ac:dyDescent="0.2">
      <c r="A57" s="1031"/>
      <c r="B57" s="216"/>
      <c r="C57" s="106"/>
      <c r="D57" s="107"/>
      <c r="E57" s="108"/>
      <c r="F57" s="108"/>
      <c r="G57" s="108"/>
      <c r="H57" s="108"/>
      <c r="I57" s="108"/>
      <c r="J57" s="109">
        <f t="shared" si="0"/>
        <v>0</v>
      </c>
      <c r="K57" s="110">
        <f t="shared" si="1"/>
        <v>0</v>
      </c>
      <c r="L57" s="111"/>
      <c r="M57" s="108"/>
      <c r="N57" s="551"/>
      <c r="O57" s="112"/>
      <c r="P57" s="112"/>
      <c r="Q57" s="108"/>
      <c r="R57" s="108"/>
      <c r="S57" s="112"/>
    </row>
    <row r="58" spans="1:19" s="801" customFormat="1" ht="17.45" customHeight="1" x14ac:dyDescent="0.2">
      <c r="A58" s="1027"/>
      <c r="B58" s="221"/>
      <c r="C58" s="106"/>
      <c r="D58" s="107"/>
      <c r="E58" s="108"/>
      <c r="F58" s="108"/>
      <c r="G58" s="108"/>
      <c r="H58" s="108"/>
      <c r="I58" s="108"/>
      <c r="J58" s="109">
        <f t="shared" si="0"/>
        <v>0</v>
      </c>
      <c r="K58" s="110">
        <f t="shared" si="1"/>
        <v>0</v>
      </c>
      <c r="L58" s="111"/>
      <c r="M58" s="108"/>
      <c r="N58" s="108"/>
      <c r="O58" s="112"/>
      <c r="P58" s="112"/>
      <c r="Q58" s="108"/>
      <c r="R58" s="108"/>
      <c r="S58" s="112"/>
    </row>
    <row r="59" spans="1:19" s="801" customFormat="1" ht="17.45" customHeight="1" x14ac:dyDescent="0.2">
      <c r="A59" s="1027"/>
      <c r="B59" s="221"/>
      <c r="C59" s="106"/>
      <c r="D59" s="107"/>
      <c r="E59" s="108"/>
      <c r="F59" s="108"/>
      <c r="G59" s="108"/>
      <c r="H59" s="108"/>
      <c r="I59" s="108"/>
      <c r="J59" s="109">
        <f t="shared" si="0"/>
        <v>0</v>
      </c>
      <c r="K59" s="110">
        <f t="shared" si="1"/>
        <v>0</v>
      </c>
      <c r="L59" s="111"/>
      <c r="M59" s="108"/>
      <c r="N59" s="108"/>
      <c r="O59" s="112"/>
      <c r="P59" s="112"/>
      <c r="Q59" s="108"/>
      <c r="R59" s="108"/>
      <c r="S59" s="112"/>
    </row>
    <row r="60" spans="1:19" s="801" customFormat="1" ht="17.45" customHeight="1" x14ac:dyDescent="0.2">
      <c r="A60" s="1025"/>
      <c r="B60" s="221"/>
      <c r="C60" s="106"/>
      <c r="D60" s="107"/>
      <c r="E60" s="108"/>
      <c r="F60" s="108"/>
      <c r="G60" s="108"/>
      <c r="H60" s="108"/>
      <c r="I60" s="108"/>
      <c r="J60" s="109">
        <f t="shared" si="0"/>
        <v>0</v>
      </c>
      <c r="K60" s="110">
        <f t="shared" si="1"/>
        <v>0</v>
      </c>
      <c r="L60" s="111"/>
      <c r="M60" s="108"/>
      <c r="N60" s="108"/>
      <c r="O60" s="112"/>
      <c r="P60" s="112"/>
      <c r="Q60" s="108"/>
      <c r="R60" s="108"/>
      <c r="S60" s="112"/>
    </row>
    <row r="61" spans="1:19" s="801" customFormat="1" ht="17.45" customHeight="1" x14ac:dyDescent="0.2">
      <c r="A61" s="1027"/>
      <c r="B61" s="221"/>
      <c r="C61" s="106"/>
      <c r="D61" s="107"/>
      <c r="E61" s="108"/>
      <c r="F61" s="108"/>
      <c r="G61" s="108"/>
      <c r="H61" s="108"/>
      <c r="I61" s="108"/>
      <c r="J61" s="109">
        <f t="shared" si="0"/>
        <v>0</v>
      </c>
      <c r="K61" s="110">
        <f t="shared" si="1"/>
        <v>0</v>
      </c>
      <c r="L61" s="111"/>
      <c r="M61" s="108"/>
      <c r="N61" s="108"/>
      <c r="O61" s="112"/>
      <c r="P61" s="112"/>
      <c r="Q61" s="108"/>
      <c r="R61" s="108"/>
      <c r="S61" s="112"/>
    </row>
    <row r="62" spans="1:19" s="801" customFormat="1" ht="17.45" customHeight="1" x14ac:dyDescent="0.2">
      <c r="A62" s="1036"/>
      <c r="B62" s="410"/>
      <c r="C62" s="111"/>
      <c r="D62" s="107"/>
      <c r="E62" s="108"/>
      <c r="F62" s="108"/>
      <c r="G62" s="108"/>
      <c r="H62" s="108"/>
      <c r="I62" s="108"/>
      <c r="J62" s="109">
        <f t="shared" si="0"/>
        <v>0</v>
      </c>
      <c r="K62" s="110">
        <f t="shared" si="1"/>
        <v>0</v>
      </c>
      <c r="L62" s="111"/>
      <c r="M62" s="108"/>
      <c r="N62" s="108"/>
      <c r="O62" s="112"/>
      <c r="P62" s="112"/>
      <c r="Q62" s="108"/>
      <c r="R62" s="108"/>
      <c r="S62" s="112"/>
    </row>
    <row r="63" spans="1:19" s="801" customFormat="1" ht="17.45" customHeight="1" x14ac:dyDescent="0.2">
      <c r="A63" s="1037"/>
      <c r="B63" s="221"/>
      <c r="C63" s="106"/>
      <c r="D63" s="107"/>
      <c r="E63" s="108"/>
      <c r="F63" s="108"/>
      <c r="G63" s="108"/>
      <c r="H63" s="108"/>
      <c r="I63" s="108"/>
      <c r="J63" s="109">
        <f t="shared" si="0"/>
        <v>0</v>
      </c>
      <c r="K63" s="110">
        <f t="shared" si="1"/>
        <v>0</v>
      </c>
      <c r="L63" s="111"/>
      <c r="M63" s="108"/>
      <c r="N63" s="108"/>
      <c r="O63" s="112"/>
      <c r="P63" s="112"/>
      <c r="Q63" s="108"/>
      <c r="R63" s="108"/>
      <c r="S63" s="112"/>
    </row>
    <row r="64" spans="1:19" s="801" customFormat="1" ht="17.45" customHeight="1" x14ac:dyDescent="0.2">
      <c r="A64" s="1038"/>
      <c r="B64" s="221"/>
      <c r="C64" s="106"/>
      <c r="D64" s="107"/>
      <c r="E64" s="108"/>
      <c r="F64" s="108"/>
      <c r="G64" s="108"/>
      <c r="H64" s="108"/>
      <c r="I64" s="108"/>
      <c r="J64" s="109">
        <f t="shared" si="0"/>
        <v>0</v>
      </c>
      <c r="K64" s="110">
        <f t="shared" si="1"/>
        <v>0</v>
      </c>
      <c r="L64" s="111"/>
      <c r="M64" s="108"/>
      <c r="N64" s="108"/>
      <c r="O64" s="112"/>
      <c r="P64" s="112"/>
      <c r="Q64" s="108"/>
      <c r="R64" s="108"/>
      <c r="S64" s="112"/>
    </row>
    <row r="65" spans="1:19" s="805" customFormat="1" ht="17.45" customHeight="1" x14ac:dyDescent="0.2">
      <c r="A65" s="1039"/>
      <c r="B65" s="556"/>
      <c r="C65" s="552"/>
      <c r="D65" s="550"/>
      <c r="E65" s="551"/>
      <c r="F65" s="551"/>
      <c r="G65" s="551"/>
      <c r="H65" s="551"/>
      <c r="I65" s="551"/>
      <c r="J65" s="109">
        <f t="shared" si="0"/>
        <v>0</v>
      </c>
      <c r="K65" s="110">
        <f t="shared" si="1"/>
        <v>0</v>
      </c>
      <c r="L65" s="552"/>
      <c r="M65" s="551"/>
      <c r="N65" s="551"/>
      <c r="O65" s="553"/>
      <c r="P65" s="553"/>
      <c r="Q65" s="551"/>
      <c r="R65" s="551"/>
      <c r="S65" s="553"/>
    </row>
    <row r="66" spans="1:19" s="801" customFormat="1" ht="17.45" customHeight="1" x14ac:dyDescent="0.2">
      <c r="A66" s="1038"/>
      <c r="B66" s="221"/>
      <c r="C66" s="106"/>
      <c r="D66" s="107"/>
      <c r="E66" s="108"/>
      <c r="F66" s="108"/>
      <c r="G66" s="108"/>
      <c r="H66" s="108"/>
      <c r="I66" s="108"/>
      <c r="J66" s="109">
        <f t="shared" si="0"/>
        <v>0</v>
      </c>
      <c r="K66" s="110">
        <f t="shared" si="1"/>
        <v>0</v>
      </c>
      <c r="L66" s="111"/>
      <c r="M66" s="108"/>
      <c r="N66" s="108"/>
      <c r="O66" s="112"/>
      <c r="P66" s="112"/>
      <c r="Q66" s="108"/>
      <c r="R66" s="108"/>
      <c r="S66" s="112"/>
    </row>
    <row r="67" spans="1:19" s="801" customFormat="1" ht="17.45" customHeight="1" x14ac:dyDescent="0.2">
      <c r="A67" s="1040"/>
      <c r="B67" s="548"/>
      <c r="C67" s="106"/>
      <c r="D67" s="107"/>
      <c r="E67" s="108"/>
      <c r="F67" s="108"/>
      <c r="G67" s="108"/>
      <c r="H67" s="108"/>
      <c r="I67" s="108"/>
      <c r="J67" s="109">
        <f t="shared" si="0"/>
        <v>0</v>
      </c>
      <c r="K67" s="110">
        <f t="shared" si="1"/>
        <v>0</v>
      </c>
      <c r="L67" s="111"/>
      <c r="M67" s="108"/>
      <c r="N67" s="108"/>
      <c r="O67" s="112"/>
      <c r="P67" s="112"/>
      <c r="Q67" s="108"/>
      <c r="R67" s="108"/>
      <c r="S67" s="112"/>
    </row>
    <row r="68" spans="1:19" s="801" customFormat="1" ht="17.45" customHeight="1" x14ac:dyDescent="0.2">
      <c r="A68" s="1041"/>
      <c r="B68" s="114"/>
      <c r="C68" s="108"/>
      <c r="D68" s="107"/>
      <c r="E68" s="108"/>
      <c r="F68" s="108"/>
      <c r="G68" s="108"/>
      <c r="H68" s="108"/>
      <c r="I68" s="108"/>
      <c r="J68" s="109">
        <f t="shared" si="0"/>
        <v>0</v>
      </c>
      <c r="K68" s="110">
        <f t="shared" si="1"/>
        <v>0</v>
      </c>
      <c r="L68" s="108"/>
      <c r="M68" s="108"/>
      <c r="N68" s="108"/>
      <c r="O68" s="112"/>
      <c r="P68" s="112"/>
      <c r="Q68" s="108"/>
      <c r="R68" s="108"/>
      <c r="S68" s="112"/>
    </row>
    <row r="69" spans="1:19" s="801" customFormat="1" ht="17.45" customHeight="1" x14ac:dyDescent="0.2">
      <c r="A69" s="1041"/>
      <c r="B69" s="108"/>
      <c r="C69" s="108"/>
      <c r="D69" s="107"/>
      <c r="E69" s="108"/>
      <c r="F69" s="108"/>
      <c r="G69" s="108"/>
      <c r="H69" s="108"/>
      <c r="I69" s="108"/>
      <c r="J69" s="109">
        <f t="shared" si="0"/>
        <v>0</v>
      </c>
      <c r="K69" s="110">
        <f t="shared" si="1"/>
        <v>0</v>
      </c>
      <c r="L69" s="108"/>
      <c r="M69" s="108"/>
      <c r="N69" s="108"/>
      <c r="O69" s="112"/>
      <c r="P69" s="112"/>
      <c r="Q69" s="108"/>
      <c r="R69" s="108"/>
      <c r="S69" s="112"/>
    </row>
    <row r="70" spans="1:19" s="801" customFormat="1" ht="17.45" customHeight="1" x14ac:dyDescent="0.2">
      <c r="A70" s="1041"/>
      <c r="B70" s="108"/>
      <c r="C70" s="108"/>
      <c r="D70" s="107"/>
      <c r="E70" s="108"/>
      <c r="F70" s="108"/>
      <c r="G70" s="108"/>
      <c r="H70" s="108"/>
      <c r="I70" s="108"/>
      <c r="J70" s="109">
        <f t="shared" ref="J70:J104" si="4">SUM(E70*1.2,F70*1.5,G70*2.4,H70*3,I70*4)</f>
        <v>0</v>
      </c>
      <c r="K70" s="110">
        <f t="shared" ref="K70:K104" si="5">ROUND((J70*28.5)*32%,0)</f>
        <v>0</v>
      </c>
      <c r="L70" s="108"/>
      <c r="M70" s="108"/>
      <c r="N70" s="108"/>
      <c r="O70" s="112"/>
      <c r="P70" s="112"/>
      <c r="Q70" s="108"/>
      <c r="R70" s="108"/>
      <c r="S70" s="112"/>
    </row>
    <row r="71" spans="1:19" s="801" customFormat="1" ht="17.45" customHeight="1" x14ac:dyDescent="0.2">
      <c r="A71" s="1041"/>
      <c r="B71" s="108"/>
      <c r="C71" s="108"/>
      <c r="D71" s="107"/>
      <c r="E71" s="108"/>
      <c r="F71" s="108"/>
      <c r="G71" s="108"/>
      <c r="H71" s="108"/>
      <c r="I71" s="108"/>
      <c r="J71" s="109">
        <f t="shared" si="4"/>
        <v>0</v>
      </c>
      <c r="K71" s="110">
        <f t="shared" si="5"/>
        <v>0</v>
      </c>
      <c r="L71" s="108"/>
      <c r="M71" s="108"/>
      <c r="N71" s="108"/>
      <c r="O71" s="112"/>
      <c r="P71" s="112"/>
      <c r="Q71" s="108"/>
      <c r="R71" s="108"/>
      <c r="S71" s="112"/>
    </row>
    <row r="72" spans="1:19" s="801" customFormat="1" ht="17.45" customHeight="1" x14ac:dyDescent="0.2">
      <c r="A72" s="1041"/>
      <c r="B72" s="108"/>
      <c r="C72" s="108"/>
      <c r="D72" s="107"/>
      <c r="E72" s="108"/>
      <c r="F72" s="108"/>
      <c r="G72" s="108"/>
      <c r="H72" s="108"/>
      <c r="I72" s="108"/>
      <c r="J72" s="109">
        <f t="shared" si="4"/>
        <v>0</v>
      </c>
      <c r="K72" s="110">
        <f t="shared" si="5"/>
        <v>0</v>
      </c>
      <c r="L72" s="108"/>
      <c r="M72" s="108"/>
      <c r="N72" s="108"/>
      <c r="O72" s="112"/>
      <c r="P72" s="112"/>
      <c r="Q72" s="108"/>
      <c r="R72" s="108"/>
      <c r="S72" s="112"/>
    </row>
    <row r="73" spans="1:19" s="801" customFormat="1" ht="17.45" customHeight="1" x14ac:dyDescent="0.2">
      <c r="A73" s="1041"/>
      <c r="B73" s="108"/>
      <c r="C73" s="108"/>
      <c r="D73" s="107"/>
      <c r="E73" s="108"/>
      <c r="F73" s="108"/>
      <c r="G73" s="108"/>
      <c r="H73" s="108"/>
      <c r="I73" s="108"/>
      <c r="J73" s="109">
        <f t="shared" si="4"/>
        <v>0</v>
      </c>
      <c r="K73" s="110">
        <f t="shared" si="5"/>
        <v>0</v>
      </c>
      <c r="L73" s="108"/>
      <c r="M73" s="108"/>
      <c r="N73" s="108"/>
      <c r="O73" s="112"/>
      <c r="P73" s="112"/>
      <c r="Q73" s="108"/>
      <c r="R73" s="108"/>
      <c r="S73" s="112"/>
    </row>
    <row r="74" spans="1:19" s="801" customFormat="1" ht="17.45" customHeight="1" x14ac:dyDescent="0.2">
      <c r="A74" s="1041"/>
      <c r="B74" s="108"/>
      <c r="C74" s="108"/>
      <c r="D74" s="107"/>
      <c r="E74" s="108"/>
      <c r="F74" s="108"/>
      <c r="G74" s="108"/>
      <c r="H74" s="108"/>
      <c r="I74" s="108"/>
      <c r="J74" s="109">
        <f t="shared" si="4"/>
        <v>0</v>
      </c>
      <c r="K74" s="110">
        <f t="shared" si="5"/>
        <v>0</v>
      </c>
      <c r="L74" s="108"/>
      <c r="M74" s="108"/>
      <c r="N74" s="108"/>
      <c r="O74" s="112"/>
      <c r="P74" s="112"/>
      <c r="Q74" s="108"/>
      <c r="R74" s="108"/>
      <c r="S74" s="112"/>
    </row>
    <row r="75" spans="1:19" s="801" customFormat="1" ht="17.45" customHeight="1" x14ac:dyDescent="0.2">
      <c r="A75" s="1041"/>
      <c r="B75" s="108"/>
      <c r="C75" s="108"/>
      <c r="D75" s="107"/>
      <c r="E75" s="108"/>
      <c r="F75" s="108"/>
      <c r="G75" s="108"/>
      <c r="H75" s="108"/>
      <c r="I75" s="108"/>
      <c r="J75" s="109">
        <f t="shared" si="4"/>
        <v>0</v>
      </c>
      <c r="K75" s="110">
        <f t="shared" si="5"/>
        <v>0</v>
      </c>
      <c r="L75" s="108"/>
      <c r="M75" s="108"/>
      <c r="N75" s="108"/>
      <c r="O75" s="112"/>
      <c r="P75" s="112"/>
      <c r="Q75" s="108"/>
      <c r="R75" s="108"/>
      <c r="S75" s="112"/>
    </row>
    <row r="76" spans="1:19" s="801" customFormat="1" ht="17.45" customHeight="1" x14ac:dyDescent="0.2">
      <c r="A76" s="1041"/>
      <c r="B76" s="108"/>
      <c r="C76" s="108"/>
      <c r="D76" s="107"/>
      <c r="E76" s="108"/>
      <c r="F76" s="108"/>
      <c r="G76" s="108"/>
      <c r="H76" s="108"/>
      <c r="I76" s="108"/>
      <c r="J76" s="109">
        <f t="shared" si="4"/>
        <v>0</v>
      </c>
      <c r="K76" s="110">
        <f t="shared" si="5"/>
        <v>0</v>
      </c>
      <c r="L76" s="108"/>
      <c r="M76" s="108"/>
      <c r="N76" s="108"/>
      <c r="O76" s="112"/>
      <c r="P76" s="112"/>
      <c r="Q76" s="108"/>
      <c r="R76" s="108"/>
      <c r="S76" s="112"/>
    </row>
    <row r="77" spans="1:19" s="801" customFormat="1" ht="17.45" customHeight="1" x14ac:dyDescent="0.2">
      <c r="A77" s="1041"/>
      <c r="B77" s="108"/>
      <c r="C77" s="108"/>
      <c r="D77" s="107"/>
      <c r="E77" s="108"/>
      <c r="F77" s="108"/>
      <c r="G77" s="108"/>
      <c r="H77" s="108"/>
      <c r="I77" s="108"/>
      <c r="J77" s="109">
        <f t="shared" si="4"/>
        <v>0</v>
      </c>
      <c r="K77" s="110">
        <f t="shared" si="5"/>
        <v>0</v>
      </c>
      <c r="L77" s="108"/>
      <c r="M77" s="108"/>
      <c r="N77" s="108"/>
      <c r="O77" s="112"/>
      <c r="P77" s="112"/>
      <c r="Q77" s="108"/>
      <c r="R77" s="108"/>
      <c r="S77" s="112"/>
    </row>
    <row r="78" spans="1:19" s="801" customFormat="1" ht="17.45" customHeight="1" x14ac:dyDescent="0.2">
      <c r="A78" s="1041"/>
      <c r="B78" s="108"/>
      <c r="C78" s="108"/>
      <c r="D78" s="107"/>
      <c r="E78" s="108"/>
      <c r="F78" s="108"/>
      <c r="G78" s="108"/>
      <c r="H78" s="108"/>
      <c r="I78" s="108"/>
      <c r="J78" s="109">
        <f t="shared" si="4"/>
        <v>0</v>
      </c>
      <c r="K78" s="110">
        <f t="shared" si="5"/>
        <v>0</v>
      </c>
      <c r="L78" s="108"/>
      <c r="M78" s="108"/>
      <c r="N78" s="108"/>
      <c r="O78" s="112"/>
      <c r="P78" s="112"/>
      <c r="Q78" s="108"/>
      <c r="R78" s="108"/>
      <c r="S78" s="112"/>
    </row>
    <row r="79" spans="1:19" s="801" customFormat="1" ht="17.45" customHeight="1" x14ac:dyDescent="0.2">
      <c r="A79" s="1041"/>
      <c r="B79" s="108"/>
      <c r="C79" s="108"/>
      <c r="D79" s="107"/>
      <c r="E79" s="108"/>
      <c r="F79" s="108"/>
      <c r="G79" s="108"/>
      <c r="H79" s="108"/>
      <c r="I79" s="108"/>
      <c r="J79" s="109">
        <f t="shared" si="4"/>
        <v>0</v>
      </c>
      <c r="K79" s="110">
        <f t="shared" si="5"/>
        <v>0</v>
      </c>
      <c r="L79" s="108"/>
      <c r="M79" s="108"/>
      <c r="N79" s="108"/>
      <c r="O79" s="112"/>
      <c r="P79" s="112"/>
      <c r="Q79" s="108"/>
      <c r="R79" s="108"/>
      <c r="S79" s="112"/>
    </row>
    <row r="80" spans="1:19" s="801" customFormat="1" ht="17.45" customHeight="1" x14ac:dyDescent="0.2">
      <c r="A80" s="1041"/>
      <c r="B80" s="108"/>
      <c r="C80" s="108"/>
      <c r="D80" s="107"/>
      <c r="E80" s="108"/>
      <c r="F80" s="108"/>
      <c r="G80" s="108"/>
      <c r="H80" s="108"/>
      <c r="I80" s="108"/>
      <c r="J80" s="109">
        <f t="shared" si="4"/>
        <v>0</v>
      </c>
      <c r="K80" s="110">
        <f t="shared" si="5"/>
        <v>0</v>
      </c>
      <c r="L80" s="108"/>
      <c r="M80" s="108"/>
      <c r="N80" s="108"/>
      <c r="O80" s="112"/>
      <c r="P80" s="112"/>
      <c r="Q80" s="108"/>
      <c r="R80" s="108"/>
      <c r="S80" s="112"/>
    </row>
    <row r="81" spans="1:19" s="801" customFormat="1" ht="17.45" customHeight="1" x14ac:dyDescent="0.2">
      <c r="A81" s="1041"/>
      <c r="B81" s="108"/>
      <c r="C81" s="108"/>
      <c r="D81" s="107"/>
      <c r="E81" s="108"/>
      <c r="F81" s="108"/>
      <c r="G81" s="108"/>
      <c r="H81" s="108"/>
      <c r="I81" s="108"/>
      <c r="J81" s="109">
        <f t="shared" si="4"/>
        <v>0</v>
      </c>
      <c r="K81" s="110">
        <f t="shared" si="5"/>
        <v>0</v>
      </c>
      <c r="L81" s="108"/>
      <c r="M81" s="108"/>
      <c r="N81" s="108"/>
      <c r="O81" s="112"/>
      <c r="P81" s="112"/>
      <c r="Q81" s="108"/>
      <c r="R81" s="108"/>
      <c r="S81" s="112"/>
    </row>
    <row r="82" spans="1:19" s="801" customFormat="1" ht="17.45" customHeight="1" x14ac:dyDescent="0.2">
      <c r="A82" s="1041"/>
      <c r="B82" s="108"/>
      <c r="C82" s="108"/>
      <c r="D82" s="107"/>
      <c r="E82" s="108"/>
      <c r="F82" s="108"/>
      <c r="G82" s="108"/>
      <c r="H82" s="108"/>
      <c r="I82" s="108"/>
      <c r="J82" s="109">
        <f t="shared" si="4"/>
        <v>0</v>
      </c>
      <c r="K82" s="110">
        <f t="shared" si="5"/>
        <v>0</v>
      </c>
      <c r="L82" s="108"/>
      <c r="M82" s="108"/>
      <c r="N82" s="108"/>
      <c r="O82" s="112"/>
      <c r="P82" s="112"/>
      <c r="Q82" s="108"/>
      <c r="R82" s="108"/>
      <c r="S82" s="112"/>
    </row>
    <row r="83" spans="1:19" s="801" customFormat="1" ht="17.45" customHeight="1" x14ac:dyDescent="0.2">
      <c r="A83" s="1041"/>
      <c r="B83" s="108"/>
      <c r="C83" s="108"/>
      <c r="D83" s="107"/>
      <c r="E83" s="108"/>
      <c r="F83" s="108"/>
      <c r="G83" s="108"/>
      <c r="H83" s="108"/>
      <c r="I83" s="108"/>
      <c r="J83" s="109">
        <f t="shared" si="4"/>
        <v>0</v>
      </c>
      <c r="K83" s="110">
        <f t="shared" si="5"/>
        <v>0</v>
      </c>
      <c r="L83" s="108"/>
      <c r="M83" s="108"/>
      <c r="N83" s="108"/>
      <c r="O83" s="112"/>
      <c r="P83" s="112"/>
      <c r="Q83" s="108"/>
      <c r="R83" s="108"/>
      <c r="S83" s="112"/>
    </row>
    <row r="84" spans="1:19" s="801" customFormat="1" ht="17.45" customHeight="1" x14ac:dyDescent="0.2">
      <c r="A84" s="1041"/>
      <c r="B84" s="108"/>
      <c r="C84" s="108"/>
      <c r="D84" s="107"/>
      <c r="E84" s="108"/>
      <c r="F84" s="108"/>
      <c r="G84" s="108"/>
      <c r="H84" s="108"/>
      <c r="I84" s="108"/>
      <c r="J84" s="109">
        <f t="shared" si="4"/>
        <v>0</v>
      </c>
      <c r="K84" s="110">
        <f t="shared" si="5"/>
        <v>0</v>
      </c>
      <c r="L84" s="108"/>
      <c r="M84" s="108"/>
      <c r="N84" s="108"/>
      <c r="O84" s="112"/>
      <c r="P84" s="112"/>
      <c r="Q84" s="108"/>
      <c r="R84" s="108"/>
      <c r="S84" s="112"/>
    </row>
    <row r="85" spans="1:19" s="801" customFormat="1" ht="17.45" customHeight="1" x14ac:dyDescent="0.2">
      <c r="A85" s="1041"/>
      <c r="B85" s="108"/>
      <c r="C85" s="108"/>
      <c r="D85" s="107"/>
      <c r="E85" s="108"/>
      <c r="F85" s="108"/>
      <c r="G85" s="108"/>
      <c r="H85" s="108"/>
      <c r="I85" s="108"/>
      <c r="J85" s="109">
        <f t="shared" si="4"/>
        <v>0</v>
      </c>
      <c r="K85" s="110">
        <f t="shared" si="5"/>
        <v>0</v>
      </c>
      <c r="L85" s="108"/>
      <c r="M85" s="108"/>
      <c r="N85" s="108"/>
      <c r="O85" s="112"/>
      <c r="P85" s="112"/>
      <c r="Q85" s="108"/>
      <c r="R85" s="108"/>
      <c r="S85" s="112"/>
    </row>
    <row r="86" spans="1:19" s="801" customFormat="1" ht="17.45" customHeight="1" x14ac:dyDescent="0.2">
      <c r="A86" s="1041"/>
      <c r="B86" s="108"/>
      <c r="C86" s="108"/>
      <c r="D86" s="107"/>
      <c r="E86" s="108"/>
      <c r="F86" s="108"/>
      <c r="G86" s="108"/>
      <c r="H86" s="108"/>
      <c r="I86" s="108"/>
      <c r="J86" s="109">
        <f t="shared" si="4"/>
        <v>0</v>
      </c>
      <c r="K86" s="110">
        <f t="shared" si="5"/>
        <v>0</v>
      </c>
      <c r="L86" s="108"/>
      <c r="M86" s="108"/>
      <c r="N86" s="108"/>
      <c r="O86" s="112"/>
      <c r="P86" s="112"/>
      <c r="Q86" s="108"/>
      <c r="R86" s="108"/>
      <c r="S86" s="112"/>
    </row>
    <row r="87" spans="1:19" s="801" customFormat="1" ht="17.45" customHeight="1" x14ac:dyDescent="0.2">
      <c r="A87" s="1041"/>
      <c r="B87" s="108"/>
      <c r="C87" s="108"/>
      <c r="D87" s="107"/>
      <c r="E87" s="108"/>
      <c r="F87" s="108"/>
      <c r="G87" s="108"/>
      <c r="H87" s="108"/>
      <c r="I87" s="108"/>
      <c r="J87" s="109">
        <f t="shared" si="4"/>
        <v>0</v>
      </c>
      <c r="K87" s="110">
        <f t="shared" si="5"/>
        <v>0</v>
      </c>
      <c r="L87" s="108"/>
      <c r="M87" s="108"/>
      <c r="N87" s="108"/>
      <c r="O87" s="112"/>
      <c r="P87" s="112"/>
      <c r="Q87" s="108"/>
      <c r="R87" s="108"/>
      <c r="S87" s="112"/>
    </row>
    <row r="88" spans="1:19" s="801" customFormat="1" ht="17.45" customHeight="1" x14ac:dyDescent="0.2">
      <c r="A88" s="1041"/>
      <c r="B88" s="108"/>
      <c r="C88" s="108"/>
      <c r="D88" s="107"/>
      <c r="E88" s="108"/>
      <c r="F88" s="108"/>
      <c r="G88" s="108"/>
      <c r="H88" s="108"/>
      <c r="I88" s="108"/>
      <c r="J88" s="109">
        <f t="shared" si="4"/>
        <v>0</v>
      </c>
      <c r="K88" s="110">
        <f t="shared" si="5"/>
        <v>0</v>
      </c>
      <c r="L88" s="108"/>
      <c r="M88" s="108"/>
      <c r="N88" s="108"/>
      <c r="O88" s="112"/>
      <c r="P88" s="112"/>
      <c r="Q88" s="108"/>
      <c r="R88" s="108"/>
      <c r="S88" s="112"/>
    </row>
    <row r="89" spans="1:19" s="801" customFormat="1" ht="17.45" customHeight="1" x14ac:dyDescent="0.2">
      <c r="A89" s="1041"/>
      <c r="B89" s="108"/>
      <c r="C89" s="108"/>
      <c r="D89" s="107"/>
      <c r="E89" s="108"/>
      <c r="F89" s="108"/>
      <c r="G89" s="108"/>
      <c r="H89" s="108"/>
      <c r="I89" s="108"/>
      <c r="J89" s="109">
        <f t="shared" si="4"/>
        <v>0</v>
      </c>
      <c r="K89" s="110">
        <f t="shared" si="5"/>
        <v>0</v>
      </c>
      <c r="L89" s="108"/>
      <c r="M89" s="108"/>
      <c r="N89" s="108"/>
      <c r="O89" s="112"/>
      <c r="P89" s="112"/>
      <c r="Q89" s="108"/>
      <c r="R89" s="108"/>
      <c r="S89" s="112"/>
    </row>
    <row r="90" spans="1:19" s="801" customFormat="1" ht="17.45" customHeight="1" x14ac:dyDescent="0.2">
      <c r="A90" s="1041"/>
      <c r="B90" s="108"/>
      <c r="C90" s="108"/>
      <c r="D90" s="107"/>
      <c r="E90" s="108"/>
      <c r="F90" s="108"/>
      <c r="G90" s="108"/>
      <c r="H90" s="108"/>
      <c r="I90" s="108"/>
      <c r="J90" s="109">
        <f t="shared" si="4"/>
        <v>0</v>
      </c>
      <c r="K90" s="110">
        <f t="shared" si="5"/>
        <v>0</v>
      </c>
      <c r="L90" s="108"/>
      <c r="M90" s="108"/>
      <c r="N90" s="108"/>
      <c r="O90" s="112"/>
      <c r="P90" s="112"/>
      <c r="Q90" s="108"/>
      <c r="R90" s="108"/>
      <c r="S90" s="112"/>
    </row>
    <row r="91" spans="1:19" s="801" customFormat="1" ht="17.45" customHeight="1" x14ac:dyDescent="0.2">
      <c r="A91" s="1041"/>
      <c r="B91" s="108"/>
      <c r="C91" s="108"/>
      <c r="D91" s="107"/>
      <c r="E91" s="108"/>
      <c r="F91" s="108"/>
      <c r="G91" s="108"/>
      <c r="H91" s="108"/>
      <c r="I91" s="108"/>
      <c r="J91" s="109">
        <f t="shared" si="4"/>
        <v>0</v>
      </c>
      <c r="K91" s="110">
        <f t="shared" si="5"/>
        <v>0</v>
      </c>
      <c r="L91" s="108"/>
      <c r="M91" s="108"/>
      <c r="N91" s="108"/>
      <c r="O91" s="112"/>
      <c r="P91" s="112"/>
      <c r="Q91" s="108"/>
      <c r="R91" s="108"/>
      <c r="S91" s="112"/>
    </row>
    <row r="92" spans="1:19" s="801" customFormat="1" ht="17.45" customHeight="1" x14ac:dyDescent="0.2">
      <c r="A92" s="1041"/>
      <c r="B92" s="108"/>
      <c r="C92" s="108"/>
      <c r="D92" s="107"/>
      <c r="E92" s="108"/>
      <c r="F92" s="108"/>
      <c r="G92" s="108"/>
      <c r="H92" s="108"/>
      <c r="I92" s="108"/>
      <c r="J92" s="109">
        <f t="shared" si="4"/>
        <v>0</v>
      </c>
      <c r="K92" s="110">
        <f t="shared" si="5"/>
        <v>0</v>
      </c>
      <c r="L92" s="108"/>
      <c r="M92" s="108"/>
      <c r="N92" s="108"/>
      <c r="O92" s="112"/>
      <c r="P92" s="112"/>
      <c r="Q92" s="108"/>
      <c r="R92" s="108"/>
      <c r="S92" s="112"/>
    </row>
    <row r="93" spans="1:19" s="801" customFormat="1" ht="17.45" customHeight="1" x14ac:dyDescent="0.2">
      <c r="A93" s="1041"/>
      <c r="B93" s="108"/>
      <c r="C93" s="108"/>
      <c r="D93" s="107"/>
      <c r="E93" s="108"/>
      <c r="F93" s="108"/>
      <c r="G93" s="108"/>
      <c r="H93" s="108"/>
      <c r="I93" s="108"/>
      <c r="J93" s="109">
        <f t="shared" si="4"/>
        <v>0</v>
      </c>
      <c r="K93" s="110">
        <f t="shared" si="5"/>
        <v>0</v>
      </c>
      <c r="L93" s="108"/>
      <c r="M93" s="108"/>
      <c r="N93" s="108"/>
      <c r="O93" s="112"/>
      <c r="P93" s="112"/>
      <c r="Q93" s="108"/>
      <c r="R93" s="108"/>
      <c r="S93" s="112"/>
    </row>
    <row r="94" spans="1:19" s="801" customFormat="1" ht="17.45" customHeight="1" x14ac:dyDescent="0.2">
      <c r="A94" s="1041"/>
      <c r="B94" s="108"/>
      <c r="C94" s="108"/>
      <c r="D94" s="107"/>
      <c r="E94" s="108"/>
      <c r="F94" s="108"/>
      <c r="G94" s="108"/>
      <c r="H94" s="108"/>
      <c r="I94" s="108"/>
      <c r="J94" s="109">
        <f t="shared" si="4"/>
        <v>0</v>
      </c>
      <c r="K94" s="110">
        <f t="shared" si="5"/>
        <v>0</v>
      </c>
      <c r="L94" s="108"/>
      <c r="M94" s="108"/>
      <c r="N94" s="108"/>
      <c r="O94" s="112"/>
      <c r="P94" s="112"/>
      <c r="Q94" s="108"/>
      <c r="R94" s="108"/>
      <c r="S94" s="112"/>
    </row>
    <row r="95" spans="1:19" s="801" customFormat="1" ht="17.45" customHeight="1" x14ac:dyDescent="0.2">
      <c r="A95" s="1041"/>
      <c r="B95" s="108"/>
      <c r="C95" s="108"/>
      <c r="D95" s="107"/>
      <c r="E95" s="108"/>
      <c r="F95" s="108"/>
      <c r="G95" s="108"/>
      <c r="H95" s="108"/>
      <c r="I95" s="108"/>
      <c r="J95" s="109">
        <f t="shared" si="4"/>
        <v>0</v>
      </c>
      <c r="K95" s="110">
        <f t="shared" si="5"/>
        <v>0</v>
      </c>
      <c r="L95" s="108"/>
      <c r="M95" s="108"/>
      <c r="N95" s="108"/>
      <c r="O95" s="112"/>
      <c r="P95" s="112"/>
      <c r="Q95" s="108"/>
      <c r="R95" s="108"/>
      <c r="S95" s="112"/>
    </row>
    <row r="96" spans="1:19" s="801" customFormat="1" ht="17.45" customHeight="1" x14ac:dyDescent="0.2">
      <c r="A96" s="1041"/>
      <c r="B96" s="108"/>
      <c r="C96" s="108"/>
      <c r="D96" s="107"/>
      <c r="E96" s="108"/>
      <c r="F96" s="108"/>
      <c r="G96" s="108"/>
      <c r="H96" s="108"/>
      <c r="I96" s="108"/>
      <c r="J96" s="109">
        <f t="shared" si="4"/>
        <v>0</v>
      </c>
      <c r="K96" s="110">
        <f t="shared" si="5"/>
        <v>0</v>
      </c>
      <c r="L96" s="108"/>
      <c r="M96" s="108"/>
      <c r="N96" s="108"/>
      <c r="O96" s="112"/>
      <c r="P96" s="112"/>
      <c r="Q96" s="108"/>
      <c r="R96" s="108"/>
      <c r="S96" s="112"/>
    </row>
    <row r="97" spans="1:19" s="801" customFormat="1" ht="17.45" customHeight="1" x14ac:dyDescent="0.2">
      <c r="A97" s="1041"/>
      <c r="B97" s="108"/>
      <c r="C97" s="108"/>
      <c r="D97" s="107"/>
      <c r="E97" s="108"/>
      <c r="F97" s="108"/>
      <c r="G97" s="108"/>
      <c r="H97" s="108"/>
      <c r="I97" s="108"/>
      <c r="J97" s="109">
        <f t="shared" si="4"/>
        <v>0</v>
      </c>
      <c r="K97" s="110">
        <f t="shared" si="5"/>
        <v>0</v>
      </c>
      <c r="L97" s="108"/>
      <c r="M97" s="108"/>
      <c r="N97" s="108"/>
      <c r="O97" s="112"/>
      <c r="P97" s="112"/>
      <c r="Q97" s="108"/>
      <c r="R97" s="108"/>
      <c r="S97" s="112"/>
    </row>
    <row r="98" spans="1:19" s="801" customFormat="1" ht="17.45" customHeight="1" x14ac:dyDescent="0.2">
      <c r="A98" s="1041"/>
      <c r="B98" s="108"/>
      <c r="C98" s="108"/>
      <c r="D98" s="107"/>
      <c r="E98" s="108"/>
      <c r="F98" s="108"/>
      <c r="G98" s="108"/>
      <c r="H98" s="108"/>
      <c r="I98" s="108"/>
      <c r="J98" s="109">
        <f t="shared" si="4"/>
        <v>0</v>
      </c>
      <c r="K98" s="110">
        <f t="shared" si="5"/>
        <v>0</v>
      </c>
      <c r="L98" s="108"/>
      <c r="M98" s="108"/>
      <c r="N98" s="108"/>
      <c r="O98" s="112"/>
      <c r="P98" s="112"/>
      <c r="Q98" s="108"/>
      <c r="R98" s="108"/>
      <c r="S98" s="112"/>
    </row>
    <row r="99" spans="1:19" s="801" customFormat="1" ht="17.45" customHeight="1" x14ac:dyDescent="0.2">
      <c r="A99" s="1041"/>
      <c r="B99" s="108"/>
      <c r="C99" s="108"/>
      <c r="D99" s="107"/>
      <c r="E99" s="108"/>
      <c r="F99" s="108"/>
      <c r="G99" s="108"/>
      <c r="H99" s="108"/>
      <c r="I99" s="108"/>
      <c r="J99" s="109">
        <f t="shared" si="4"/>
        <v>0</v>
      </c>
      <c r="K99" s="110">
        <f t="shared" si="5"/>
        <v>0</v>
      </c>
      <c r="L99" s="108"/>
      <c r="M99" s="108"/>
      <c r="N99" s="108"/>
      <c r="O99" s="112"/>
      <c r="P99" s="112"/>
      <c r="Q99" s="108"/>
      <c r="R99" s="108"/>
      <c r="S99" s="112"/>
    </row>
    <row r="100" spans="1:19" s="801" customFormat="1" ht="17.45" customHeight="1" x14ac:dyDescent="0.2">
      <c r="A100" s="1041"/>
      <c r="B100" s="108"/>
      <c r="C100" s="108"/>
      <c r="D100" s="107"/>
      <c r="E100" s="108"/>
      <c r="F100" s="108"/>
      <c r="G100" s="108"/>
      <c r="H100" s="108"/>
      <c r="I100" s="108"/>
      <c r="J100" s="109">
        <f t="shared" si="4"/>
        <v>0</v>
      </c>
      <c r="K100" s="110">
        <f t="shared" si="5"/>
        <v>0</v>
      </c>
      <c r="L100" s="108"/>
      <c r="M100" s="108"/>
      <c r="N100" s="108"/>
      <c r="O100" s="112"/>
      <c r="P100" s="112"/>
      <c r="Q100" s="108"/>
      <c r="R100" s="108"/>
      <c r="S100" s="112"/>
    </row>
    <row r="101" spans="1:19" s="801" customFormat="1" ht="17.45" customHeight="1" x14ac:dyDescent="0.2">
      <c r="A101" s="1041"/>
      <c r="B101" s="108"/>
      <c r="C101" s="108"/>
      <c r="D101" s="107"/>
      <c r="E101" s="108"/>
      <c r="F101" s="108"/>
      <c r="G101" s="108"/>
      <c r="H101" s="108"/>
      <c r="I101" s="108"/>
      <c r="J101" s="109">
        <f t="shared" si="4"/>
        <v>0</v>
      </c>
      <c r="K101" s="110">
        <f t="shared" si="5"/>
        <v>0</v>
      </c>
      <c r="L101" s="108"/>
      <c r="M101" s="108"/>
      <c r="N101" s="108"/>
      <c r="O101" s="112"/>
      <c r="P101" s="112"/>
      <c r="Q101" s="108"/>
      <c r="R101" s="108"/>
      <c r="S101" s="112"/>
    </row>
    <row r="102" spans="1:19" s="801" customFormat="1" ht="17.45" customHeight="1" x14ac:dyDescent="0.2">
      <c r="A102" s="1041"/>
      <c r="B102" s="108"/>
      <c r="C102" s="108"/>
      <c r="D102" s="107"/>
      <c r="E102" s="108"/>
      <c r="F102" s="108"/>
      <c r="G102" s="108"/>
      <c r="H102" s="108"/>
      <c r="I102" s="108"/>
      <c r="J102" s="109">
        <f t="shared" si="4"/>
        <v>0</v>
      </c>
      <c r="K102" s="110">
        <f t="shared" si="5"/>
        <v>0</v>
      </c>
      <c r="L102" s="108"/>
      <c r="M102" s="108"/>
      <c r="N102" s="108"/>
      <c r="O102" s="112"/>
      <c r="P102" s="112"/>
      <c r="Q102" s="108"/>
      <c r="R102" s="108"/>
      <c r="S102" s="112"/>
    </row>
    <row r="103" spans="1:19" s="801" customFormat="1" ht="17.45" customHeight="1" x14ac:dyDescent="0.2">
      <c r="A103" s="1041"/>
      <c r="B103" s="108"/>
      <c r="C103" s="108"/>
      <c r="D103" s="107"/>
      <c r="E103" s="108"/>
      <c r="F103" s="108"/>
      <c r="G103" s="108"/>
      <c r="H103" s="108"/>
      <c r="I103" s="108"/>
      <c r="J103" s="109">
        <f t="shared" si="4"/>
        <v>0</v>
      </c>
      <c r="K103" s="110">
        <f t="shared" si="5"/>
        <v>0</v>
      </c>
      <c r="L103" s="108"/>
      <c r="M103" s="108"/>
      <c r="N103" s="108"/>
      <c r="O103" s="112"/>
      <c r="P103" s="112"/>
      <c r="Q103" s="108"/>
      <c r="R103" s="108"/>
      <c r="S103" s="112"/>
    </row>
    <row r="104" spans="1:19" s="801" customFormat="1" ht="17.45" customHeight="1" x14ac:dyDescent="0.2">
      <c r="A104" s="1041"/>
      <c r="B104" s="108"/>
      <c r="C104" s="108"/>
      <c r="D104" s="107"/>
      <c r="E104" s="108"/>
      <c r="F104" s="108"/>
      <c r="G104" s="108"/>
      <c r="H104" s="108"/>
      <c r="I104" s="108"/>
      <c r="J104" s="109">
        <f t="shared" si="4"/>
        <v>0</v>
      </c>
      <c r="K104" s="110">
        <f t="shared" si="5"/>
        <v>0</v>
      </c>
      <c r="L104" s="108"/>
      <c r="M104" s="108"/>
      <c r="N104" s="108"/>
      <c r="O104" s="112"/>
      <c r="P104" s="112"/>
      <c r="Q104" s="108"/>
      <c r="R104" s="108"/>
      <c r="S104" s="112"/>
    </row>
  </sheetData>
  <mergeCells count="3">
    <mergeCell ref="F1:K2"/>
    <mergeCell ref="F3:K3"/>
    <mergeCell ref="E4:I4"/>
  </mergeCells>
  <hyperlinks>
    <hyperlink ref="A13" r:id="rId1" tooltip="Original URL: https://planningdocuments.warwickdc.gov.uk/online-applications/simpleSearchResults.do?action=firstPage. Click or tap if you trust this link." display="https://eur02.safelinks.protection.outlook.com/?url=https%3A%2F%2Fplanningdocuments.warwickdc.gov.uk%2Fonline-applications%2FsimpleSearchResults.do%3Faction%3DfirstPage&amp;data=05%7C01%7Cjuliemansbridge%40warwickshire.gov.uk%7Cf4306a928a424f20db2f08db98df628a%7C88b0aa0659274bbba89389cc2713ac82%7C0%7C0%7C638271857425462909%7CUnknown%7CTWFpbGZsb3d8eyJWIjoiMC4wLjAwMDAiLCJQIjoiV2luMzIiLCJBTiI6Ik1haWwiLCJXVCI6Mn0%3D%7C3000%7C%7C%7C&amp;sdata=VRKD5%2B7d98alJ9DBpJLf3HPuOz0DaAR0UGv5LuaxGTw%3D&amp;reserved=0" xr:uid="{6F30AA5E-3C1C-4919-9CD0-91F9D35151FE}"/>
  </hyperlinks>
  <pageMargins left="0.7" right="0.7" top="0.75" bottom="0.75" header="0.3" footer="0.3"/>
  <pageSetup paperSize="9" scale="60" orientation="portrait" horizontalDpi="4294967293" verticalDpi="360" r:id="rId2"/>
  <headerFooter>
    <oddFooter>&amp;C&amp;1#&amp;"Calibri"&amp;10&amp;K000000OFFICIAL</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V24"/>
  <sheetViews>
    <sheetView topLeftCell="B1" workbookViewId="0">
      <selection activeCell="I16" sqref="A16:I19"/>
    </sheetView>
  </sheetViews>
  <sheetFormatPr defaultColWidth="9.140625" defaultRowHeight="12.75" x14ac:dyDescent="0.2"/>
  <cols>
    <col min="1" max="1" width="3.42578125" style="13" hidden="1" customWidth="1"/>
    <col min="2" max="2" width="24.7109375" style="13" bestFit="1" customWidth="1"/>
    <col min="3" max="3" width="57.28515625" style="13" customWidth="1"/>
    <col min="4" max="4" width="18.7109375" style="13" customWidth="1"/>
    <col min="5" max="5" width="17.85546875" style="13" bestFit="1" customWidth="1"/>
    <col min="6" max="7" width="15.28515625" style="13" customWidth="1"/>
    <col min="8" max="8" width="17.140625" style="13" customWidth="1"/>
    <col min="9" max="9" width="23.7109375" style="13" customWidth="1"/>
    <col min="10" max="10" width="5" style="13" customWidth="1"/>
    <col min="11" max="11" width="22.28515625" style="15" customWidth="1"/>
    <col min="12" max="12" width="12.85546875" style="13" customWidth="1"/>
    <col min="13" max="13" width="18.42578125" style="15" customWidth="1"/>
    <col min="14" max="14" width="17.7109375" style="13" customWidth="1"/>
    <col min="15" max="16384" width="9.140625" style="13"/>
  </cols>
  <sheetData>
    <row r="1" spans="1:22" ht="23.25" x14ac:dyDescent="0.35">
      <c r="B1" s="14" t="s">
        <v>1516</v>
      </c>
      <c r="C1" s="14" t="s">
        <v>1515</v>
      </c>
      <c r="G1" s="80" t="s">
        <v>831</v>
      </c>
      <c r="M1" s="16"/>
      <c r="V1" s="17" t="s">
        <v>59</v>
      </c>
    </row>
    <row r="2" spans="1:22" ht="48" customHeight="1" thickBot="1" x14ac:dyDescent="0.35">
      <c r="B2" s="18" t="s">
        <v>70</v>
      </c>
      <c r="C2" s="14"/>
      <c r="D2" s="19"/>
      <c r="E2" s="17"/>
      <c r="F2" s="17"/>
      <c r="H2" s="20"/>
      <c r="M2" s="16"/>
      <c r="V2" s="17" t="s">
        <v>60</v>
      </c>
    </row>
    <row r="3" spans="1:22" ht="48" customHeight="1" x14ac:dyDescent="0.25">
      <c r="B3" s="30" t="s">
        <v>0</v>
      </c>
      <c r="C3" s="31" t="s">
        <v>43</v>
      </c>
      <c r="D3" s="31" t="s">
        <v>44</v>
      </c>
      <c r="E3" s="46" t="s">
        <v>69</v>
      </c>
      <c r="F3" s="31" t="s">
        <v>68</v>
      </c>
      <c r="G3" s="31" t="s">
        <v>63</v>
      </c>
      <c r="H3" s="46" t="s">
        <v>62</v>
      </c>
      <c r="I3" s="47" t="s">
        <v>54</v>
      </c>
      <c r="J3" s="21"/>
      <c r="K3" s="21"/>
      <c r="L3" s="21"/>
      <c r="M3" s="13"/>
    </row>
    <row r="4" spans="1:22" x14ac:dyDescent="0.2">
      <c r="B4" s="32" t="s">
        <v>1517</v>
      </c>
      <c r="C4" s="27" t="s">
        <v>1563</v>
      </c>
      <c r="D4" s="4">
        <v>43886</v>
      </c>
      <c r="E4" s="56">
        <f t="shared" ref="E4:E9" si="0">IF(D4=0,"",D4+2556.7)</f>
        <v>46442.7</v>
      </c>
      <c r="F4" s="28">
        <v>928.82</v>
      </c>
      <c r="G4" s="28">
        <f>(F4-H4)</f>
        <v>-1.17999999999995</v>
      </c>
      <c r="H4" s="48">
        <f t="shared" ref="H4:H9" si="1">SUMIF($H$14:$H$52,C4,$G$14:$G$52)</f>
        <v>930</v>
      </c>
      <c r="I4" s="49">
        <f>F4-H4</f>
        <v>-1.17999999999995</v>
      </c>
      <c r="J4" s="22"/>
      <c r="K4" s="22"/>
      <c r="L4" s="22"/>
      <c r="M4" s="13"/>
    </row>
    <row r="5" spans="1:22" x14ac:dyDescent="0.2">
      <c r="B5" s="32"/>
      <c r="C5" s="27"/>
      <c r="D5" s="55"/>
      <c r="E5" s="56" t="str">
        <f t="shared" si="0"/>
        <v/>
      </c>
      <c r="F5" s="57"/>
      <c r="G5" s="57"/>
      <c r="H5" s="48">
        <f t="shared" si="1"/>
        <v>0</v>
      </c>
      <c r="I5" s="49">
        <f t="shared" ref="I5:I9" si="2">G5-H5</f>
        <v>0</v>
      </c>
      <c r="J5" s="22"/>
      <c r="K5" s="22"/>
      <c r="L5" s="22"/>
      <c r="M5" s="13"/>
    </row>
    <row r="6" spans="1:22" x14ac:dyDescent="0.2">
      <c r="B6" s="32"/>
      <c r="C6" s="27"/>
      <c r="D6" s="55"/>
      <c r="E6" s="56" t="str">
        <f t="shared" si="0"/>
        <v/>
      </c>
      <c r="F6" s="57"/>
      <c r="G6" s="57"/>
      <c r="H6" s="48">
        <f t="shared" si="1"/>
        <v>0</v>
      </c>
      <c r="I6" s="49">
        <f t="shared" si="2"/>
        <v>0</v>
      </c>
      <c r="J6" s="22"/>
      <c r="K6" s="22"/>
      <c r="L6" s="22"/>
      <c r="M6" s="13"/>
    </row>
    <row r="7" spans="1:22" x14ac:dyDescent="0.2">
      <c r="B7" s="32"/>
      <c r="C7" s="27"/>
      <c r="D7" s="55"/>
      <c r="E7" s="56" t="str">
        <f t="shared" si="0"/>
        <v/>
      </c>
      <c r="F7" s="57"/>
      <c r="G7" s="57"/>
      <c r="H7" s="48">
        <f t="shared" si="1"/>
        <v>0</v>
      </c>
      <c r="I7" s="49">
        <f t="shared" si="2"/>
        <v>0</v>
      </c>
      <c r="J7" s="22"/>
      <c r="K7" s="22"/>
      <c r="L7" s="22"/>
      <c r="M7" s="13"/>
    </row>
    <row r="8" spans="1:22" x14ac:dyDescent="0.2">
      <c r="B8" s="577"/>
      <c r="C8" s="27"/>
      <c r="D8" s="55"/>
      <c r="E8" s="56" t="str">
        <f t="shared" si="0"/>
        <v/>
      </c>
      <c r="F8" s="57"/>
      <c r="G8" s="57"/>
      <c r="H8" s="48">
        <f t="shared" si="1"/>
        <v>0</v>
      </c>
      <c r="I8" s="49">
        <f t="shared" si="2"/>
        <v>0</v>
      </c>
      <c r="J8" s="22"/>
      <c r="K8" s="22"/>
      <c r="L8" s="22"/>
      <c r="M8" s="13"/>
    </row>
    <row r="9" spans="1:22" ht="13.5" thickBot="1" x14ac:dyDescent="0.25">
      <c r="A9" s="13">
        <v>6</v>
      </c>
      <c r="B9" s="33"/>
      <c r="C9" s="34"/>
      <c r="D9" s="59"/>
      <c r="E9" s="60" t="str">
        <f t="shared" si="0"/>
        <v/>
      </c>
      <c r="F9" s="61"/>
      <c r="G9" s="61"/>
      <c r="H9" s="48">
        <f t="shared" si="1"/>
        <v>0</v>
      </c>
      <c r="I9" s="49">
        <f t="shared" si="2"/>
        <v>0</v>
      </c>
      <c r="J9" s="22"/>
      <c r="K9" s="22"/>
      <c r="L9" s="22"/>
      <c r="M9" s="13"/>
    </row>
    <row r="10" spans="1:22" ht="13.5" thickBot="1" x14ac:dyDescent="0.25">
      <c r="C10" s="15"/>
      <c r="D10" s="15"/>
      <c r="E10" s="15"/>
      <c r="F10" s="15"/>
      <c r="G10" s="15"/>
      <c r="H10" s="15"/>
      <c r="I10" s="15"/>
      <c r="J10" s="15"/>
      <c r="K10" s="12" t="s">
        <v>832</v>
      </c>
      <c r="L10" s="12" t="s">
        <v>49</v>
      </c>
      <c r="M10" s="13"/>
      <c r="N10" s="23"/>
    </row>
    <row r="11" spans="1:22" s="15" customFormat="1" ht="13.5" thickBot="1" x14ac:dyDescent="0.25">
      <c r="C11" s="24"/>
      <c r="F11" s="53"/>
      <c r="G11" s="54">
        <f>SUM(G4:G10)</f>
        <v>-1.17999999999995</v>
      </c>
      <c r="H11" s="53"/>
      <c r="I11" s="54">
        <f t="shared" ref="I11" si="3">SUM(I4:I10)</f>
        <v>-1.17999999999995</v>
      </c>
      <c r="J11" s="53"/>
      <c r="K11" s="11">
        <f>'CIL Reconcilliation'!N15</f>
        <v>0</v>
      </c>
      <c r="L11" s="11">
        <f>H11-K11</f>
        <v>0</v>
      </c>
      <c r="N11" s="23"/>
    </row>
    <row r="12" spans="1:22" s="15" customFormat="1" ht="19.5" customHeight="1" thickBot="1" x14ac:dyDescent="0.35">
      <c r="B12" s="18" t="s">
        <v>71</v>
      </c>
      <c r="K12" s="23"/>
      <c r="M12" s="23"/>
    </row>
    <row r="13" spans="1:22" s="15" customFormat="1" ht="31.5" x14ac:dyDescent="0.25">
      <c r="B13" s="37" t="s">
        <v>42</v>
      </c>
      <c r="C13" s="37" t="s">
        <v>53</v>
      </c>
      <c r="D13" s="31" t="s">
        <v>61</v>
      </c>
      <c r="E13" s="31" t="s">
        <v>51</v>
      </c>
      <c r="F13" s="31" t="s">
        <v>58</v>
      </c>
      <c r="G13" s="38" t="s">
        <v>52</v>
      </c>
      <c r="H13" s="1049" t="s">
        <v>77</v>
      </c>
      <c r="I13" s="1050"/>
      <c r="J13" s="21"/>
      <c r="L13" s="25"/>
      <c r="N13" s="26"/>
    </row>
    <row r="14" spans="1:22" s="621" customFormat="1" x14ac:dyDescent="0.2">
      <c r="B14" s="640">
        <v>45017</v>
      </c>
      <c r="C14" s="473" t="s">
        <v>1891</v>
      </c>
      <c r="D14" s="505" t="s">
        <v>1892</v>
      </c>
      <c r="E14" s="505" t="s">
        <v>1051</v>
      </c>
      <c r="F14" s="755" t="s">
        <v>59</v>
      </c>
      <c r="G14" s="506">
        <v>930</v>
      </c>
      <c r="H14" s="506" t="s">
        <v>1563</v>
      </c>
      <c r="I14" s="595"/>
      <c r="J14" s="622"/>
      <c r="K14" s="622"/>
      <c r="M14" s="622"/>
    </row>
    <row r="15" spans="1:22" x14ac:dyDescent="0.2">
      <c r="B15" s="504"/>
      <c r="C15" s="473"/>
      <c r="D15" s="505"/>
      <c r="E15" s="505"/>
      <c r="F15" s="505"/>
      <c r="G15" s="506"/>
      <c r="H15" s="506"/>
      <c r="I15" s="595"/>
      <c r="J15" s="15"/>
    </row>
    <row r="16" spans="1:22" x14ac:dyDescent="0.2">
      <c r="B16" s="39"/>
      <c r="C16" s="1"/>
      <c r="D16" s="2"/>
      <c r="E16" s="2"/>
      <c r="F16" s="2"/>
      <c r="G16" s="29"/>
      <c r="H16" s="29"/>
      <c r="I16" s="40"/>
      <c r="J16" s="15"/>
    </row>
    <row r="17" spans="2:14" s="15" customFormat="1" x14ac:dyDescent="0.2">
      <c r="B17" s="39"/>
      <c r="C17" s="1"/>
      <c r="D17" s="2"/>
      <c r="E17" s="2"/>
      <c r="F17" s="2"/>
      <c r="G17" s="29"/>
      <c r="H17" s="29"/>
      <c r="I17" s="40"/>
      <c r="L17" s="25"/>
      <c r="N17" s="26"/>
    </row>
    <row r="18" spans="2:14" x14ac:dyDescent="0.2">
      <c r="B18" s="39"/>
      <c r="C18" s="1"/>
      <c r="D18" s="2"/>
      <c r="E18" s="2"/>
      <c r="F18" s="2"/>
      <c r="G18" s="29"/>
      <c r="H18" s="29"/>
      <c r="I18" s="40"/>
      <c r="J18" s="15"/>
    </row>
    <row r="19" spans="2:14" x14ac:dyDescent="0.2">
      <c r="B19" s="39"/>
      <c r="C19" s="1"/>
      <c r="D19" s="2"/>
      <c r="E19" s="2"/>
      <c r="F19" s="2"/>
      <c r="G19" s="29"/>
      <c r="H19" s="29"/>
      <c r="I19" s="40"/>
      <c r="J19" s="15"/>
    </row>
    <row r="20" spans="2:14" x14ac:dyDescent="0.2">
      <c r="B20" s="39"/>
      <c r="C20" s="1"/>
      <c r="D20" s="2"/>
      <c r="E20" s="2"/>
      <c r="F20" s="2"/>
      <c r="G20" s="29"/>
      <c r="H20" s="29"/>
      <c r="I20" s="40"/>
      <c r="J20" s="15"/>
    </row>
    <row r="21" spans="2:14" x14ac:dyDescent="0.2">
      <c r="B21" s="39"/>
      <c r="C21" s="1"/>
      <c r="D21" s="2"/>
      <c r="E21" s="2"/>
      <c r="F21" s="2"/>
      <c r="G21" s="29"/>
      <c r="H21" s="29"/>
      <c r="I21" s="40"/>
      <c r="J21" s="15"/>
    </row>
    <row r="22" spans="2:14" ht="13.5" thickBot="1" x14ac:dyDescent="0.25">
      <c r="B22" s="41"/>
      <c r="C22" s="42"/>
      <c r="D22" s="43"/>
      <c r="E22" s="43"/>
      <c r="F22" s="43"/>
      <c r="G22" s="44"/>
      <c r="H22" s="44"/>
      <c r="I22" s="45"/>
      <c r="J22" s="15"/>
      <c r="K22" s="13"/>
      <c r="M22" s="13"/>
    </row>
    <row r="23" spans="2:14" ht="13.5" thickBot="1" x14ac:dyDescent="0.25">
      <c r="K23" s="13"/>
      <c r="M23" s="13"/>
    </row>
    <row r="24" spans="2:14" ht="13.5" thickBot="1" x14ac:dyDescent="0.25">
      <c r="G24" s="52">
        <f>SUM(G14:G23)</f>
        <v>930</v>
      </c>
      <c r="K24" s="13"/>
      <c r="M24" s="13"/>
    </row>
  </sheetData>
  <mergeCells count="1">
    <mergeCell ref="H13:I13"/>
  </mergeCells>
  <dataValidations count="2">
    <dataValidation type="list" allowBlank="1" showInputMessage="1" showErrorMessage="1" sqref="H14:H22" xr:uid="{F5C5EFBD-314D-496E-BA51-732C66EC9C53}">
      <formula1>$C$4:$C$9</formula1>
    </dataValidation>
    <dataValidation type="list" allowBlank="1" showInputMessage="1" showErrorMessage="1" sqref="F14:F22" xr:uid="{C5F77F12-0DA0-4D54-B1CB-B29B9F479231}">
      <formula1>$V$1:$V$2</formula1>
    </dataValidation>
  </dataValidations>
  <pageMargins left="0.7" right="0.7" top="0.75" bottom="0.75" header="0.3" footer="0.3"/>
  <pageSetup paperSize="9" orientation="portrait" r:id="rId1"/>
  <headerFooter>
    <oddFooter>&amp;C&amp;1#&amp;"Calibri"&amp;10&amp;K000000OFFICIAL</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37689-9D44-4D90-8F7A-6B693CF716F4}">
  <dimension ref="A1:V24"/>
  <sheetViews>
    <sheetView topLeftCell="B1" workbookViewId="0">
      <selection activeCell="B4" sqref="B4:C4"/>
    </sheetView>
  </sheetViews>
  <sheetFormatPr defaultColWidth="9.140625" defaultRowHeight="12.75" x14ac:dyDescent="0.2"/>
  <cols>
    <col min="1" max="1" width="3.42578125" style="13" hidden="1" customWidth="1"/>
    <col min="2" max="2" width="24.7109375" style="13" bestFit="1" customWidth="1"/>
    <col min="3" max="3" width="57.28515625" style="13" customWidth="1"/>
    <col min="4" max="4" width="18.7109375" style="13" customWidth="1"/>
    <col min="5" max="5" width="17.85546875" style="13" bestFit="1" customWidth="1"/>
    <col min="6" max="7" width="15.28515625" style="13" customWidth="1"/>
    <col min="8" max="8" width="17.140625" style="13" customWidth="1"/>
    <col min="9" max="9" width="23.7109375" style="13" customWidth="1"/>
    <col min="10" max="10" width="5" style="13" customWidth="1"/>
    <col min="11" max="11" width="22.28515625" style="15" customWidth="1"/>
    <col min="12" max="12" width="12.85546875" style="13" customWidth="1"/>
    <col min="13" max="13" width="18.42578125" style="15" customWidth="1"/>
    <col min="14" max="14" width="17.7109375" style="13" customWidth="1"/>
    <col min="15" max="16384" width="9.140625" style="13"/>
  </cols>
  <sheetData>
    <row r="1" spans="1:22" ht="23.25" x14ac:dyDescent="0.35">
      <c r="B1" s="14" t="s">
        <v>135</v>
      </c>
      <c r="C1" s="14" t="s">
        <v>1577</v>
      </c>
      <c r="G1" s="80" t="s">
        <v>831</v>
      </c>
      <c r="M1" s="16"/>
      <c r="V1" s="17" t="s">
        <v>59</v>
      </c>
    </row>
    <row r="2" spans="1:22" ht="48" customHeight="1" thickBot="1" x14ac:dyDescent="0.35">
      <c r="B2" s="18" t="s">
        <v>70</v>
      </c>
      <c r="C2" s="14"/>
      <c r="D2" s="19"/>
      <c r="E2" s="17"/>
      <c r="F2" s="17"/>
      <c r="H2" s="20"/>
      <c r="M2" s="16"/>
      <c r="V2" s="17" t="s">
        <v>60</v>
      </c>
    </row>
    <row r="3" spans="1:22" ht="68.25" customHeight="1" x14ac:dyDescent="0.25">
      <c r="B3" s="30" t="s">
        <v>0</v>
      </c>
      <c r="C3" s="31" t="s">
        <v>43</v>
      </c>
      <c r="D3" s="31" t="s">
        <v>44</v>
      </c>
      <c r="E3" s="46" t="s">
        <v>69</v>
      </c>
      <c r="F3" s="31" t="s">
        <v>68</v>
      </c>
      <c r="G3" s="31" t="s">
        <v>63</v>
      </c>
      <c r="H3" s="46" t="s">
        <v>62</v>
      </c>
      <c r="I3" s="47" t="s">
        <v>54</v>
      </c>
      <c r="J3" s="21"/>
      <c r="K3" s="21"/>
      <c r="L3" s="21"/>
      <c r="M3" s="13"/>
    </row>
    <row r="4" spans="1:22" x14ac:dyDescent="0.2">
      <c r="B4" s="32" t="s">
        <v>1158</v>
      </c>
      <c r="C4" s="27" t="s">
        <v>1578</v>
      </c>
      <c r="D4" s="4">
        <v>44032</v>
      </c>
      <c r="E4" s="56">
        <f t="shared" ref="E4:E9" si="0">IF(D4=0,"",D4+2556.7)</f>
        <v>46588.7</v>
      </c>
      <c r="F4" s="28">
        <v>2277.9299999999998</v>
      </c>
      <c r="G4" s="28"/>
      <c r="H4" s="48">
        <f t="shared" ref="H4:H9" si="1">SUMIF($H$14:$H$52,C4,$G$14:$G$52)</f>
        <v>1789.51</v>
      </c>
      <c r="I4" s="49">
        <f>F4-H4</f>
        <v>488.41999999999985</v>
      </c>
      <c r="J4" s="22"/>
      <c r="K4" s="22"/>
      <c r="L4" s="22"/>
      <c r="M4" s="13"/>
    </row>
    <row r="5" spans="1:22" x14ac:dyDescent="0.2">
      <c r="B5" s="32"/>
      <c r="C5" s="27"/>
      <c r="D5" s="55"/>
      <c r="E5" s="56" t="str">
        <f t="shared" si="0"/>
        <v/>
      </c>
      <c r="F5" s="57"/>
      <c r="G5" s="57"/>
      <c r="H5" s="48">
        <f t="shared" si="1"/>
        <v>0</v>
      </c>
      <c r="I5" s="49">
        <f t="shared" ref="I5:I9" si="2">G5-H5</f>
        <v>0</v>
      </c>
      <c r="J5" s="22"/>
      <c r="K5" s="22"/>
      <c r="L5" s="22"/>
      <c r="M5" s="13"/>
    </row>
    <row r="6" spans="1:22" x14ac:dyDescent="0.2">
      <c r="B6" s="32"/>
      <c r="C6" s="27"/>
      <c r="D6" s="55"/>
      <c r="E6" s="56" t="str">
        <f t="shared" si="0"/>
        <v/>
      </c>
      <c r="F6" s="57"/>
      <c r="G6" s="57"/>
      <c r="H6" s="48">
        <f t="shared" si="1"/>
        <v>0</v>
      </c>
      <c r="I6" s="49">
        <f t="shared" si="2"/>
        <v>0</v>
      </c>
      <c r="J6" s="22"/>
      <c r="K6" s="22"/>
      <c r="L6" s="22"/>
      <c r="M6" s="13"/>
    </row>
    <row r="7" spans="1:22" x14ac:dyDescent="0.2">
      <c r="B7" s="32"/>
      <c r="C7" s="27"/>
      <c r="D7" s="55"/>
      <c r="E7" s="56" t="str">
        <f t="shared" si="0"/>
        <v/>
      </c>
      <c r="F7" s="57"/>
      <c r="G7" s="57"/>
      <c r="H7" s="48">
        <f t="shared" si="1"/>
        <v>0</v>
      </c>
      <c r="I7" s="49">
        <f t="shared" si="2"/>
        <v>0</v>
      </c>
      <c r="J7" s="22"/>
      <c r="K7" s="22"/>
      <c r="L7" s="22"/>
      <c r="M7" s="13"/>
    </row>
    <row r="8" spans="1:22" x14ac:dyDescent="0.2">
      <c r="B8" s="577"/>
      <c r="C8" s="27"/>
      <c r="D8" s="55"/>
      <c r="E8" s="56" t="str">
        <f t="shared" si="0"/>
        <v/>
      </c>
      <c r="F8" s="57"/>
      <c r="G8" s="57"/>
      <c r="H8" s="48">
        <f t="shared" si="1"/>
        <v>0</v>
      </c>
      <c r="I8" s="49">
        <f t="shared" si="2"/>
        <v>0</v>
      </c>
      <c r="J8" s="22"/>
      <c r="K8" s="22"/>
      <c r="L8" s="22"/>
      <c r="M8" s="13"/>
    </row>
    <row r="9" spans="1:22" ht="13.5" thickBot="1" x14ac:dyDescent="0.25">
      <c r="A9" s="13">
        <v>6</v>
      </c>
      <c r="B9" s="33"/>
      <c r="C9" s="34"/>
      <c r="D9" s="59"/>
      <c r="E9" s="60" t="str">
        <f t="shared" si="0"/>
        <v/>
      </c>
      <c r="F9" s="61"/>
      <c r="G9" s="61"/>
      <c r="H9" s="48">
        <f t="shared" si="1"/>
        <v>0</v>
      </c>
      <c r="I9" s="49">
        <f t="shared" si="2"/>
        <v>0</v>
      </c>
      <c r="J9" s="22"/>
      <c r="K9" s="22"/>
      <c r="L9" s="22"/>
      <c r="M9" s="13"/>
    </row>
    <row r="10" spans="1:22" ht="13.5" thickBot="1" x14ac:dyDescent="0.25">
      <c r="C10" s="15"/>
      <c r="D10" s="15"/>
      <c r="E10" s="15"/>
      <c r="F10" s="15"/>
      <c r="G10" s="15"/>
      <c r="H10" s="15"/>
      <c r="I10" s="15"/>
      <c r="J10" s="15"/>
      <c r="K10" s="12" t="s">
        <v>832</v>
      </c>
      <c r="L10" s="12" t="s">
        <v>49</v>
      </c>
      <c r="M10" s="13"/>
      <c r="N10" s="23"/>
    </row>
    <row r="11" spans="1:22" s="15" customFormat="1" ht="13.5" thickBot="1" x14ac:dyDescent="0.25">
      <c r="C11" s="24"/>
      <c r="F11" s="53"/>
      <c r="G11" s="54">
        <f>SUM(G4:G10)</f>
        <v>0</v>
      </c>
      <c r="H11" s="53"/>
      <c r="I11" s="54">
        <f t="shared" ref="I11" si="3">SUM(I4:I10)</f>
        <v>488.41999999999985</v>
      </c>
      <c r="J11" s="53"/>
      <c r="K11" s="11">
        <f>'CIL Reconcilliation'!N15</f>
        <v>0</v>
      </c>
      <c r="L11" s="11">
        <f>H11-K11</f>
        <v>0</v>
      </c>
      <c r="N11" s="23"/>
    </row>
    <row r="12" spans="1:22" s="15" customFormat="1" ht="19.5" customHeight="1" thickBot="1" x14ac:dyDescent="0.35">
      <c r="B12" s="18" t="s">
        <v>71</v>
      </c>
      <c r="K12" s="23"/>
      <c r="M12" s="23"/>
    </row>
    <row r="13" spans="1:22" s="15" customFormat="1" ht="31.5" x14ac:dyDescent="0.25">
      <c r="B13" s="37" t="s">
        <v>42</v>
      </c>
      <c r="C13" s="37" t="s">
        <v>53</v>
      </c>
      <c r="D13" s="31" t="s">
        <v>61</v>
      </c>
      <c r="E13" s="31" t="s">
        <v>51</v>
      </c>
      <c r="F13" s="31" t="s">
        <v>58</v>
      </c>
      <c r="G13" s="38" t="s">
        <v>52</v>
      </c>
      <c r="H13" s="1049" t="s">
        <v>77</v>
      </c>
      <c r="I13" s="1050"/>
      <c r="J13" s="21"/>
      <c r="L13" s="25"/>
      <c r="N13" s="26"/>
    </row>
    <row r="14" spans="1:22" x14ac:dyDescent="0.2">
      <c r="B14" s="500"/>
      <c r="C14" s="303"/>
      <c r="D14" s="288"/>
      <c r="E14" s="288"/>
      <c r="F14" s="288" t="s">
        <v>60</v>
      </c>
      <c r="G14" s="289"/>
      <c r="H14" s="289"/>
      <c r="I14" s="290"/>
      <c r="J14" s="15"/>
    </row>
    <row r="15" spans="1:22" x14ac:dyDescent="0.2">
      <c r="B15" s="878">
        <v>44986</v>
      </c>
      <c r="C15" s="879" t="s">
        <v>1747</v>
      </c>
      <c r="D15" s="876"/>
      <c r="E15" s="876" t="s">
        <v>1890</v>
      </c>
      <c r="F15" s="876" t="s">
        <v>60</v>
      </c>
      <c r="G15" s="880">
        <v>886</v>
      </c>
      <c r="H15" s="880" t="s">
        <v>1578</v>
      </c>
      <c r="I15" s="595"/>
      <c r="J15" s="15"/>
    </row>
    <row r="16" spans="1:22" x14ac:dyDescent="0.2">
      <c r="B16" s="445">
        <v>45261</v>
      </c>
      <c r="C16" s="1" t="s">
        <v>520</v>
      </c>
      <c r="D16" s="2" t="s">
        <v>496</v>
      </c>
      <c r="E16" s="2" t="s">
        <v>932</v>
      </c>
      <c r="F16" s="2" t="s">
        <v>59</v>
      </c>
      <c r="G16" s="29">
        <v>903.51</v>
      </c>
      <c r="H16" s="29" t="s">
        <v>1578</v>
      </c>
      <c r="I16" s="40"/>
      <c r="J16" s="15"/>
    </row>
    <row r="17" spans="2:14" s="15" customFormat="1" x14ac:dyDescent="0.2">
      <c r="B17" s="39"/>
      <c r="C17" s="1"/>
      <c r="D17" s="2"/>
      <c r="E17" s="2"/>
      <c r="F17" s="2"/>
      <c r="G17" s="29"/>
      <c r="H17" s="29"/>
      <c r="I17" s="40"/>
      <c r="L17" s="25"/>
      <c r="N17" s="26"/>
    </row>
    <row r="18" spans="2:14" x14ac:dyDescent="0.2">
      <c r="B18" s="39"/>
      <c r="C18" s="1"/>
      <c r="D18" s="2"/>
      <c r="E18" s="2"/>
      <c r="F18" s="2"/>
      <c r="G18" s="29"/>
      <c r="H18" s="29"/>
      <c r="I18" s="40"/>
      <c r="J18" s="15"/>
    </row>
    <row r="19" spans="2:14" x14ac:dyDescent="0.2">
      <c r="B19" s="39"/>
      <c r="C19" s="1"/>
      <c r="D19" s="2"/>
      <c r="E19" s="2"/>
      <c r="F19" s="2"/>
      <c r="G19" s="29"/>
      <c r="H19" s="29"/>
      <c r="I19" s="40"/>
      <c r="J19" s="15"/>
    </row>
    <row r="20" spans="2:14" x14ac:dyDescent="0.2">
      <c r="B20" s="39"/>
      <c r="C20" s="1"/>
      <c r="D20" s="2"/>
      <c r="E20" s="2"/>
      <c r="F20" s="2"/>
      <c r="G20" s="29"/>
      <c r="H20" s="29"/>
      <c r="I20" s="40"/>
      <c r="J20" s="15"/>
    </row>
    <row r="21" spans="2:14" x14ac:dyDescent="0.2">
      <c r="B21" s="39"/>
      <c r="C21" s="1"/>
      <c r="D21" s="2"/>
      <c r="E21" s="2"/>
      <c r="F21" s="2"/>
      <c r="G21" s="29"/>
      <c r="H21" s="29"/>
      <c r="I21" s="40"/>
      <c r="J21" s="15"/>
    </row>
    <row r="22" spans="2:14" ht="13.5" thickBot="1" x14ac:dyDescent="0.25">
      <c r="B22" s="41"/>
      <c r="C22" s="42"/>
      <c r="D22" s="43"/>
      <c r="E22" s="43"/>
      <c r="F22" s="43"/>
      <c r="G22" s="44"/>
      <c r="H22" s="44"/>
      <c r="I22" s="45"/>
      <c r="J22" s="15"/>
      <c r="K22" s="13"/>
      <c r="M22" s="13"/>
    </row>
    <row r="23" spans="2:14" ht="13.5" thickBot="1" x14ac:dyDescent="0.25">
      <c r="K23" s="13"/>
      <c r="M23" s="13"/>
    </row>
    <row r="24" spans="2:14" ht="13.5" thickBot="1" x14ac:dyDescent="0.25">
      <c r="G24" s="52">
        <f>SUM(G14:G23)</f>
        <v>1789.51</v>
      </c>
      <c r="K24" s="13"/>
      <c r="M24" s="13"/>
    </row>
  </sheetData>
  <mergeCells count="1">
    <mergeCell ref="H13:I13"/>
  </mergeCells>
  <dataValidations count="2">
    <dataValidation type="list" allowBlank="1" showInputMessage="1" showErrorMessage="1" sqref="H14:H22" xr:uid="{F6F36E97-A4BB-4439-8C33-190AF0DEAA3D}">
      <formula1>$C$4:$C$9</formula1>
    </dataValidation>
    <dataValidation type="list" allowBlank="1" showInputMessage="1" showErrorMessage="1" sqref="F14:F22" xr:uid="{D30CE543-E7DC-4858-8B52-53B976009987}">
      <formula1>$V$1:$V$2</formula1>
    </dataValidation>
  </dataValidations>
  <pageMargins left="0.7" right="0.7" top="0.75" bottom="0.75" header="0.3" footer="0.3"/>
  <pageSetup paperSize="9" orientation="portrait" r:id="rId1"/>
  <headerFooter>
    <oddFooter>&amp;C&amp;1#&amp;"Calibri"&amp;10&amp;K000000OFFICIAL</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59999389629810485"/>
  </sheetPr>
  <dimension ref="A1:W77"/>
  <sheetViews>
    <sheetView topLeftCell="B8" workbookViewId="0">
      <selection activeCell="C38" sqref="C38"/>
    </sheetView>
  </sheetViews>
  <sheetFormatPr defaultColWidth="9.140625" defaultRowHeight="12.75" x14ac:dyDescent="0.2"/>
  <cols>
    <col min="1" max="1" width="3.42578125" style="13" hidden="1" customWidth="1"/>
    <col min="2" max="2" width="28.140625" style="13" customWidth="1"/>
    <col min="3" max="3" width="50.85546875" style="13" customWidth="1"/>
    <col min="4" max="4" width="18.7109375" style="13" customWidth="1"/>
    <col min="5" max="5" width="13.5703125" style="13" customWidth="1"/>
    <col min="6" max="6" width="14" style="13" customWidth="1"/>
    <col min="7" max="7" width="15.28515625" style="13" customWidth="1"/>
    <col min="8" max="8" width="17.140625" style="13" customWidth="1"/>
    <col min="9" max="9" width="23.7109375" style="13" customWidth="1"/>
    <col min="10" max="10" width="6.5703125" style="13" customWidth="1"/>
    <col min="11" max="11" width="23.42578125" style="13" customWidth="1"/>
    <col min="12" max="12" width="22.28515625" style="15" customWidth="1"/>
    <col min="13" max="13" width="12.85546875" style="13" customWidth="1"/>
    <col min="14" max="14" width="18.42578125" style="15" customWidth="1"/>
    <col min="15" max="15" width="17.7109375" style="13" customWidth="1"/>
    <col min="16" max="16384" width="9.140625" style="13"/>
  </cols>
  <sheetData>
    <row r="1" spans="1:23" ht="23.25" x14ac:dyDescent="0.35">
      <c r="B1" s="14" t="s">
        <v>167</v>
      </c>
      <c r="C1" s="14" t="s">
        <v>610</v>
      </c>
      <c r="G1" s="80" t="s">
        <v>831</v>
      </c>
      <c r="N1" s="16"/>
      <c r="W1" s="17" t="s">
        <v>59</v>
      </c>
    </row>
    <row r="2" spans="1:23" ht="48" customHeight="1" thickBot="1" x14ac:dyDescent="0.35">
      <c r="B2" s="18" t="s">
        <v>70</v>
      </c>
      <c r="C2" s="14"/>
      <c r="D2" s="19"/>
      <c r="E2" s="17"/>
      <c r="F2" s="17"/>
      <c r="H2" s="20"/>
      <c r="N2" s="16"/>
      <c r="W2" s="17" t="s">
        <v>60</v>
      </c>
    </row>
    <row r="3" spans="1:23" ht="48" customHeight="1" x14ac:dyDescent="0.25">
      <c r="B3" s="30" t="s">
        <v>0</v>
      </c>
      <c r="C3" s="31" t="s">
        <v>43</v>
      </c>
      <c r="D3" s="31" t="s">
        <v>44</v>
      </c>
      <c r="E3" s="46" t="s">
        <v>69</v>
      </c>
      <c r="F3" s="31" t="s">
        <v>68</v>
      </c>
      <c r="G3" s="31" t="s">
        <v>893</v>
      </c>
      <c r="H3" s="46" t="s">
        <v>62</v>
      </c>
      <c r="I3" s="47" t="s">
        <v>54</v>
      </c>
      <c r="J3" s="938"/>
      <c r="K3" s="21"/>
      <c r="L3" s="21"/>
      <c r="M3" s="21"/>
      <c r="N3" s="13"/>
    </row>
    <row r="4" spans="1:23" x14ac:dyDescent="0.2">
      <c r="A4" s="13">
        <v>1</v>
      </c>
      <c r="B4" s="32" t="s">
        <v>521</v>
      </c>
      <c r="C4" s="27" t="s">
        <v>659</v>
      </c>
      <c r="D4" s="4">
        <v>42138</v>
      </c>
      <c r="E4" s="56">
        <f t="shared" ref="E4:E6" si="0">IF(D4=0,"",D4+2556.7)</f>
        <v>44694.7</v>
      </c>
      <c r="F4" s="28">
        <v>2000</v>
      </c>
      <c r="G4" s="28">
        <v>2000</v>
      </c>
      <c r="H4" s="48">
        <f>SUMIF($H$47:$H$105,C4,$G$47:$G$105)</f>
        <v>0</v>
      </c>
      <c r="I4" s="49">
        <f>G4-H4</f>
        <v>2000</v>
      </c>
      <c r="J4" s="494"/>
      <c r="K4" s="22"/>
      <c r="L4" s="22"/>
      <c r="M4" s="22"/>
      <c r="N4" s="13"/>
    </row>
    <row r="5" spans="1:23" x14ac:dyDescent="0.2">
      <c r="A5" s="13">
        <v>2</v>
      </c>
      <c r="B5" s="32"/>
      <c r="C5" s="27" t="s">
        <v>690</v>
      </c>
      <c r="D5" s="55">
        <v>42237</v>
      </c>
      <c r="E5" s="56">
        <f t="shared" si="0"/>
        <v>44793.7</v>
      </c>
      <c r="F5" s="57">
        <v>1193</v>
      </c>
      <c r="G5" s="57">
        <v>1193</v>
      </c>
      <c r="H5" s="48">
        <f>SUMIF($H$47:$H$105,C5,$G$47:$G$105)</f>
        <v>1193</v>
      </c>
      <c r="I5" s="49">
        <f t="shared" ref="I5:I25" si="1">G5-H5</f>
        <v>0</v>
      </c>
      <c r="J5" s="494"/>
      <c r="K5" s="22"/>
      <c r="L5" s="22"/>
      <c r="M5" s="22"/>
      <c r="N5" s="13"/>
    </row>
    <row r="6" spans="1:23" x14ac:dyDescent="0.2">
      <c r="A6" s="13">
        <v>3</v>
      </c>
      <c r="B6" s="32" t="s">
        <v>670</v>
      </c>
      <c r="C6" s="27" t="s">
        <v>691</v>
      </c>
      <c r="D6" s="55">
        <v>42464</v>
      </c>
      <c r="E6" s="56">
        <f t="shared" si="0"/>
        <v>45020.7</v>
      </c>
      <c r="F6" s="57">
        <v>13826</v>
      </c>
      <c r="G6" s="57">
        <v>13826</v>
      </c>
      <c r="H6" s="48">
        <f>SUMIF($H$47:$H$105,C6,$G$47:$G$105)</f>
        <v>13826.2</v>
      </c>
      <c r="I6" s="49">
        <f t="shared" si="1"/>
        <v>-0.2000000000007276</v>
      </c>
      <c r="J6" s="494"/>
      <c r="K6" s="22" t="s">
        <v>1638</v>
      </c>
      <c r="L6" s="22"/>
      <c r="M6" s="22"/>
      <c r="N6" s="13"/>
      <c r="O6" s="57">
        <v>5041</v>
      </c>
    </row>
    <row r="7" spans="1:23" ht="25.5" x14ac:dyDescent="0.2">
      <c r="B7" s="286"/>
      <c r="C7" s="707" t="s">
        <v>1633</v>
      </c>
      <c r="D7" s="508"/>
      <c r="E7" s="508"/>
      <c r="F7" s="699">
        <v>-4148</v>
      </c>
      <c r="G7" s="699"/>
      <c r="H7" s="708"/>
      <c r="I7" s="49"/>
      <c r="J7" s="494"/>
      <c r="K7" s="22"/>
      <c r="L7" s="22"/>
      <c r="M7" s="22"/>
      <c r="N7" s="13"/>
      <c r="O7" s="57">
        <v>643</v>
      </c>
    </row>
    <row r="8" spans="1:23" x14ac:dyDescent="0.2">
      <c r="A8" s="13">
        <v>4</v>
      </c>
      <c r="B8" s="32" t="s">
        <v>671</v>
      </c>
      <c r="C8" s="27" t="s">
        <v>692</v>
      </c>
      <c r="D8" s="55">
        <v>42451</v>
      </c>
      <c r="E8" s="56">
        <f t="shared" ref="E8:E10" si="2">IF(D8=0,"",D8+2556.7)</f>
        <v>45007.7</v>
      </c>
      <c r="F8" s="57">
        <v>4886</v>
      </c>
      <c r="G8" s="57">
        <v>4886</v>
      </c>
      <c r="H8" s="48">
        <f>SUMIF($H$47:$H$105,C8,$G$47:$G$105)</f>
        <v>4886.2</v>
      </c>
      <c r="I8" s="49">
        <f t="shared" si="1"/>
        <v>-0.1999999999998181</v>
      </c>
      <c r="J8" s="494"/>
      <c r="K8" s="22" t="s">
        <v>1638</v>
      </c>
      <c r="L8" s="22"/>
      <c r="M8" s="22"/>
      <c r="N8" s="13"/>
      <c r="O8" s="57">
        <v>556</v>
      </c>
    </row>
    <row r="9" spans="1:23" ht="25.5" x14ac:dyDescent="0.2">
      <c r="B9" s="286"/>
      <c r="C9" s="707" t="s">
        <v>1634</v>
      </c>
      <c r="D9" s="508"/>
      <c r="E9" s="508"/>
      <c r="F9" s="699">
        <v>-1466</v>
      </c>
      <c r="G9" s="699"/>
      <c r="H9" s="708"/>
      <c r="I9" s="49"/>
      <c r="J9" s="494"/>
      <c r="K9" s="22"/>
      <c r="L9" s="22"/>
      <c r="M9" s="22"/>
      <c r="N9" s="13"/>
      <c r="O9" s="57">
        <v>4147</v>
      </c>
    </row>
    <row r="10" spans="1:23" x14ac:dyDescent="0.2">
      <c r="A10" s="13">
        <v>5</v>
      </c>
      <c r="B10" s="32" t="s">
        <v>672</v>
      </c>
      <c r="C10" s="27" t="s">
        <v>693</v>
      </c>
      <c r="D10" s="55">
        <v>42307</v>
      </c>
      <c r="E10" s="56">
        <f t="shared" si="2"/>
        <v>44863.7</v>
      </c>
      <c r="F10" s="57">
        <v>2507</v>
      </c>
      <c r="G10" s="57">
        <v>2507</v>
      </c>
      <c r="H10" s="48">
        <f t="shared" ref="H10:H17" si="3">SUMIF($H$47:$H$105,C10,$G$47:$G$105)</f>
        <v>2586.64</v>
      </c>
      <c r="I10" s="49">
        <f t="shared" si="1"/>
        <v>-79.639999999999873</v>
      </c>
      <c r="J10" s="494"/>
      <c r="K10" s="22"/>
      <c r="L10" s="22"/>
      <c r="M10" s="22"/>
      <c r="N10" s="13"/>
      <c r="O10" s="790">
        <f>SUM(O6:O9)</f>
        <v>10387</v>
      </c>
    </row>
    <row r="11" spans="1:23" x14ac:dyDescent="0.2">
      <c r="B11" s="32" t="s">
        <v>717</v>
      </c>
      <c r="C11" s="27" t="s">
        <v>716</v>
      </c>
      <c r="D11" s="55">
        <v>42410</v>
      </c>
      <c r="E11" s="56">
        <f t="shared" ref="E11:E17" si="4">IF(D11=0,"",D11+2556.7)</f>
        <v>44966.7</v>
      </c>
      <c r="F11" s="57">
        <v>20267.5</v>
      </c>
      <c r="G11" s="57">
        <v>20267.5</v>
      </c>
      <c r="H11" s="48">
        <f t="shared" si="3"/>
        <v>20697.099999999999</v>
      </c>
      <c r="I11" s="49">
        <f t="shared" si="1"/>
        <v>-429.59999999999854</v>
      </c>
      <c r="J11" s="494"/>
      <c r="K11" s="22"/>
      <c r="L11" s="22"/>
      <c r="M11" s="22"/>
      <c r="N11" s="13"/>
    </row>
    <row r="12" spans="1:23" x14ac:dyDescent="0.2">
      <c r="B12" s="32" t="s">
        <v>719</v>
      </c>
      <c r="C12" s="27" t="s">
        <v>720</v>
      </c>
      <c r="D12" s="55">
        <v>42353</v>
      </c>
      <c r="E12" s="56">
        <f t="shared" si="4"/>
        <v>44909.7</v>
      </c>
      <c r="F12" s="57">
        <v>5041</v>
      </c>
      <c r="G12" s="57">
        <v>5041</v>
      </c>
      <c r="H12" s="48">
        <v>5041</v>
      </c>
      <c r="I12" s="49">
        <f t="shared" si="1"/>
        <v>0</v>
      </c>
      <c r="J12" s="494"/>
      <c r="K12" s="22"/>
      <c r="L12" s="22"/>
      <c r="M12" s="22"/>
      <c r="N12" s="13"/>
    </row>
    <row r="13" spans="1:23" x14ac:dyDescent="0.2">
      <c r="B13" s="32" t="s">
        <v>798</v>
      </c>
      <c r="C13" s="27" t="s">
        <v>799</v>
      </c>
      <c r="D13" s="55">
        <v>42479</v>
      </c>
      <c r="E13" s="56">
        <f t="shared" si="4"/>
        <v>45035.7</v>
      </c>
      <c r="F13" s="57">
        <v>643</v>
      </c>
      <c r="G13" s="57">
        <v>643</v>
      </c>
      <c r="H13" s="48">
        <v>643</v>
      </c>
      <c r="I13" s="49">
        <f t="shared" si="1"/>
        <v>0</v>
      </c>
      <c r="J13" s="494"/>
      <c r="K13" s="22"/>
      <c r="L13" s="22"/>
      <c r="M13" s="22"/>
      <c r="N13" s="13"/>
    </row>
    <row r="14" spans="1:23" x14ac:dyDescent="0.2">
      <c r="B14" s="32" t="s">
        <v>855</v>
      </c>
      <c r="C14" s="27" t="s">
        <v>854</v>
      </c>
      <c r="D14" s="55">
        <v>42534</v>
      </c>
      <c r="E14" s="56">
        <f t="shared" si="4"/>
        <v>45090.7</v>
      </c>
      <c r="F14" s="57">
        <v>556</v>
      </c>
      <c r="G14" s="57">
        <v>556</v>
      </c>
      <c r="H14" s="48">
        <v>556</v>
      </c>
      <c r="I14" s="49">
        <v>556</v>
      </c>
      <c r="J14" s="494"/>
      <c r="K14" s="22"/>
      <c r="L14" s="22"/>
      <c r="M14" s="22"/>
      <c r="N14" s="13"/>
    </row>
    <row r="15" spans="1:23" x14ac:dyDescent="0.2">
      <c r="B15" s="32" t="s">
        <v>670</v>
      </c>
      <c r="C15" s="27" t="s">
        <v>691</v>
      </c>
      <c r="D15" s="55">
        <v>42569</v>
      </c>
      <c r="E15" s="56">
        <f t="shared" si="4"/>
        <v>45125.7</v>
      </c>
      <c r="F15" s="57">
        <v>4147</v>
      </c>
      <c r="G15" s="57">
        <v>4147</v>
      </c>
      <c r="H15" s="48">
        <v>4145</v>
      </c>
      <c r="I15" s="49">
        <v>0</v>
      </c>
      <c r="J15" s="494"/>
      <c r="K15" s="22"/>
      <c r="L15" s="22"/>
      <c r="M15" s="22"/>
      <c r="N15" s="13"/>
    </row>
    <row r="16" spans="1:23" x14ac:dyDescent="0.2">
      <c r="B16" s="32" t="s">
        <v>671</v>
      </c>
      <c r="C16" s="27" t="s">
        <v>692</v>
      </c>
      <c r="D16" s="55">
        <v>42468</v>
      </c>
      <c r="E16" s="56">
        <f t="shared" si="4"/>
        <v>45024.7</v>
      </c>
      <c r="F16" s="57">
        <v>1466</v>
      </c>
      <c r="G16" s="57">
        <v>1159</v>
      </c>
      <c r="H16" s="48">
        <v>307</v>
      </c>
      <c r="I16" s="49">
        <v>0</v>
      </c>
      <c r="J16" s="494"/>
      <c r="K16" s="22"/>
      <c r="L16" s="22"/>
      <c r="M16" s="22"/>
      <c r="N16" s="13"/>
    </row>
    <row r="17" spans="1:14" x14ac:dyDescent="0.2">
      <c r="B17" s="32" t="s">
        <v>881</v>
      </c>
      <c r="C17" s="27" t="s">
        <v>882</v>
      </c>
      <c r="D17" s="55">
        <v>42757</v>
      </c>
      <c r="E17" s="56">
        <f t="shared" si="4"/>
        <v>45313.7</v>
      </c>
      <c r="F17" s="57">
        <v>2211</v>
      </c>
      <c r="G17" s="57">
        <v>0</v>
      </c>
      <c r="H17" s="48">
        <f t="shared" si="3"/>
        <v>2211</v>
      </c>
      <c r="I17" s="49">
        <v>2151</v>
      </c>
      <c r="J17" s="494"/>
      <c r="K17" s="22" t="s">
        <v>983</v>
      </c>
      <c r="L17" s="22"/>
      <c r="M17" s="22"/>
      <c r="N17" s="13"/>
    </row>
    <row r="18" spans="1:14" x14ac:dyDescent="0.2">
      <c r="B18" s="714"/>
      <c r="C18" s="715" t="s">
        <v>1636</v>
      </c>
      <c r="D18" s="716"/>
      <c r="E18" s="716"/>
      <c r="F18" s="717">
        <v>-2211</v>
      </c>
      <c r="G18" s="718">
        <v>0</v>
      </c>
      <c r="H18" s="719">
        <v>0</v>
      </c>
      <c r="I18" s="49"/>
      <c r="J18" s="494"/>
      <c r="K18" s="22"/>
      <c r="L18" s="22"/>
      <c r="M18" s="22"/>
      <c r="N18" s="13"/>
    </row>
    <row r="19" spans="1:14" x14ac:dyDescent="0.2">
      <c r="B19" s="32" t="s">
        <v>969</v>
      </c>
      <c r="C19" s="27" t="s">
        <v>970</v>
      </c>
      <c r="D19" s="55">
        <v>42786</v>
      </c>
      <c r="E19" s="56">
        <f t="shared" ref="E19:E38" si="5">IF(D19=0,"",D19+2556.7)</f>
        <v>45342.7</v>
      </c>
      <c r="F19" s="57">
        <v>1765</v>
      </c>
      <c r="G19" s="388">
        <v>0</v>
      </c>
      <c r="H19" s="48">
        <v>1235</v>
      </c>
      <c r="I19" s="49"/>
      <c r="J19" s="494"/>
      <c r="K19" s="22" t="s">
        <v>1047</v>
      </c>
      <c r="L19" s="22"/>
      <c r="M19" s="22"/>
      <c r="N19" s="13"/>
    </row>
    <row r="20" spans="1:14" x14ac:dyDescent="0.2">
      <c r="B20" s="266"/>
      <c r="C20" s="27" t="s">
        <v>1637</v>
      </c>
      <c r="D20" s="55"/>
      <c r="E20" s="56"/>
      <c r="F20" s="57">
        <v>-530</v>
      </c>
      <c r="G20" s="388">
        <v>0</v>
      </c>
      <c r="H20" s="48">
        <v>0</v>
      </c>
      <c r="I20" s="49"/>
      <c r="J20" s="494"/>
      <c r="K20" s="22"/>
      <c r="L20" s="22"/>
      <c r="M20" s="22"/>
      <c r="N20" s="13"/>
    </row>
    <row r="21" spans="1:14" x14ac:dyDescent="0.2">
      <c r="B21" s="266" t="s">
        <v>578</v>
      </c>
      <c r="C21" s="385" t="s">
        <v>977</v>
      </c>
      <c r="D21" s="55">
        <v>42838</v>
      </c>
      <c r="E21" s="56">
        <f t="shared" si="5"/>
        <v>45394.7</v>
      </c>
      <c r="F21" s="57">
        <v>337.47</v>
      </c>
      <c r="G21" s="388"/>
      <c r="H21" s="48">
        <f>SUMIF($H$47:$H$105,C21,$G$47:$G$105)</f>
        <v>339</v>
      </c>
      <c r="I21" s="49"/>
      <c r="J21" s="494"/>
      <c r="K21" s="22"/>
      <c r="L21" s="22"/>
      <c r="M21" s="22"/>
      <c r="N21" s="13"/>
    </row>
    <row r="22" spans="1:14" x14ac:dyDescent="0.2">
      <c r="B22" s="32" t="s">
        <v>663</v>
      </c>
      <c r="C22" s="27" t="s">
        <v>1004</v>
      </c>
      <c r="D22" s="55">
        <v>42954</v>
      </c>
      <c r="E22" s="56">
        <f t="shared" si="5"/>
        <v>45510.7</v>
      </c>
      <c r="F22" s="57">
        <v>673</v>
      </c>
      <c r="G22" s="57"/>
      <c r="H22" s="495">
        <f>SUMIF($H$47:$H$105,C22,$G$47:$G$105)</f>
        <v>0</v>
      </c>
      <c r="I22" s="49"/>
      <c r="J22" s="494"/>
      <c r="K22" s="22"/>
      <c r="L22" s="22"/>
      <c r="M22" s="22"/>
      <c r="N22" s="13"/>
    </row>
    <row r="23" spans="1:14" x14ac:dyDescent="0.2">
      <c r="B23" s="32" t="s">
        <v>1055</v>
      </c>
      <c r="C23" s="27" t="s">
        <v>1056</v>
      </c>
      <c r="D23" s="4">
        <v>42928</v>
      </c>
      <c r="E23" s="56">
        <f t="shared" si="5"/>
        <v>45484.7</v>
      </c>
      <c r="F23" s="28">
        <v>537.5</v>
      </c>
      <c r="G23" s="28">
        <v>376.5</v>
      </c>
      <c r="H23" s="494">
        <v>161.25</v>
      </c>
      <c r="I23" s="496">
        <f>G23-H23</f>
        <v>215.25</v>
      </c>
      <c r="J23" s="494"/>
      <c r="K23" s="22" t="s">
        <v>1057</v>
      </c>
      <c r="L23" s="22"/>
      <c r="M23" s="22"/>
      <c r="N23" s="13"/>
    </row>
    <row r="24" spans="1:14" x14ac:dyDescent="0.2">
      <c r="B24" s="709"/>
      <c r="C24" s="707" t="s">
        <v>1635</v>
      </c>
      <c r="D24" s="710"/>
      <c r="E24" s="711"/>
      <c r="F24" s="712">
        <v>-161</v>
      </c>
      <c r="G24" s="712">
        <v>0</v>
      </c>
      <c r="H24" s="713"/>
      <c r="I24" s="496"/>
      <c r="J24" s="494"/>
      <c r="K24" s="22"/>
      <c r="L24" s="22"/>
      <c r="M24" s="22"/>
      <c r="N24" s="13"/>
    </row>
    <row r="25" spans="1:14" x14ac:dyDescent="0.2">
      <c r="A25" s="266" t="s">
        <v>1179</v>
      </c>
      <c r="B25" s="385" t="s">
        <v>1179</v>
      </c>
      <c r="C25" s="386" t="s">
        <v>1181</v>
      </c>
      <c r="D25" s="386">
        <v>43074</v>
      </c>
      <c r="E25" s="387">
        <f t="shared" si="5"/>
        <v>45630.7</v>
      </c>
      <c r="F25" s="388">
        <v>372</v>
      </c>
      <c r="G25" s="388"/>
      <c r="H25" s="541">
        <f>SUMIF($H$47:$H$105,C42,$G$47:$G$105)</f>
        <v>0</v>
      </c>
      <c r="I25" s="542">
        <f t="shared" si="1"/>
        <v>0</v>
      </c>
      <c r="J25" s="494"/>
      <c r="L25" s="22"/>
      <c r="M25" s="22"/>
      <c r="N25" s="13"/>
    </row>
    <row r="26" spans="1:14" x14ac:dyDescent="0.2">
      <c r="A26" s="543"/>
      <c r="B26" s="544" t="s">
        <v>1182</v>
      </c>
      <c r="C26" s="386" t="s">
        <v>1191</v>
      </c>
      <c r="D26" s="386">
        <v>43160</v>
      </c>
      <c r="E26" s="387">
        <f t="shared" si="5"/>
        <v>45716.7</v>
      </c>
      <c r="F26" s="388">
        <v>6731</v>
      </c>
      <c r="G26" s="388">
        <v>2351</v>
      </c>
      <c r="H26" s="541">
        <v>4380</v>
      </c>
      <c r="I26" s="545"/>
      <c r="J26" s="494"/>
      <c r="L26" s="22"/>
      <c r="M26" s="22"/>
      <c r="N26" s="13"/>
    </row>
    <row r="27" spans="1:14" x14ac:dyDescent="0.2">
      <c r="A27" s="543"/>
      <c r="B27" s="544" t="s">
        <v>1243</v>
      </c>
      <c r="C27" s="386" t="s">
        <v>1615</v>
      </c>
      <c r="D27" s="386">
        <v>43377</v>
      </c>
      <c r="E27" s="387">
        <f t="shared" si="5"/>
        <v>45933.7</v>
      </c>
      <c r="F27" s="388">
        <v>722.5</v>
      </c>
      <c r="G27" s="388"/>
      <c r="H27" s="541"/>
      <c r="I27" s="545"/>
      <c r="J27" s="494"/>
      <c r="L27" s="22"/>
      <c r="M27" s="22"/>
      <c r="N27" s="13"/>
    </row>
    <row r="28" spans="1:14" x14ac:dyDescent="0.2">
      <c r="A28" s="543"/>
      <c r="B28" s="544" t="s">
        <v>1398</v>
      </c>
      <c r="C28" s="386" t="s">
        <v>1399</v>
      </c>
      <c r="D28" s="386">
        <v>43641</v>
      </c>
      <c r="E28" s="387">
        <f t="shared" si="5"/>
        <v>46197.7</v>
      </c>
      <c r="F28" s="388">
        <v>6674.51</v>
      </c>
      <c r="G28" s="388"/>
      <c r="H28" s="541"/>
      <c r="I28" s="545"/>
      <c r="J28" s="494"/>
      <c r="L28" s="22"/>
      <c r="M28" s="22"/>
      <c r="N28" s="13"/>
    </row>
    <row r="29" spans="1:14" x14ac:dyDescent="0.2">
      <c r="A29" s="543"/>
      <c r="B29" s="544" t="s">
        <v>1525</v>
      </c>
      <c r="C29" s="386" t="s">
        <v>1524</v>
      </c>
      <c r="D29" s="386">
        <v>43864</v>
      </c>
      <c r="E29" s="387">
        <f t="shared" si="5"/>
        <v>46420.7</v>
      </c>
      <c r="F29" s="388">
        <v>2043.26</v>
      </c>
      <c r="G29" s="388"/>
      <c r="H29" s="541">
        <v>2043</v>
      </c>
      <c r="I29" s="545"/>
      <c r="J29" s="494"/>
      <c r="L29" s="22"/>
      <c r="M29" s="22"/>
      <c r="N29" s="13"/>
    </row>
    <row r="30" spans="1:14" x14ac:dyDescent="0.2">
      <c r="A30" s="543"/>
      <c r="B30" s="544" t="s">
        <v>1525</v>
      </c>
      <c r="C30" s="386" t="s">
        <v>1524</v>
      </c>
      <c r="D30" s="386">
        <v>43864</v>
      </c>
      <c r="E30" s="387">
        <f t="shared" si="5"/>
        <v>46420.7</v>
      </c>
      <c r="F30" s="388">
        <v>-2043.26</v>
      </c>
      <c r="G30" s="388"/>
      <c r="H30" s="541">
        <v>0</v>
      </c>
      <c r="I30" s="545"/>
      <c r="J30" s="494"/>
      <c r="K30" s="1098" t="s">
        <v>1526</v>
      </c>
      <c r="L30" s="1098"/>
      <c r="M30" s="1098"/>
      <c r="N30" s="13"/>
    </row>
    <row r="31" spans="1:14" x14ac:dyDescent="0.2">
      <c r="A31" s="543"/>
      <c r="B31" s="384" t="s">
        <v>1579</v>
      </c>
      <c r="C31" s="385" t="s">
        <v>1580</v>
      </c>
      <c r="D31" s="386">
        <v>44060</v>
      </c>
      <c r="E31" s="387">
        <f t="shared" si="5"/>
        <v>46616.7</v>
      </c>
      <c r="F31" s="388">
        <v>1929.22</v>
      </c>
      <c r="G31" s="388"/>
      <c r="H31" s="541"/>
      <c r="I31" s="545"/>
      <c r="J31" s="494"/>
      <c r="L31" s="22"/>
      <c r="M31" s="22"/>
      <c r="N31" s="13"/>
    </row>
    <row r="32" spans="1:14" x14ac:dyDescent="0.2">
      <c r="A32" s="543"/>
      <c r="B32" s="384" t="s">
        <v>1592</v>
      </c>
      <c r="C32" s="385" t="s">
        <v>1588</v>
      </c>
      <c r="D32" s="386">
        <v>44061</v>
      </c>
      <c r="E32" s="387">
        <f t="shared" si="5"/>
        <v>46617.7</v>
      </c>
      <c r="F32" s="388">
        <v>1679.08</v>
      </c>
      <c r="G32" s="388"/>
      <c r="H32" s="541"/>
      <c r="I32" s="545"/>
      <c r="J32" s="494"/>
      <c r="L32" s="22"/>
      <c r="M32" s="22"/>
      <c r="N32" s="13"/>
    </row>
    <row r="33" spans="1:15" x14ac:dyDescent="0.2">
      <c r="A33" s="543"/>
      <c r="B33" s="384" t="s">
        <v>1584</v>
      </c>
      <c r="C33" s="385" t="s">
        <v>1588</v>
      </c>
      <c r="D33" s="386">
        <v>44123</v>
      </c>
      <c r="E33" s="387">
        <f t="shared" si="5"/>
        <v>46679.7</v>
      </c>
      <c r="F33" s="388">
        <v>1656.66</v>
      </c>
      <c r="G33" s="388"/>
      <c r="H33" s="541"/>
      <c r="I33" s="545"/>
      <c r="J33" s="494"/>
      <c r="L33" s="22"/>
      <c r="M33" s="22"/>
      <c r="N33" s="13"/>
    </row>
    <row r="34" spans="1:15" x14ac:dyDescent="0.2">
      <c r="A34" s="543"/>
      <c r="B34" s="384" t="s">
        <v>1589</v>
      </c>
      <c r="C34" s="385" t="s">
        <v>1590</v>
      </c>
      <c r="D34" s="386">
        <v>44068</v>
      </c>
      <c r="E34" s="387">
        <f t="shared" si="5"/>
        <v>46624.7</v>
      </c>
      <c r="F34" s="388">
        <v>523.5</v>
      </c>
      <c r="G34" s="388"/>
      <c r="H34" s="541"/>
      <c r="I34" s="545"/>
      <c r="J34" s="494"/>
      <c r="L34" s="22"/>
      <c r="M34" s="22"/>
      <c r="N34" s="13"/>
    </row>
    <row r="35" spans="1:15" x14ac:dyDescent="0.2">
      <c r="A35" s="543"/>
      <c r="B35" s="384" t="s">
        <v>1598</v>
      </c>
      <c r="C35" s="385" t="s">
        <v>1599</v>
      </c>
      <c r="D35" s="386">
        <v>44116</v>
      </c>
      <c r="E35" s="387">
        <f t="shared" si="5"/>
        <v>46672.7</v>
      </c>
      <c r="F35" s="388">
        <v>2200.36</v>
      </c>
      <c r="G35" s="388"/>
      <c r="H35" s="541">
        <v>770</v>
      </c>
      <c r="I35" s="545"/>
      <c r="J35" s="494"/>
      <c r="L35" s="22"/>
      <c r="M35" s="22"/>
      <c r="N35" s="13"/>
    </row>
    <row r="36" spans="1:15" x14ac:dyDescent="0.2">
      <c r="A36" s="543"/>
      <c r="B36" s="384" t="s">
        <v>1598</v>
      </c>
      <c r="C36" s="385" t="s">
        <v>1599</v>
      </c>
      <c r="D36" s="386"/>
      <c r="E36" s="387" t="str">
        <f t="shared" si="5"/>
        <v/>
      </c>
      <c r="F36" s="388">
        <v>-770.13</v>
      </c>
      <c r="G36" s="388"/>
      <c r="H36" s="541">
        <v>0</v>
      </c>
      <c r="I36" s="791" t="s">
        <v>1750</v>
      </c>
      <c r="J36" s="741"/>
      <c r="K36" s="13" t="s">
        <v>1600</v>
      </c>
      <c r="L36" s="22"/>
      <c r="M36" s="22"/>
      <c r="N36" s="13"/>
    </row>
    <row r="37" spans="1:15" x14ac:dyDescent="0.2">
      <c r="A37" s="543"/>
      <c r="B37" s="384" t="s">
        <v>1856</v>
      </c>
      <c r="C37" s="385" t="s">
        <v>1857</v>
      </c>
      <c r="D37" s="386">
        <v>44840</v>
      </c>
      <c r="E37" s="387">
        <f t="shared" si="5"/>
        <v>47396.7</v>
      </c>
      <c r="F37" s="388">
        <v>31454.26</v>
      </c>
      <c r="G37" s="388"/>
      <c r="H37" s="541"/>
      <c r="I37" s="545"/>
      <c r="J37" s="494"/>
      <c r="L37" s="22"/>
      <c r="M37" s="22"/>
      <c r="N37" s="13"/>
    </row>
    <row r="38" spans="1:15" x14ac:dyDescent="0.2">
      <c r="A38" s="543"/>
      <c r="B38" s="384" t="s">
        <v>738</v>
      </c>
      <c r="C38" s="385" t="s">
        <v>2041</v>
      </c>
      <c r="D38" s="386">
        <v>45314</v>
      </c>
      <c r="E38" s="387">
        <f t="shared" si="5"/>
        <v>47870.7</v>
      </c>
      <c r="F38" s="388">
        <v>6446.58</v>
      </c>
      <c r="G38" s="388"/>
      <c r="H38" s="541"/>
      <c r="I38" s="545"/>
      <c r="J38" s="494"/>
      <c r="L38" s="22"/>
      <c r="M38" s="22"/>
      <c r="N38" s="13"/>
    </row>
    <row r="39" spans="1:15" x14ac:dyDescent="0.2">
      <c r="A39" s="543"/>
      <c r="B39" s="384"/>
      <c r="C39" s="385"/>
      <c r="D39" s="386"/>
      <c r="E39" s="387"/>
      <c r="F39" s="388"/>
      <c r="G39" s="388"/>
      <c r="H39" s="541"/>
      <c r="I39" s="545"/>
      <c r="J39" s="494"/>
      <c r="L39" s="22"/>
      <c r="M39" s="22"/>
      <c r="N39" s="13"/>
    </row>
    <row r="40" spans="1:15" x14ac:dyDescent="0.2">
      <c r="A40" s="543"/>
      <c r="B40" s="384"/>
      <c r="C40" s="385"/>
      <c r="D40" s="386"/>
      <c r="E40" s="387"/>
      <c r="F40" s="388"/>
      <c r="G40" s="388"/>
      <c r="H40" s="541"/>
      <c r="I40" s="545"/>
      <c r="J40" s="494"/>
      <c r="L40" s="22"/>
      <c r="M40" s="22"/>
      <c r="N40" s="13"/>
    </row>
    <row r="41" spans="1:15" ht="13.5" thickBot="1" x14ac:dyDescent="0.25">
      <c r="A41" s="543"/>
      <c r="B41" s="384"/>
      <c r="C41" s="385"/>
      <c r="D41" s="386"/>
      <c r="E41" s="387"/>
      <c r="F41" s="388"/>
      <c r="G41" s="388"/>
      <c r="H41" s="541"/>
      <c r="I41" s="545"/>
      <c r="J41" s="494"/>
      <c r="L41" s="22"/>
      <c r="M41" s="22"/>
      <c r="N41" s="13"/>
    </row>
    <row r="42" spans="1:15" ht="13.5" thickBot="1" x14ac:dyDescent="0.25">
      <c r="A42" s="13">
        <v>6</v>
      </c>
      <c r="B42" s="33"/>
      <c r="C42" s="34"/>
      <c r="D42" s="473"/>
      <c r="E42" s="473"/>
      <c r="F42" s="473"/>
      <c r="G42" s="473"/>
      <c r="H42" s="473"/>
      <c r="I42" s="473"/>
      <c r="J42" s="622"/>
      <c r="K42" s="15"/>
      <c r="L42" s="12" t="s">
        <v>832</v>
      </c>
      <c r="M42" s="12" t="s">
        <v>49</v>
      </c>
      <c r="N42" s="13"/>
      <c r="O42" s="23"/>
    </row>
    <row r="43" spans="1:15" s="15" customFormat="1" ht="13.5" thickBot="1" x14ac:dyDescent="0.25">
      <c r="A43" s="13"/>
      <c r="B43" s="13"/>
      <c r="F43" s="53">
        <f>SUM(F4:F42)</f>
        <v>113160.01</v>
      </c>
      <c r="G43" s="522">
        <f>SUM(G4:G42)</f>
        <v>58953</v>
      </c>
      <c r="H43" s="53"/>
      <c r="I43" s="522">
        <f>SUM(I4:I42)</f>
        <v>4412.6100000000006</v>
      </c>
      <c r="J43" s="53"/>
      <c r="K43" s="53"/>
      <c r="L43" s="11">
        <f>'CIL Reconcilliation'!J15</f>
        <v>0</v>
      </c>
      <c r="M43" s="11">
        <f>H43-L43</f>
        <v>0</v>
      </c>
      <c r="O43" s="23"/>
    </row>
    <row r="44" spans="1:15" s="15" customFormat="1" ht="19.5" customHeight="1" thickBot="1" x14ac:dyDescent="0.25">
      <c r="C44" s="24"/>
      <c r="L44" s="23"/>
      <c r="N44" s="23"/>
    </row>
    <row r="45" spans="1:15" s="15" customFormat="1" ht="33" thickBot="1" x14ac:dyDescent="0.35">
      <c r="B45" s="18" t="s">
        <v>71</v>
      </c>
      <c r="D45" s="31" t="s">
        <v>61</v>
      </c>
      <c r="E45" s="31" t="s">
        <v>51</v>
      </c>
      <c r="F45" s="31" t="s">
        <v>58</v>
      </c>
      <c r="G45" s="38" t="s">
        <v>52</v>
      </c>
      <c r="H45" s="1049" t="s">
        <v>77</v>
      </c>
      <c r="I45" s="1050"/>
      <c r="J45" s="939"/>
      <c r="K45" s="21"/>
      <c r="M45" s="25"/>
      <c r="O45" s="26"/>
    </row>
    <row r="46" spans="1:15" s="15" customFormat="1" ht="31.5" x14ac:dyDescent="0.25">
      <c r="B46" s="37" t="s">
        <v>42</v>
      </c>
      <c r="C46" s="37" t="s">
        <v>53</v>
      </c>
      <c r="D46" s="313"/>
      <c r="E46" s="313"/>
      <c r="F46" s="313"/>
      <c r="G46" s="721"/>
      <c r="H46" s="693"/>
      <c r="I46" s="314"/>
      <c r="J46" s="939"/>
      <c r="K46" s="21"/>
      <c r="M46" s="25"/>
      <c r="O46" s="26"/>
    </row>
    <row r="47" spans="1:15" x14ac:dyDescent="0.2">
      <c r="A47" s="15"/>
      <c r="B47" s="302"/>
      <c r="C47" s="287" t="s">
        <v>694</v>
      </c>
      <c r="D47" s="294"/>
      <c r="E47" s="288"/>
      <c r="F47" s="288" t="s">
        <v>60</v>
      </c>
      <c r="G47" s="723">
        <v>4148</v>
      </c>
      <c r="H47" s="289" t="s">
        <v>691</v>
      </c>
      <c r="I47" s="290"/>
      <c r="J47" s="285"/>
      <c r="K47" s="15"/>
    </row>
    <row r="48" spans="1:15" x14ac:dyDescent="0.2">
      <c r="B48" s="286"/>
      <c r="C48" s="287" t="s">
        <v>695</v>
      </c>
      <c r="D48" s="294" t="s">
        <v>702</v>
      </c>
      <c r="E48" s="288"/>
      <c r="F48" s="288" t="s">
        <v>60</v>
      </c>
      <c r="G48" s="724">
        <v>1466</v>
      </c>
      <c r="H48" s="289" t="s">
        <v>692</v>
      </c>
      <c r="I48" s="290"/>
      <c r="J48" s="285"/>
      <c r="K48" s="15"/>
      <c r="N48" s="15">
        <v>6277</v>
      </c>
    </row>
    <row r="49" spans="2:14" x14ac:dyDescent="0.2">
      <c r="B49" s="286">
        <v>42326</v>
      </c>
      <c r="C49" s="287" t="s">
        <v>703</v>
      </c>
      <c r="D49" s="294" t="s">
        <v>702</v>
      </c>
      <c r="E49" s="288"/>
      <c r="F49" s="288" t="s">
        <v>60</v>
      </c>
      <c r="G49" s="506">
        <v>1193</v>
      </c>
      <c r="H49" s="289" t="s">
        <v>690</v>
      </c>
      <c r="I49" s="290"/>
      <c r="J49" s="285"/>
      <c r="K49" s="15" t="s">
        <v>1562</v>
      </c>
      <c r="N49" s="506">
        <v>3415</v>
      </c>
    </row>
    <row r="50" spans="2:14" x14ac:dyDescent="0.2">
      <c r="B50" s="286">
        <v>42326</v>
      </c>
      <c r="C50" s="287" t="s">
        <v>703</v>
      </c>
      <c r="D50" s="294" t="s">
        <v>702</v>
      </c>
      <c r="E50" s="288"/>
      <c r="F50" s="288" t="s">
        <v>60</v>
      </c>
      <c r="G50" s="506">
        <v>9678.2000000000007</v>
      </c>
      <c r="H50" s="289" t="s">
        <v>691</v>
      </c>
      <c r="I50" s="290"/>
      <c r="J50" s="285"/>
      <c r="K50" s="15"/>
      <c r="N50" s="722">
        <v>59.62</v>
      </c>
    </row>
    <row r="51" spans="2:14" x14ac:dyDescent="0.2">
      <c r="B51" s="286">
        <v>42326</v>
      </c>
      <c r="C51" s="287" t="s">
        <v>703</v>
      </c>
      <c r="D51" s="294" t="s">
        <v>702</v>
      </c>
      <c r="E51" s="288"/>
      <c r="F51" s="288" t="s">
        <v>60</v>
      </c>
      <c r="G51" s="506">
        <v>3420.2</v>
      </c>
      <c r="H51" s="289" t="s">
        <v>692</v>
      </c>
      <c r="I51" s="290"/>
      <c r="J51" s="285"/>
      <c r="K51" s="15"/>
      <c r="N51" s="506">
        <v>40</v>
      </c>
    </row>
    <row r="52" spans="2:14" x14ac:dyDescent="0.2">
      <c r="B52" s="500">
        <v>42579</v>
      </c>
      <c r="C52" s="303" t="s">
        <v>894</v>
      </c>
      <c r="D52" s="288"/>
      <c r="E52" s="288" t="s">
        <v>932</v>
      </c>
      <c r="F52" s="288" t="s">
        <v>60</v>
      </c>
      <c r="G52" s="506">
        <v>3415</v>
      </c>
      <c r="H52" s="289" t="s">
        <v>716</v>
      </c>
      <c r="I52" s="290"/>
      <c r="J52" s="285"/>
      <c r="K52" s="15"/>
      <c r="N52" s="506">
        <v>4587.87</v>
      </c>
    </row>
    <row r="53" spans="2:14" x14ac:dyDescent="0.2">
      <c r="B53" s="302"/>
      <c r="C53" s="720" t="s">
        <v>795</v>
      </c>
      <c r="D53" s="302"/>
      <c r="E53" s="302"/>
      <c r="F53" s="302"/>
      <c r="G53" s="722">
        <v>59.62</v>
      </c>
      <c r="H53" s="289" t="s">
        <v>716</v>
      </c>
      <c r="I53" s="290"/>
      <c r="J53" s="285"/>
      <c r="K53" s="15"/>
      <c r="N53" s="723">
        <v>530</v>
      </c>
    </row>
    <row r="54" spans="2:14" x14ac:dyDescent="0.2">
      <c r="B54" s="502">
        <v>43742</v>
      </c>
      <c r="C54" s="287" t="s">
        <v>795</v>
      </c>
      <c r="D54" s="288"/>
      <c r="E54" s="288" t="s">
        <v>484</v>
      </c>
      <c r="F54" s="288" t="s">
        <v>59</v>
      </c>
      <c r="G54" s="506">
        <v>40</v>
      </c>
      <c r="H54" s="289" t="s">
        <v>716</v>
      </c>
      <c r="I54" s="290"/>
      <c r="J54" s="285"/>
      <c r="K54" s="15"/>
      <c r="N54" s="571">
        <v>714</v>
      </c>
    </row>
    <row r="55" spans="2:14" x14ac:dyDescent="0.2">
      <c r="B55" s="501">
        <v>42705</v>
      </c>
      <c r="C55" s="303" t="s">
        <v>980</v>
      </c>
      <c r="D55" s="288"/>
      <c r="E55" s="288" t="s">
        <v>932</v>
      </c>
      <c r="F55" s="288" t="s">
        <v>59</v>
      </c>
      <c r="G55" s="506">
        <v>608</v>
      </c>
      <c r="H55" s="289" t="s">
        <v>693</v>
      </c>
      <c r="I55" s="290"/>
      <c r="J55" s="285"/>
      <c r="K55" s="15"/>
      <c r="N55" s="571">
        <v>5073.68</v>
      </c>
    </row>
    <row r="56" spans="2:14" x14ac:dyDescent="0.2">
      <c r="B56" s="501">
        <v>42736</v>
      </c>
      <c r="C56" s="303" t="s">
        <v>503</v>
      </c>
      <c r="D56" s="288"/>
      <c r="E56" s="288" t="s">
        <v>984</v>
      </c>
      <c r="F56" s="288" t="s">
        <v>59</v>
      </c>
      <c r="G56" s="506">
        <v>2211</v>
      </c>
      <c r="H56" s="289" t="s">
        <v>882</v>
      </c>
      <c r="I56" s="290"/>
      <c r="J56" s="285"/>
      <c r="K56" s="15"/>
      <c r="N56" s="690">
        <f>SUM(N48:N55)</f>
        <v>20697.170000000002</v>
      </c>
    </row>
    <row r="57" spans="2:14" x14ac:dyDescent="0.2">
      <c r="B57" s="302"/>
      <c r="C57" s="287" t="s">
        <v>795</v>
      </c>
      <c r="D57" s="303"/>
      <c r="E57" s="303"/>
      <c r="F57" s="303"/>
      <c r="G57" s="506">
        <v>337.47</v>
      </c>
      <c r="H57" s="289" t="s">
        <v>693</v>
      </c>
      <c r="I57" s="290"/>
      <c r="J57" s="285"/>
      <c r="K57" s="15"/>
    </row>
    <row r="58" spans="2:14" x14ac:dyDescent="0.2">
      <c r="B58" s="302"/>
      <c r="C58" s="287" t="s">
        <v>795</v>
      </c>
      <c r="D58" s="303"/>
      <c r="E58" s="303"/>
      <c r="F58" s="303"/>
      <c r="G58" s="506">
        <v>4587.87</v>
      </c>
      <c r="H58" s="289" t="s">
        <v>716</v>
      </c>
      <c r="I58" s="290"/>
      <c r="J58" s="285"/>
      <c r="K58" s="15"/>
    </row>
    <row r="59" spans="2:14" x14ac:dyDescent="0.2">
      <c r="B59" s="319"/>
      <c r="C59" s="287" t="s">
        <v>1647</v>
      </c>
      <c r="D59" s="288"/>
      <c r="E59" s="288"/>
      <c r="F59" s="288" t="s">
        <v>59</v>
      </c>
      <c r="G59" s="723">
        <v>530</v>
      </c>
      <c r="H59" s="289" t="s">
        <v>716</v>
      </c>
      <c r="I59" s="290"/>
      <c r="J59" s="285"/>
      <c r="K59" s="15"/>
    </row>
    <row r="60" spans="2:14" x14ac:dyDescent="0.2">
      <c r="B60" s="504">
        <v>42767</v>
      </c>
      <c r="C60" s="473" t="s">
        <v>520</v>
      </c>
      <c r="D60" s="505"/>
      <c r="E60" s="505"/>
      <c r="F60" s="505" t="s">
        <v>59</v>
      </c>
      <c r="G60" s="506">
        <v>761.28</v>
      </c>
      <c r="H60" s="506" t="s">
        <v>693</v>
      </c>
      <c r="I60" s="595"/>
      <c r="J60" s="622"/>
      <c r="K60" s="15"/>
    </row>
    <row r="61" spans="2:14" x14ac:dyDescent="0.2">
      <c r="B61" s="962">
        <v>42978</v>
      </c>
      <c r="C61" s="761" t="s">
        <v>1094</v>
      </c>
      <c r="D61" s="620"/>
      <c r="E61" s="621"/>
      <c r="F61" s="620" t="s">
        <v>59</v>
      </c>
      <c r="G61" s="725">
        <v>161.25</v>
      </c>
      <c r="H61" s="571" t="s">
        <v>1635</v>
      </c>
      <c r="I61" s="843"/>
      <c r="J61" s="622"/>
      <c r="K61" s="15"/>
    </row>
    <row r="62" spans="2:14" ht="13.5" thickBot="1" x14ac:dyDescent="0.25">
      <c r="B62" s="962">
        <v>43185</v>
      </c>
      <c r="C62" s="619" t="s">
        <v>1235</v>
      </c>
      <c r="D62" s="505">
        <v>13546830</v>
      </c>
      <c r="E62" s="505" t="s">
        <v>1234</v>
      </c>
      <c r="F62" s="620" t="s">
        <v>59</v>
      </c>
      <c r="G62" s="571">
        <v>714</v>
      </c>
      <c r="H62" s="571" t="s">
        <v>716</v>
      </c>
      <c r="I62" s="473"/>
      <c r="J62" s="622"/>
      <c r="K62" s="15"/>
      <c r="L62" s="13"/>
      <c r="N62" s="13"/>
    </row>
    <row r="63" spans="2:14" x14ac:dyDescent="0.2">
      <c r="B63" s="606">
        <v>43313</v>
      </c>
      <c r="C63" s="572" t="s">
        <v>1305</v>
      </c>
      <c r="D63" s="288" t="s">
        <v>496</v>
      </c>
      <c r="E63" s="288" t="s">
        <v>1303</v>
      </c>
      <c r="F63" s="298" t="s">
        <v>59</v>
      </c>
      <c r="G63" s="571">
        <v>879.89</v>
      </c>
      <c r="H63" s="304" t="s">
        <v>693</v>
      </c>
      <c r="I63" s="960"/>
      <c r="J63" s="1101" t="s">
        <v>1952</v>
      </c>
      <c r="K63" s="15"/>
      <c r="L63" s="13"/>
      <c r="N63" s="13"/>
    </row>
    <row r="64" spans="2:14" ht="13.5" thickBot="1" x14ac:dyDescent="0.25">
      <c r="B64" s="606">
        <v>43435</v>
      </c>
      <c r="C64" s="572" t="s">
        <v>520</v>
      </c>
      <c r="D64" s="298" t="s">
        <v>496</v>
      </c>
      <c r="E64" s="298" t="s">
        <v>1303</v>
      </c>
      <c r="F64" s="298" t="s">
        <v>59</v>
      </c>
      <c r="G64" s="941">
        <v>6276.93</v>
      </c>
      <c r="H64" s="942" t="s">
        <v>716</v>
      </c>
      <c r="I64" s="961"/>
      <c r="J64" s="1102"/>
      <c r="K64" s="15"/>
      <c r="L64" s="13"/>
      <c r="N64" s="13"/>
    </row>
    <row r="65" spans="2:14" s="302" customFormat="1" x14ac:dyDescent="0.2">
      <c r="B65" s="952">
        <v>43556</v>
      </c>
      <c r="C65" s="953" t="s">
        <v>1626</v>
      </c>
      <c r="D65" s="954"/>
      <c r="E65" s="954"/>
      <c r="F65" s="955" t="s">
        <v>59</v>
      </c>
      <c r="G65" s="949">
        <v>2043.26</v>
      </c>
      <c r="H65" s="950" t="s">
        <v>1524</v>
      </c>
      <c r="I65" s="956"/>
      <c r="J65" s="1099" t="s">
        <v>1950</v>
      </c>
      <c r="K65" s="789" t="s">
        <v>1631</v>
      </c>
    </row>
    <row r="66" spans="2:14" s="302" customFormat="1" ht="13.5" thickBot="1" x14ac:dyDescent="0.25">
      <c r="B66" s="957">
        <v>43678</v>
      </c>
      <c r="C66" s="958" t="s">
        <v>1442</v>
      </c>
      <c r="D66" s="959"/>
      <c r="E66" s="959"/>
      <c r="F66" s="959" t="s">
        <v>59</v>
      </c>
      <c r="G66" s="951">
        <v>5073.68</v>
      </c>
      <c r="H66" s="951" t="s">
        <v>716</v>
      </c>
      <c r="I66" s="958"/>
      <c r="J66" s="1100"/>
      <c r="K66" s="285"/>
    </row>
    <row r="67" spans="2:14" s="621" customFormat="1" ht="26.65" customHeight="1" x14ac:dyDescent="0.2">
      <c r="B67" s="943">
        <v>44743</v>
      </c>
      <c r="C67" s="944" t="s">
        <v>503</v>
      </c>
      <c r="D67" s="945"/>
      <c r="E67" s="945"/>
      <c r="F67" s="946" t="s">
        <v>59</v>
      </c>
      <c r="G67" s="947">
        <v>7892.03</v>
      </c>
      <c r="H67" s="947" t="s">
        <v>720</v>
      </c>
      <c r="I67" s="948"/>
      <c r="J67" s="1070" t="s">
        <v>1951</v>
      </c>
      <c r="K67" s="940" t="s">
        <v>1749</v>
      </c>
    </row>
    <row r="68" spans="2:14" s="621" customFormat="1" ht="21.75" customHeight="1" x14ac:dyDescent="0.2">
      <c r="B68" s="881">
        <v>44805</v>
      </c>
      <c r="C68" s="882" t="s">
        <v>1748</v>
      </c>
      <c r="D68" s="876" t="s">
        <v>1232</v>
      </c>
      <c r="E68" s="876"/>
      <c r="F68" s="883" t="s">
        <v>59</v>
      </c>
      <c r="G68" s="877">
        <v>306.54000000000002</v>
      </c>
      <c r="H68" s="877" t="s">
        <v>970</v>
      </c>
      <c r="I68" s="931"/>
      <c r="J68" s="1070"/>
      <c r="K68" s="940"/>
    </row>
    <row r="69" spans="2:14" s="621" customFormat="1" ht="16.5" customHeight="1" x14ac:dyDescent="0.2">
      <c r="B69" s="901">
        <v>44835</v>
      </c>
      <c r="C69" s="891" t="s">
        <v>1751</v>
      </c>
      <c r="D69" s="875" t="s">
        <v>1232</v>
      </c>
      <c r="E69" s="876"/>
      <c r="F69" s="883" t="s">
        <v>59</v>
      </c>
      <c r="G69" s="877">
        <v>339</v>
      </c>
      <c r="H69" s="877" t="s">
        <v>977</v>
      </c>
      <c r="I69" s="931"/>
      <c r="J69" s="1070"/>
      <c r="K69" s="940"/>
    </row>
    <row r="70" spans="2:14" s="621" customFormat="1" ht="16.5" customHeight="1" x14ac:dyDescent="0.2">
      <c r="B70" s="901">
        <v>44866</v>
      </c>
      <c r="C70" s="891" t="s">
        <v>1861</v>
      </c>
      <c r="D70" s="875"/>
      <c r="E70" s="876"/>
      <c r="F70" s="883" t="s">
        <v>59</v>
      </c>
      <c r="G70" s="877">
        <v>545.9</v>
      </c>
      <c r="H70" s="877" t="s">
        <v>970</v>
      </c>
      <c r="I70" s="931"/>
      <c r="J70" s="1070"/>
      <c r="K70" s="737"/>
    </row>
    <row r="71" spans="2:14" s="621" customFormat="1" ht="16.5" customHeight="1" x14ac:dyDescent="0.2">
      <c r="B71" s="901">
        <v>44896</v>
      </c>
      <c r="C71" s="891" t="s">
        <v>1862</v>
      </c>
      <c r="D71" s="875"/>
      <c r="E71" s="876"/>
      <c r="F71" s="883" t="s">
        <v>59</v>
      </c>
      <c r="G71" s="877">
        <v>434</v>
      </c>
      <c r="H71" s="877" t="s">
        <v>970</v>
      </c>
      <c r="I71" s="931"/>
      <c r="J71" s="1070"/>
      <c r="K71" s="737"/>
    </row>
    <row r="72" spans="2:14" s="621" customFormat="1" ht="14.25" x14ac:dyDescent="0.2">
      <c r="B72" s="901">
        <v>44927</v>
      </c>
      <c r="C72" s="891" t="s">
        <v>1600</v>
      </c>
      <c r="D72" s="902">
        <v>13649196</v>
      </c>
      <c r="E72" s="875" t="s">
        <v>1234</v>
      </c>
      <c r="F72" s="883" t="s">
        <v>60</v>
      </c>
      <c r="G72" s="903">
        <v>770</v>
      </c>
      <c r="H72" s="877" t="s">
        <v>1599</v>
      </c>
      <c r="I72" s="931"/>
      <c r="J72" s="1070"/>
      <c r="K72" s="622" t="s">
        <v>1600</v>
      </c>
    </row>
    <row r="73" spans="2:14" s="621" customFormat="1" x14ac:dyDescent="0.2">
      <c r="B73" s="901">
        <v>44958</v>
      </c>
      <c r="C73" s="882" t="s">
        <v>1809</v>
      </c>
      <c r="D73" s="876">
        <v>13648871</v>
      </c>
      <c r="E73" s="876" t="s">
        <v>1234</v>
      </c>
      <c r="F73" s="883" t="s">
        <v>59</v>
      </c>
      <c r="G73" s="877">
        <v>2380</v>
      </c>
      <c r="H73" s="877" t="s">
        <v>1191</v>
      </c>
      <c r="I73" s="931"/>
      <c r="J73" s="1070"/>
      <c r="K73" s="622"/>
    </row>
    <row r="74" spans="2:14" s="621" customFormat="1" ht="13.5" thickBot="1" x14ac:dyDescent="0.25">
      <c r="B74" s="901">
        <v>44986</v>
      </c>
      <c r="C74" s="882" t="s">
        <v>503</v>
      </c>
      <c r="D74" s="876" t="s">
        <v>1851</v>
      </c>
      <c r="E74" s="876" t="s">
        <v>1850</v>
      </c>
      <c r="F74" s="883" t="s">
        <v>59</v>
      </c>
      <c r="G74" s="877">
        <v>1476</v>
      </c>
      <c r="H74" s="877" t="s">
        <v>1191</v>
      </c>
      <c r="I74" s="931"/>
      <c r="J74" s="1071"/>
      <c r="K74" s="622"/>
    </row>
    <row r="75" spans="2:14" x14ac:dyDescent="0.2">
      <c r="B75" s="498"/>
      <c r="C75" s="499"/>
      <c r="D75" s="505"/>
      <c r="E75" s="505"/>
      <c r="F75" s="298"/>
      <c r="G75" s="571"/>
      <c r="H75" s="571"/>
      <c r="I75" s="473"/>
      <c r="J75" s="622"/>
      <c r="K75" s="15"/>
      <c r="L75" s="13"/>
      <c r="N75" s="13"/>
    </row>
    <row r="76" spans="2:14" ht="13.5" thickBot="1" x14ac:dyDescent="0.25">
      <c r="B76" s="41"/>
      <c r="C76" s="42"/>
      <c r="D76" s="473"/>
      <c r="E76" s="473"/>
      <c r="F76" s="298"/>
      <c r="G76" s="473"/>
      <c r="H76" s="473"/>
      <c r="I76" s="473"/>
      <c r="J76" s="622"/>
      <c r="L76" s="13"/>
      <c r="N76" s="13"/>
    </row>
    <row r="77" spans="2:14" ht="13.5" thickBot="1" x14ac:dyDescent="0.25">
      <c r="D77" s="15"/>
      <c r="E77" s="15"/>
      <c r="F77" s="15"/>
      <c r="G77" s="570">
        <f>SUM(G47:G76)</f>
        <v>61748.12</v>
      </c>
      <c r="H77" s="15"/>
      <c r="I77" s="15"/>
      <c r="J77" s="15"/>
      <c r="L77" s="13"/>
      <c r="N77" s="13"/>
    </row>
  </sheetData>
  <mergeCells count="5">
    <mergeCell ref="H45:I45"/>
    <mergeCell ref="K30:M30"/>
    <mergeCell ref="J67:J74"/>
    <mergeCell ref="J65:J66"/>
    <mergeCell ref="J63:J64"/>
  </mergeCells>
  <dataValidations count="2">
    <dataValidation type="list" allowBlank="1" showInputMessage="1" showErrorMessage="1" sqref="F59:F76 F54:F56 F47:F52" xr:uid="{00000000-0002-0000-1300-000000000000}">
      <formula1>$W$1:$W$2</formula1>
    </dataValidation>
    <dataValidation type="list" allowBlank="1" showInputMessage="1" showErrorMessage="1" sqref="H47:H75" xr:uid="{00000000-0002-0000-1300-000001000000}">
      <formula1>$C$4:$C$42</formula1>
    </dataValidation>
  </dataValidations>
  <pageMargins left="0.7" right="0.7" top="0.75" bottom="0.75" header="0.3" footer="0.3"/>
  <pageSetup paperSize="9" orientation="portrait" r:id="rId1"/>
  <headerFooter>
    <oddFooter>&amp;C&amp;1#&amp;"Calibri"&amp;10&amp;K000000OFFICIAL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8F0F1-863C-4AF4-8493-42DA68F5B1AF}">
  <sheetPr>
    <tabColor rgb="FF00B050"/>
  </sheetPr>
  <dimension ref="A1:S104"/>
  <sheetViews>
    <sheetView zoomScale="85" zoomScaleNormal="85" workbookViewId="0">
      <pane ySplit="5" topLeftCell="A12" activePane="bottomLeft" state="frozen"/>
      <selection pane="bottomLeft" activeCell="A29" sqref="A29"/>
    </sheetView>
  </sheetViews>
  <sheetFormatPr defaultColWidth="26.7109375" defaultRowHeight="36.950000000000003" customHeight="1" x14ac:dyDescent="0.2"/>
  <cols>
    <col min="1" max="1" width="14.42578125" style="329" customWidth="1"/>
    <col min="2" max="2" width="68.85546875" style="329" customWidth="1"/>
    <col min="3" max="3" width="16.28515625" style="329" customWidth="1"/>
    <col min="4" max="4" width="12.140625" style="329" customWidth="1"/>
    <col min="5" max="5" width="6.5703125" style="329" customWidth="1"/>
    <col min="6" max="6" width="5.85546875" style="329" customWidth="1"/>
    <col min="7" max="7" width="6.7109375" style="329" customWidth="1"/>
    <col min="8" max="8" width="6.85546875" style="329" customWidth="1"/>
    <col min="9" max="9" width="7.42578125" style="329" customWidth="1"/>
    <col min="10" max="10" width="14.42578125" style="329" customWidth="1"/>
    <col min="11" max="11" width="17.42578125" style="329" customWidth="1"/>
    <col min="12" max="12" width="15" style="329" customWidth="1"/>
    <col min="13" max="13" width="8.7109375" style="329" bestFit="1" customWidth="1"/>
    <col min="14" max="14" width="21.85546875" style="329" bestFit="1" customWidth="1"/>
    <col min="15" max="15" width="12.42578125" style="329" customWidth="1"/>
    <col min="16" max="16" width="14.42578125" style="329" customWidth="1"/>
    <col min="17" max="17" width="16.28515625" style="329" customWidth="1"/>
    <col min="18" max="18" width="16" style="329" customWidth="1"/>
    <col min="19" max="19" width="22.85546875" style="329" bestFit="1" customWidth="1"/>
    <col min="20" max="16384" width="26.7109375" style="329"/>
  </cols>
  <sheetData>
    <row r="1" spans="1:19" s="801" customFormat="1" ht="36.950000000000003" customHeight="1" x14ac:dyDescent="0.25">
      <c r="A1" s="85" t="s">
        <v>1793</v>
      </c>
      <c r="B1" s="800" t="s">
        <v>104</v>
      </c>
      <c r="F1" s="1057" t="s">
        <v>573</v>
      </c>
      <c r="G1" s="1057"/>
      <c r="H1" s="1057"/>
      <c r="I1" s="1057"/>
      <c r="J1" s="1057"/>
      <c r="K1" s="1057"/>
    </row>
    <row r="2" spans="1:19" s="801" customFormat="1" ht="46.15" customHeight="1" thickBot="1" x14ac:dyDescent="0.25">
      <c r="A2" s="87" t="s">
        <v>105</v>
      </c>
      <c r="B2" s="88" t="s">
        <v>106</v>
      </c>
      <c r="C2" s="89" t="s">
        <v>107</v>
      </c>
      <c r="F2" s="1057"/>
      <c r="G2" s="1057"/>
      <c r="H2" s="1057"/>
      <c r="I2" s="1057"/>
      <c r="J2" s="1057"/>
      <c r="K2" s="1057"/>
    </row>
    <row r="3" spans="1:19" s="801" customFormat="1" ht="42.75" customHeight="1" thickBot="1" x14ac:dyDescent="0.25">
      <c r="A3" s="90" t="s">
        <v>108</v>
      </c>
      <c r="B3" s="91" t="s">
        <v>109</v>
      </c>
      <c r="C3" s="92" t="s">
        <v>110</v>
      </c>
      <c r="D3" s="325" t="s">
        <v>627</v>
      </c>
      <c r="E3" s="93"/>
      <c r="F3" s="1058" t="s">
        <v>1523</v>
      </c>
      <c r="G3" s="1059"/>
      <c r="H3" s="1059"/>
      <c r="I3" s="1059"/>
      <c r="J3" s="1059"/>
      <c r="K3" s="1060"/>
      <c r="L3" s="93"/>
      <c r="M3" s="93"/>
      <c r="N3" s="93"/>
      <c r="O3" s="94"/>
      <c r="P3" s="94"/>
      <c r="Q3" s="93"/>
      <c r="R3" s="93"/>
      <c r="S3" s="94"/>
    </row>
    <row r="4" spans="1:19" s="801" customFormat="1" ht="36.950000000000003" customHeight="1" x14ac:dyDescent="0.2">
      <c r="A4" s="802"/>
      <c r="B4" s="96"/>
      <c r="C4" s="96"/>
      <c r="D4" s="97"/>
      <c r="E4" s="1061" t="s">
        <v>111</v>
      </c>
      <c r="F4" s="1062"/>
      <c r="G4" s="1062"/>
      <c r="H4" s="1062"/>
      <c r="I4" s="1062"/>
      <c r="J4" s="644"/>
      <c r="K4" s="645"/>
      <c r="L4" s="96"/>
      <c r="M4" s="96"/>
      <c r="N4" s="96"/>
      <c r="O4" s="99"/>
      <c r="P4" s="99"/>
      <c r="Q4" s="96"/>
      <c r="R4" s="96"/>
      <c r="S4" s="99"/>
    </row>
    <row r="5" spans="1:19" s="801" customFormat="1" ht="36.950000000000003" customHeight="1" x14ac:dyDescent="0.2">
      <c r="A5" s="487" t="s">
        <v>112</v>
      </c>
      <c r="B5" s="748" t="s">
        <v>113</v>
      </c>
      <c r="C5" s="488" t="s">
        <v>114</v>
      </c>
      <c r="D5" s="101" t="s">
        <v>115</v>
      </c>
      <c r="E5" s="101" t="s">
        <v>116</v>
      </c>
      <c r="F5" s="101" t="s">
        <v>117</v>
      </c>
      <c r="G5" s="101" t="s">
        <v>118</v>
      </c>
      <c r="H5" s="101" t="s">
        <v>119</v>
      </c>
      <c r="I5" s="101" t="s">
        <v>120</v>
      </c>
      <c r="J5" s="102" t="s">
        <v>121</v>
      </c>
      <c r="K5" s="102" t="s">
        <v>122</v>
      </c>
      <c r="L5" s="101" t="s">
        <v>123</v>
      </c>
      <c r="M5" s="101" t="s">
        <v>124</v>
      </c>
      <c r="N5" s="101" t="s">
        <v>125</v>
      </c>
      <c r="O5" s="101" t="s">
        <v>126</v>
      </c>
      <c r="P5" s="101" t="s">
        <v>127</v>
      </c>
      <c r="Q5" s="101" t="s">
        <v>128</v>
      </c>
      <c r="R5" s="101" t="s">
        <v>129</v>
      </c>
      <c r="S5" s="103"/>
    </row>
    <row r="6" spans="1:19" s="801" customFormat="1" ht="17.45" customHeight="1" x14ac:dyDescent="0.2">
      <c r="A6" s="403" t="s">
        <v>1794</v>
      </c>
      <c r="B6" s="642" t="s">
        <v>1795</v>
      </c>
      <c r="C6" s="106">
        <v>44664</v>
      </c>
      <c r="D6" s="107">
        <v>32</v>
      </c>
      <c r="E6" s="108">
        <v>17</v>
      </c>
      <c r="F6" s="108">
        <v>15</v>
      </c>
      <c r="G6" s="108"/>
      <c r="H6" s="108"/>
      <c r="I6" s="108"/>
      <c r="J6" s="109">
        <f t="shared" ref="J6:J69" si="0">SUM(E6*1.2,F6*1.5,G6*2.4,H6*3,I6*4)</f>
        <v>42.9</v>
      </c>
      <c r="K6" s="110">
        <f t="shared" ref="K6:K69" si="1">ROUND((J6*28.5)*32%,0)</f>
        <v>391</v>
      </c>
      <c r="L6" s="111">
        <v>44664</v>
      </c>
      <c r="M6" s="108"/>
      <c r="N6" s="108"/>
      <c r="O6" s="112"/>
      <c r="P6" s="185" t="s">
        <v>998</v>
      </c>
      <c r="Q6" s="108"/>
      <c r="R6" s="108"/>
      <c r="S6" s="112"/>
    </row>
    <row r="7" spans="1:19" s="801" customFormat="1" ht="17.45" customHeight="1" x14ac:dyDescent="0.2">
      <c r="A7" s="753">
        <v>38375</v>
      </c>
      <c r="B7" s="642" t="s">
        <v>1797</v>
      </c>
      <c r="C7" s="106">
        <v>44668</v>
      </c>
      <c r="D7" s="107">
        <v>89</v>
      </c>
      <c r="E7" s="108">
        <v>16</v>
      </c>
      <c r="F7" s="108">
        <v>7</v>
      </c>
      <c r="G7" s="108">
        <v>34</v>
      </c>
      <c r="H7" s="108">
        <v>32</v>
      </c>
      <c r="I7" s="108"/>
      <c r="J7" s="109">
        <f t="shared" si="0"/>
        <v>207.3</v>
      </c>
      <c r="K7" s="110">
        <f t="shared" si="1"/>
        <v>1891</v>
      </c>
      <c r="L7" s="111">
        <v>44672</v>
      </c>
      <c r="M7" s="108"/>
      <c r="N7" s="551"/>
      <c r="O7" s="112"/>
      <c r="P7" s="112" t="s">
        <v>1123</v>
      </c>
      <c r="Q7" s="108"/>
      <c r="R7" s="108"/>
      <c r="S7" s="112" t="s">
        <v>1801</v>
      </c>
    </row>
    <row r="8" spans="1:19" s="801" customFormat="1" ht="17.45" customHeight="1" x14ac:dyDescent="0.2">
      <c r="A8" s="811">
        <v>38856</v>
      </c>
      <c r="B8" s="642" t="s">
        <v>1799</v>
      </c>
      <c r="C8" s="440">
        <v>44692</v>
      </c>
      <c r="D8" s="107">
        <v>149</v>
      </c>
      <c r="E8" s="108">
        <v>6</v>
      </c>
      <c r="F8" s="108">
        <v>36</v>
      </c>
      <c r="G8" s="108">
        <v>70</v>
      </c>
      <c r="H8" s="108">
        <v>37</v>
      </c>
      <c r="I8" s="108"/>
      <c r="J8" s="109">
        <f t="shared" si="0"/>
        <v>340.2</v>
      </c>
      <c r="K8" s="110">
        <f t="shared" si="1"/>
        <v>3103</v>
      </c>
      <c r="L8" s="111">
        <v>44697</v>
      </c>
      <c r="M8" s="108"/>
      <c r="N8" s="108"/>
      <c r="O8" s="112"/>
      <c r="P8" s="112" t="s">
        <v>1800</v>
      </c>
      <c r="Q8" s="108"/>
      <c r="R8" s="108"/>
      <c r="S8" s="112"/>
    </row>
    <row r="9" spans="1:19" s="801" customFormat="1" ht="17.45" customHeight="1" x14ac:dyDescent="0.2">
      <c r="A9" s="810">
        <v>38855</v>
      </c>
      <c r="B9" s="642" t="s">
        <v>1802</v>
      </c>
      <c r="C9" s="443">
        <v>44692</v>
      </c>
      <c r="D9" s="438">
        <v>66</v>
      </c>
      <c r="E9" s="108">
        <v>66</v>
      </c>
      <c r="F9" s="108"/>
      <c r="G9" s="108"/>
      <c r="H9" s="108"/>
      <c r="I9" s="108"/>
      <c r="J9" s="109">
        <f t="shared" si="0"/>
        <v>79.2</v>
      </c>
      <c r="K9" s="110">
        <f t="shared" si="1"/>
        <v>722</v>
      </c>
      <c r="L9" s="111">
        <v>44697</v>
      </c>
      <c r="M9" s="108"/>
      <c r="N9" s="108" t="s">
        <v>132</v>
      </c>
      <c r="P9" s="812" t="s">
        <v>1803</v>
      </c>
      <c r="Q9" s="108"/>
      <c r="R9" s="108"/>
      <c r="S9" s="108"/>
    </row>
    <row r="10" spans="1:19" s="801" customFormat="1" ht="17.45" customHeight="1" x14ac:dyDescent="0.2">
      <c r="A10" s="403" t="s">
        <v>1807</v>
      </c>
      <c r="B10" s="218" t="s">
        <v>1808</v>
      </c>
      <c r="C10" s="615">
        <v>44712</v>
      </c>
      <c r="D10" s="438">
        <v>28</v>
      </c>
      <c r="E10" s="108"/>
      <c r="F10" s="108"/>
      <c r="G10" s="108">
        <v>28</v>
      </c>
      <c r="H10" s="108"/>
      <c r="I10" s="108"/>
      <c r="J10" s="109">
        <f t="shared" si="0"/>
        <v>67.2</v>
      </c>
      <c r="K10" s="110">
        <f t="shared" si="1"/>
        <v>613</v>
      </c>
      <c r="L10" s="111">
        <v>44713</v>
      </c>
      <c r="M10" s="108"/>
      <c r="N10" s="108" t="s">
        <v>132</v>
      </c>
      <c r="O10" s="112"/>
      <c r="P10" s="112" t="s">
        <v>863</v>
      </c>
      <c r="Q10" s="108"/>
      <c r="R10" s="108"/>
      <c r="S10" s="112"/>
    </row>
    <row r="11" spans="1:19" s="801" customFormat="1" ht="17.45" customHeight="1" x14ac:dyDescent="0.2">
      <c r="A11" s="403" t="s">
        <v>1812</v>
      </c>
      <c r="B11" s="471" t="s">
        <v>1813</v>
      </c>
      <c r="C11" s="511">
        <v>44734</v>
      </c>
      <c r="D11" s="438">
        <v>51</v>
      </c>
      <c r="E11" s="108"/>
      <c r="F11" s="108"/>
      <c r="G11" s="108">
        <v>51</v>
      </c>
      <c r="H11" s="108"/>
      <c r="I11" s="108"/>
      <c r="J11" s="109">
        <f t="shared" si="0"/>
        <v>122.39999999999999</v>
      </c>
      <c r="K11" s="110">
        <f t="shared" si="1"/>
        <v>1116</v>
      </c>
      <c r="L11" s="111">
        <v>44734</v>
      </c>
      <c r="M11" s="108"/>
      <c r="N11" s="108" t="s">
        <v>132</v>
      </c>
      <c r="O11" s="112"/>
      <c r="P11" s="112" t="s">
        <v>863</v>
      </c>
      <c r="Q11" s="108"/>
      <c r="R11" s="108"/>
      <c r="S11" s="112"/>
    </row>
    <row r="12" spans="1:19" s="801" customFormat="1" ht="17.45" customHeight="1" x14ac:dyDescent="0.2">
      <c r="A12" s="403" t="s">
        <v>1814</v>
      </c>
      <c r="B12" s="844" t="s">
        <v>1815</v>
      </c>
      <c r="C12" s="813">
        <v>44734</v>
      </c>
      <c r="D12" s="438">
        <v>28</v>
      </c>
      <c r="E12" s="108">
        <v>4</v>
      </c>
      <c r="F12" s="108">
        <v>10</v>
      </c>
      <c r="G12" s="108">
        <v>12</v>
      </c>
      <c r="H12" s="108">
        <v>2</v>
      </c>
      <c r="I12" s="108"/>
      <c r="J12" s="109">
        <f t="shared" si="0"/>
        <v>54.599999999999994</v>
      </c>
      <c r="K12" s="110">
        <f t="shared" si="1"/>
        <v>498</v>
      </c>
      <c r="L12" s="111">
        <v>44734</v>
      </c>
      <c r="M12" s="108"/>
      <c r="N12" s="108"/>
      <c r="O12" s="112"/>
      <c r="P12" s="112" t="s">
        <v>244</v>
      </c>
      <c r="Q12" s="108"/>
      <c r="R12" s="108"/>
      <c r="S12" s="803"/>
    </row>
    <row r="13" spans="1:19" s="801" customFormat="1" ht="17.45" customHeight="1" x14ac:dyDescent="0.2">
      <c r="A13" s="539" t="s">
        <v>1817</v>
      </c>
      <c r="B13" s="816" t="s">
        <v>1816</v>
      </c>
      <c r="C13" s="443">
        <v>44741</v>
      </c>
      <c r="D13" s="438">
        <v>62</v>
      </c>
      <c r="E13" s="108"/>
      <c r="F13" s="108"/>
      <c r="G13" s="108">
        <v>62</v>
      </c>
      <c r="H13" s="108"/>
      <c r="I13" s="108"/>
      <c r="J13" s="109">
        <f t="shared" si="0"/>
        <v>148.79999999999998</v>
      </c>
      <c r="K13" s="110">
        <f t="shared" si="1"/>
        <v>1357</v>
      </c>
      <c r="L13" s="111">
        <v>44741</v>
      </c>
      <c r="M13" s="108"/>
      <c r="N13" s="108" t="s">
        <v>132</v>
      </c>
      <c r="O13" s="112"/>
      <c r="P13" s="112" t="s">
        <v>244</v>
      </c>
      <c r="Q13" s="108"/>
      <c r="R13" s="108"/>
      <c r="S13" s="112"/>
    </row>
    <row r="14" spans="1:19" s="801" customFormat="1" ht="17.45" customHeight="1" x14ac:dyDescent="0.2">
      <c r="A14" s="403" t="s">
        <v>1820</v>
      </c>
      <c r="B14" s="471" t="s">
        <v>1821</v>
      </c>
      <c r="C14" s="442">
        <v>44748</v>
      </c>
      <c r="D14" s="107">
        <v>230</v>
      </c>
      <c r="E14" s="108"/>
      <c r="F14" s="108"/>
      <c r="G14" s="108">
        <v>230</v>
      </c>
      <c r="H14" s="108"/>
      <c r="I14" s="108"/>
      <c r="J14" s="109">
        <f t="shared" si="0"/>
        <v>552</v>
      </c>
      <c r="K14" s="110">
        <f t="shared" si="1"/>
        <v>5034</v>
      </c>
      <c r="L14" s="111">
        <v>44753</v>
      </c>
      <c r="M14" s="108"/>
      <c r="N14" s="108" t="s">
        <v>132</v>
      </c>
      <c r="O14" s="112"/>
      <c r="P14" s="563" t="s">
        <v>1800</v>
      </c>
      <c r="Q14" s="108"/>
      <c r="R14" s="108"/>
      <c r="S14" s="112"/>
    </row>
    <row r="15" spans="1:19" s="805" customFormat="1" ht="17.45" customHeight="1" x14ac:dyDescent="0.2">
      <c r="A15" s="403" t="s">
        <v>1822</v>
      </c>
      <c r="B15" s="471" t="s">
        <v>1823</v>
      </c>
      <c r="C15" s="557">
        <v>44748</v>
      </c>
      <c r="D15" s="550">
        <v>210</v>
      </c>
      <c r="E15" s="551">
        <v>126</v>
      </c>
      <c r="F15" s="551">
        <v>84</v>
      </c>
      <c r="G15" s="551"/>
      <c r="H15" s="551"/>
      <c r="I15" s="551"/>
      <c r="J15" s="109">
        <f t="shared" si="0"/>
        <v>277.2</v>
      </c>
      <c r="K15" s="110">
        <f t="shared" si="1"/>
        <v>2528</v>
      </c>
      <c r="L15" s="552">
        <v>44753</v>
      </c>
      <c r="M15" s="551"/>
      <c r="N15" s="108"/>
      <c r="O15" s="560"/>
      <c r="P15" s="613" t="s">
        <v>594</v>
      </c>
      <c r="Q15" s="561"/>
      <c r="R15" s="551"/>
      <c r="S15" s="553"/>
    </row>
    <row r="16" spans="1:19" s="801" customFormat="1" ht="17.45" customHeight="1" x14ac:dyDescent="0.2">
      <c r="A16" s="444" t="s">
        <v>1824</v>
      </c>
      <c r="B16" s="471" t="s">
        <v>1825</v>
      </c>
      <c r="C16" s="440">
        <v>44755</v>
      </c>
      <c r="D16" s="107">
        <v>66</v>
      </c>
      <c r="E16" s="108"/>
      <c r="F16" s="108"/>
      <c r="G16" s="108">
        <v>66</v>
      </c>
      <c r="H16" s="108"/>
      <c r="I16" s="108"/>
      <c r="J16" s="109">
        <f t="shared" si="0"/>
        <v>158.4</v>
      </c>
      <c r="K16" s="110">
        <f t="shared" si="1"/>
        <v>1445</v>
      </c>
      <c r="L16" s="596" t="s">
        <v>1826</v>
      </c>
      <c r="M16" s="108"/>
      <c r="N16" s="108" t="s">
        <v>132</v>
      </c>
      <c r="O16" s="326"/>
      <c r="P16" s="613" t="s">
        <v>998</v>
      </c>
      <c r="Q16" s="562"/>
      <c r="R16" s="108"/>
      <c r="S16" s="112"/>
    </row>
    <row r="17" spans="1:19" s="801" customFormat="1" ht="17.45" customHeight="1" x14ac:dyDescent="0.2">
      <c r="A17" s="817">
        <v>39049</v>
      </c>
      <c r="B17" s="218" t="s">
        <v>1833</v>
      </c>
      <c r="C17" s="615">
        <v>44762</v>
      </c>
      <c r="D17" s="438">
        <v>455</v>
      </c>
      <c r="E17" s="108"/>
      <c r="F17" s="108"/>
      <c r="G17" s="108">
        <v>455</v>
      </c>
      <c r="H17" s="108"/>
      <c r="I17" s="108"/>
      <c r="J17" s="109">
        <f t="shared" si="0"/>
        <v>1092</v>
      </c>
      <c r="K17" s="110">
        <f t="shared" si="1"/>
        <v>9959</v>
      </c>
      <c r="L17" s="111">
        <v>44762</v>
      </c>
      <c r="M17" s="108"/>
      <c r="N17" s="108" t="s">
        <v>132</v>
      </c>
      <c r="P17" s="194" t="s">
        <v>1123</v>
      </c>
      <c r="Q17" s="108"/>
      <c r="R17" s="108"/>
      <c r="S17" s="112"/>
    </row>
    <row r="18" spans="1:19" s="801" customFormat="1" ht="17.45" customHeight="1" x14ac:dyDescent="0.2">
      <c r="A18" s="403" t="s">
        <v>1837</v>
      </c>
      <c r="B18" s="471" t="s">
        <v>1839</v>
      </c>
      <c r="C18" s="511">
        <v>44776</v>
      </c>
      <c r="D18" s="438">
        <v>100</v>
      </c>
      <c r="E18" s="108"/>
      <c r="F18" s="108"/>
      <c r="G18" s="108">
        <v>100</v>
      </c>
      <c r="H18" s="108"/>
      <c r="I18" s="108"/>
      <c r="J18" s="109">
        <f t="shared" si="0"/>
        <v>240</v>
      </c>
      <c r="K18" s="110">
        <f t="shared" si="1"/>
        <v>2189</v>
      </c>
      <c r="L18" s="111">
        <v>44788</v>
      </c>
      <c r="M18" s="108"/>
      <c r="N18" s="108" t="s">
        <v>132</v>
      </c>
      <c r="O18" s="112"/>
      <c r="P18" s="112" t="s">
        <v>748</v>
      </c>
      <c r="Q18" s="108"/>
      <c r="R18" s="108"/>
      <c r="S18" s="112"/>
    </row>
    <row r="19" spans="1:19" s="801" customFormat="1" ht="17.45" customHeight="1" x14ac:dyDescent="0.2">
      <c r="A19" s="403" t="s">
        <v>1838</v>
      </c>
      <c r="B19" s="632" t="s">
        <v>1840</v>
      </c>
      <c r="C19" s="818">
        <v>44776</v>
      </c>
      <c r="D19" s="107">
        <v>238</v>
      </c>
      <c r="E19" s="108">
        <v>21</v>
      </c>
      <c r="F19" s="108">
        <v>84</v>
      </c>
      <c r="G19" s="108">
        <v>99</v>
      </c>
      <c r="H19" s="108">
        <v>34</v>
      </c>
      <c r="I19" s="108"/>
      <c r="J19" s="109">
        <f t="shared" si="0"/>
        <v>490.79999999999995</v>
      </c>
      <c r="K19" s="110">
        <f t="shared" si="1"/>
        <v>4476</v>
      </c>
      <c r="L19" s="111">
        <v>44788</v>
      </c>
      <c r="M19" s="108"/>
      <c r="N19" s="108"/>
      <c r="O19" s="112"/>
      <c r="P19" s="112" t="s">
        <v>244</v>
      </c>
      <c r="Q19" s="108"/>
      <c r="R19" s="108"/>
      <c r="S19" s="112"/>
    </row>
    <row r="20" spans="1:19" s="801" customFormat="1" ht="17.45" customHeight="1" x14ac:dyDescent="0.2">
      <c r="A20" s="461">
        <v>39111</v>
      </c>
      <c r="B20" s="642" t="s">
        <v>1841</v>
      </c>
      <c r="C20" s="511">
        <v>44790</v>
      </c>
      <c r="D20" s="438">
        <v>95</v>
      </c>
      <c r="E20" s="108"/>
      <c r="F20" s="108"/>
      <c r="G20" s="108">
        <v>95</v>
      </c>
      <c r="H20" s="108"/>
      <c r="I20" s="108"/>
      <c r="J20" s="109">
        <f t="shared" si="0"/>
        <v>228</v>
      </c>
      <c r="K20" s="110">
        <f t="shared" si="1"/>
        <v>2079</v>
      </c>
      <c r="L20" s="111">
        <v>44790</v>
      </c>
      <c r="M20" s="108"/>
      <c r="N20" s="108" t="s">
        <v>132</v>
      </c>
      <c r="O20" s="112"/>
      <c r="P20" s="112" t="s">
        <v>1123</v>
      </c>
      <c r="Q20" s="108"/>
      <c r="R20" s="108"/>
      <c r="S20" s="112"/>
    </row>
    <row r="21" spans="1:19" s="801" customFormat="1" ht="17.45" customHeight="1" x14ac:dyDescent="0.2">
      <c r="A21" s="539" t="s">
        <v>1842</v>
      </c>
      <c r="B21" s="632" t="s">
        <v>1843</v>
      </c>
      <c r="C21" s="818">
        <v>44790</v>
      </c>
      <c r="D21" s="107">
        <v>44</v>
      </c>
      <c r="E21" s="108"/>
      <c r="F21" s="108"/>
      <c r="G21" s="108">
        <v>44</v>
      </c>
      <c r="H21" s="108"/>
      <c r="I21" s="108"/>
      <c r="J21" s="109">
        <f t="shared" si="0"/>
        <v>105.6</v>
      </c>
      <c r="K21" s="110">
        <f t="shared" si="1"/>
        <v>963</v>
      </c>
      <c r="L21" s="111">
        <v>44790</v>
      </c>
      <c r="M21" s="108"/>
      <c r="N21" s="108" t="s">
        <v>132</v>
      </c>
      <c r="O21" s="112"/>
      <c r="P21" s="112" t="s">
        <v>990</v>
      </c>
      <c r="Q21" s="108"/>
      <c r="R21" s="108"/>
      <c r="S21" s="112"/>
    </row>
    <row r="22" spans="1:19" s="801" customFormat="1" ht="17.45" customHeight="1" x14ac:dyDescent="0.2">
      <c r="A22" s="461">
        <v>39136</v>
      </c>
      <c r="B22" s="642" t="s">
        <v>1845</v>
      </c>
      <c r="C22" s="443">
        <v>44812</v>
      </c>
      <c r="D22" s="438">
        <v>95</v>
      </c>
      <c r="E22" s="108">
        <v>2</v>
      </c>
      <c r="F22" s="108">
        <v>24</v>
      </c>
      <c r="G22" s="108">
        <v>55</v>
      </c>
      <c r="H22" s="108">
        <v>10</v>
      </c>
      <c r="I22" s="108"/>
      <c r="J22" s="109">
        <f t="shared" si="0"/>
        <v>200.4</v>
      </c>
      <c r="K22" s="110">
        <f t="shared" si="1"/>
        <v>1828</v>
      </c>
      <c r="L22" s="111">
        <v>44812</v>
      </c>
      <c r="M22" s="108"/>
      <c r="N22" s="108"/>
      <c r="O22" s="112"/>
      <c r="P22" s="112" t="s">
        <v>1123</v>
      </c>
      <c r="Q22" s="108"/>
      <c r="R22" s="108"/>
      <c r="S22" s="112"/>
    </row>
    <row r="23" spans="1:19" s="801" customFormat="1" ht="17.45" customHeight="1" x14ac:dyDescent="0.2">
      <c r="A23" s="403" t="s">
        <v>1846</v>
      </c>
      <c r="B23" s="642" t="s">
        <v>1847</v>
      </c>
      <c r="C23" s="180">
        <v>44812</v>
      </c>
      <c r="D23" s="438">
        <v>350</v>
      </c>
      <c r="E23" s="108"/>
      <c r="F23" s="108"/>
      <c r="G23" s="108">
        <v>350</v>
      </c>
      <c r="H23" s="108"/>
      <c r="I23" s="108"/>
      <c r="J23" s="109">
        <f t="shared" si="0"/>
        <v>840</v>
      </c>
      <c r="K23" s="110">
        <f t="shared" si="1"/>
        <v>7661</v>
      </c>
      <c r="L23" s="111">
        <v>44812</v>
      </c>
      <c r="M23" s="108"/>
      <c r="N23" s="108" t="s">
        <v>132</v>
      </c>
      <c r="O23" s="112"/>
      <c r="P23" s="112" t="s">
        <v>594</v>
      </c>
      <c r="Q23" s="108"/>
      <c r="R23" s="108"/>
      <c r="S23" s="112"/>
    </row>
    <row r="24" spans="1:19" s="801" customFormat="1" ht="26.25" customHeight="1" x14ac:dyDescent="0.2">
      <c r="A24" s="461">
        <v>38675</v>
      </c>
      <c r="B24" s="835" t="s">
        <v>1778</v>
      </c>
      <c r="C24" s="834">
        <v>44825</v>
      </c>
      <c r="D24" s="827">
        <v>32</v>
      </c>
      <c r="E24" s="112">
        <v>8</v>
      </c>
      <c r="F24" s="112">
        <v>12</v>
      </c>
      <c r="G24" s="112">
        <v>12</v>
      </c>
      <c r="H24" s="112"/>
      <c r="I24" s="112"/>
      <c r="J24" s="825">
        <f t="shared" si="0"/>
        <v>56.4</v>
      </c>
      <c r="K24" s="826">
        <f t="shared" si="1"/>
        <v>514</v>
      </c>
      <c r="L24" s="117">
        <v>44825</v>
      </c>
      <c r="M24" s="112"/>
      <c r="N24" s="112"/>
      <c r="O24" s="777"/>
      <c r="P24" s="828" t="s">
        <v>712</v>
      </c>
      <c r="Q24" s="828"/>
      <c r="R24" s="112" t="s">
        <v>1853</v>
      </c>
      <c r="S24" s="112"/>
    </row>
    <row r="25" spans="1:19" s="801" customFormat="1" ht="17.45" customHeight="1" x14ac:dyDescent="0.2">
      <c r="A25" s="403" t="s">
        <v>1854</v>
      </c>
      <c r="B25" s="816" t="s">
        <v>1855</v>
      </c>
      <c r="C25" s="564">
        <v>44825</v>
      </c>
      <c r="D25" s="438">
        <v>65</v>
      </c>
      <c r="E25" s="108"/>
      <c r="F25" s="108"/>
      <c r="G25" s="108">
        <v>65</v>
      </c>
      <c r="H25" s="108"/>
      <c r="I25" s="108"/>
      <c r="J25" s="109">
        <f t="shared" si="0"/>
        <v>156</v>
      </c>
      <c r="K25" s="110">
        <f t="shared" si="1"/>
        <v>1423</v>
      </c>
      <c r="L25" s="596">
        <v>44825</v>
      </c>
      <c r="M25" s="108"/>
      <c r="N25" s="108" t="s">
        <v>132</v>
      </c>
      <c r="O25" s="112"/>
      <c r="P25" s="828" t="s">
        <v>712</v>
      </c>
      <c r="Q25" s="828"/>
      <c r="R25" s="828"/>
      <c r="S25" s="112"/>
    </row>
    <row r="26" spans="1:19" s="801" customFormat="1" ht="17.45" customHeight="1" x14ac:dyDescent="0.2">
      <c r="A26" s="461">
        <v>39213</v>
      </c>
      <c r="B26" s="471" t="s">
        <v>1865</v>
      </c>
      <c r="C26" s="443">
        <v>44846</v>
      </c>
      <c r="D26" s="438">
        <v>500</v>
      </c>
      <c r="E26" s="108"/>
      <c r="F26" s="108"/>
      <c r="G26" s="108">
        <v>500</v>
      </c>
      <c r="H26" s="108"/>
      <c r="I26" s="108"/>
      <c r="J26" s="109">
        <f t="shared" si="0"/>
        <v>1200</v>
      </c>
      <c r="K26" s="110">
        <f t="shared" si="1"/>
        <v>10944</v>
      </c>
      <c r="L26" s="111">
        <v>44846</v>
      </c>
      <c r="M26" s="108"/>
      <c r="N26" s="108" t="s">
        <v>132</v>
      </c>
      <c r="O26" s="112"/>
      <c r="P26" s="112" t="s">
        <v>712</v>
      </c>
      <c r="Q26" s="108"/>
      <c r="R26" s="108"/>
      <c r="S26" s="112"/>
    </row>
    <row r="27" spans="1:19" s="801" customFormat="1" ht="17.45" customHeight="1" x14ac:dyDescent="0.2">
      <c r="A27" s="215" t="s">
        <v>1866</v>
      </c>
      <c r="B27" s="221" t="s">
        <v>1867</v>
      </c>
      <c r="C27" s="180">
        <v>44860</v>
      </c>
      <c r="D27" s="438">
        <v>120</v>
      </c>
      <c r="E27" s="108">
        <v>48</v>
      </c>
      <c r="F27" s="108">
        <v>72</v>
      </c>
      <c r="G27" s="108"/>
      <c r="H27" s="108"/>
      <c r="I27" s="108"/>
      <c r="J27" s="109">
        <f t="shared" si="0"/>
        <v>165.6</v>
      </c>
      <c r="K27" s="110">
        <f t="shared" si="1"/>
        <v>1510</v>
      </c>
      <c r="L27" s="111">
        <v>44860</v>
      </c>
      <c r="M27" s="108"/>
      <c r="N27" s="108"/>
      <c r="O27" s="112"/>
      <c r="P27" s="112" t="s">
        <v>594</v>
      </c>
      <c r="Q27" s="108"/>
      <c r="R27" s="108"/>
      <c r="S27" s="112"/>
    </row>
    <row r="28" spans="1:19" s="801" customFormat="1" ht="17.45" customHeight="1" x14ac:dyDescent="0.2">
      <c r="A28" s="474">
        <v>32443</v>
      </c>
      <c r="B28" s="218" t="s">
        <v>1868</v>
      </c>
      <c r="C28" s="728">
        <v>44867</v>
      </c>
      <c r="D28" s="107">
        <v>38</v>
      </c>
      <c r="E28" s="108"/>
      <c r="F28" s="108"/>
      <c r="G28" s="108">
        <v>38</v>
      </c>
      <c r="H28" s="108"/>
      <c r="I28" s="108"/>
      <c r="J28" s="109">
        <f t="shared" si="0"/>
        <v>91.2</v>
      </c>
      <c r="K28" s="110">
        <f t="shared" si="1"/>
        <v>832</v>
      </c>
      <c r="L28" s="111">
        <v>44867</v>
      </c>
      <c r="M28" s="108"/>
      <c r="N28" s="108" t="s">
        <v>132</v>
      </c>
      <c r="O28" s="112"/>
      <c r="P28" s="112" t="s">
        <v>712</v>
      </c>
      <c r="Q28" s="108"/>
      <c r="R28" s="108"/>
      <c r="S28" s="112"/>
    </row>
    <row r="29" spans="1:19" s="801" customFormat="1" ht="17.45" customHeight="1" x14ac:dyDescent="0.2">
      <c r="A29" s="403" t="s">
        <v>1869</v>
      </c>
      <c r="B29" s="804" t="s">
        <v>1870</v>
      </c>
      <c r="C29" s="729">
        <v>44867</v>
      </c>
      <c r="D29" s="107">
        <v>40</v>
      </c>
      <c r="E29" s="108">
        <v>2</v>
      </c>
      <c r="F29" s="108">
        <v>13</v>
      </c>
      <c r="G29" s="108">
        <v>17</v>
      </c>
      <c r="H29" s="108">
        <v>8</v>
      </c>
      <c r="I29" s="108"/>
      <c r="J29" s="109">
        <f t="shared" si="0"/>
        <v>86.699999999999989</v>
      </c>
      <c r="K29" s="110">
        <f t="shared" si="1"/>
        <v>791</v>
      </c>
      <c r="L29" s="111">
        <v>44867</v>
      </c>
      <c r="M29" s="108"/>
      <c r="N29" s="108"/>
      <c r="O29" s="112"/>
      <c r="P29" s="112" t="s">
        <v>998</v>
      </c>
      <c r="Q29" s="108"/>
      <c r="R29" s="108"/>
      <c r="S29" s="112"/>
    </row>
    <row r="30" spans="1:19" s="801" customFormat="1" ht="29.25" customHeight="1" x14ac:dyDescent="0.2">
      <c r="A30" s="403" t="s">
        <v>1814</v>
      </c>
      <c r="B30" s="471" t="s">
        <v>1885</v>
      </c>
      <c r="C30" s="511">
        <v>44867</v>
      </c>
      <c r="D30" s="438">
        <v>26</v>
      </c>
      <c r="E30" s="108">
        <v>4</v>
      </c>
      <c r="F30" s="108">
        <v>10</v>
      </c>
      <c r="G30" s="108">
        <v>12</v>
      </c>
      <c r="H30" s="108"/>
      <c r="I30" s="108"/>
      <c r="J30" s="109">
        <f t="shared" si="0"/>
        <v>48.599999999999994</v>
      </c>
      <c r="K30" s="110">
        <f t="shared" si="1"/>
        <v>443</v>
      </c>
      <c r="L30" s="111">
        <v>44867</v>
      </c>
      <c r="M30" s="108"/>
      <c r="N30" s="108"/>
      <c r="O30" s="112"/>
      <c r="P30" s="112" t="s">
        <v>244</v>
      </c>
      <c r="Q30" s="108"/>
      <c r="R30" s="108" t="s">
        <v>1871</v>
      </c>
      <c r="S30" s="112"/>
    </row>
    <row r="31" spans="1:19" s="801" customFormat="1" ht="17.45" customHeight="1" x14ac:dyDescent="0.2">
      <c r="A31" s="461">
        <v>39256</v>
      </c>
      <c r="B31" s="221" t="s">
        <v>1721</v>
      </c>
      <c r="C31" s="442">
        <v>44874</v>
      </c>
      <c r="D31" s="107">
        <v>63</v>
      </c>
      <c r="E31" s="108"/>
      <c r="F31" s="108"/>
      <c r="G31" s="108">
        <v>63</v>
      </c>
      <c r="H31" s="108"/>
      <c r="I31" s="108"/>
      <c r="J31" s="109">
        <f t="shared" si="0"/>
        <v>151.19999999999999</v>
      </c>
      <c r="K31" s="110">
        <f t="shared" si="1"/>
        <v>1379</v>
      </c>
      <c r="L31" s="111">
        <v>44874</v>
      </c>
      <c r="M31" s="108"/>
      <c r="N31" s="108" t="s">
        <v>132</v>
      </c>
      <c r="O31" s="112"/>
      <c r="P31" s="112" t="s">
        <v>712</v>
      </c>
      <c r="Q31" s="108"/>
      <c r="R31" s="108"/>
      <c r="S31" s="112"/>
    </row>
    <row r="32" spans="1:19" s="801" customFormat="1" ht="17.45" customHeight="1" x14ac:dyDescent="0.2">
      <c r="A32" s="403" t="s">
        <v>1878</v>
      </c>
      <c r="B32" s="218" t="s">
        <v>1879</v>
      </c>
      <c r="C32" s="106">
        <v>44888</v>
      </c>
      <c r="D32" s="107">
        <v>900</v>
      </c>
      <c r="E32" s="108"/>
      <c r="F32" s="108"/>
      <c r="G32" s="108">
        <v>900</v>
      </c>
      <c r="H32" s="108"/>
      <c r="I32" s="108"/>
      <c r="J32" s="109">
        <f t="shared" si="0"/>
        <v>2160</v>
      </c>
      <c r="K32" s="110">
        <f t="shared" si="1"/>
        <v>19699</v>
      </c>
      <c r="L32" s="111">
        <v>44888</v>
      </c>
      <c r="M32" s="108"/>
      <c r="N32" s="108" t="s">
        <v>132</v>
      </c>
      <c r="O32" s="112"/>
      <c r="P32" s="112" t="s">
        <v>965</v>
      </c>
      <c r="Q32" s="108"/>
      <c r="R32" s="108"/>
      <c r="S32" s="112"/>
    </row>
    <row r="33" spans="1:19" s="801" customFormat="1" ht="17.45" customHeight="1" x14ac:dyDescent="0.2">
      <c r="A33" s="403" t="s">
        <v>1880</v>
      </c>
      <c r="B33" s="218" t="s">
        <v>1881</v>
      </c>
      <c r="C33" s="440">
        <v>44888</v>
      </c>
      <c r="D33" s="107">
        <v>124</v>
      </c>
      <c r="E33" s="108"/>
      <c r="F33" s="108"/>
      <c r="G33" s="108">
        <v>124</v>
      </c>
      <c r="H33" s="108"/>
      <c r="I33" s="108"/>
      <c r="J33" s="109">
        <f t="shared" si="0"/>
        <v>297.59999999999997</v>
      </c>
      <c r="K33" s="110">
        <f t="shared" si="1"/>
        <v>2714</v>
      </c>
      <c r="L33" s="111">
        <v>44888</v>
      </c>
      <c r="M33" s="108"/>
      <c r="N33" s="108" t="s">
        <v>132</v>
      </c>
      <c r="O33" s="112"/>
      <c r="P33" s="112" t="s">
        <v>244</v>
      </c>
      <c r="Q33" s="108"/>
      <c r="R33" s="108"/>
      <c r="S33" s="112"/>
    </row>
    <row r="34" spans="1:19" s="805" customFormat="1" ht="17.45" customHeight="1" x14ac:dyDescent="0.2">
      <c r="A34" s="461"/>
      <c r="B34" s="218"/>
      <c r="C34" s="838"/>
      <c r="D34" s="555"/>
      <c r="E34" s="551"/>
      <c r="F34" s="551"/>
      <c r="G34" s="551"/>
      <c r="H34" s="551"/>
      <c r="I34" s="551"/>
      <c r="J34" s="109">
        <f t="shared" si="0"/>
        <v>0</v>
      </c>
      <c r="K34" s="110">
        <f t="shared" si="1"/>
        <v>0</v>
      </c>
      <c r="L34" s="552"/>
      <c r="M34" s="551"/>
      <c r="N34" s="108"/>
      <c r="O34" s="553"/>
      <c r="P34" s="553"/>
      <c r="Q34" s="551"/>
      <c r="R34" s="551"/>
      <c r="S34" s="553"/>
    </row>
    <row r="35" spans="1:19" s="801" customFormat="1" ht="17.45" customHeight="1" x14ac:dyDescent="0.2">
      <c r="A35" s="403"/>
      <c r="B35" s="804"/>
      <c r="C35" s="443"/>
      <c r="D35" s="438"/>
      <c r="E35" s="108"/>
      <c r="F35" s="108"/>
      <c r="G35" s="108"/>
      <c r="H35" s="108"/>
      <c r="I35" s="108"/>
      <c r="J35" s="109">
        <f t="shared" si="0"/>
        <v>0</v>
      </c>
      <c r="K35" s="110">
        <f t="shared" si="1"/>
        <v>0</v>
      </c>
      <c r="L35" s="111"/>
      <c r="M35" s="108"/>
      <c r="N35" s="108"/>
      <c r="O35" s="112"/>
      <c r="P35" s="112"/>
      <c r="Q35" s="108"/>
      <c r="R35" s="108"/>
      <c r="S35" s="112"/>
    </row>
    <row r="36" spans="1:19" s="801" customFormat="1" ht="17.45" customHeight="1" x14ac:dyDescent="0.2">
      <c r="A36" s="403"/>
      <c r="B36" s="218"/>
      <c r="C36" s="443"/>
      <c r="D36" s="438"/>
      <c r="E36" s="108"/>
      <c r="F36" s="108"/>
      <c r="G36" s="108"/>
      <c r="H36" s="108"/>
      <c r="I36" s="108"/>
      <c r="J36" s="109">
        <f t="shared" si="0"/>
        <v>0</v>
      </c>
      <c r="K36" s="110">
        <f t="shared" si="1"/>
        <v>0</v>
      </c>
      <c r="L36" s="750"/>
      <c r="M36" s="320"/>
      <c r="N36" s="751"/>
      <c r="O36" s="563"/>
      <c r="P36" s="563"/>
      <c r="Q36" s="320"/>
      <c r="R36" s="108"/>
      <c r="S36" s="112"/>
    </row>
    <row r="37" spans="1:19" s="801" customFormat="1" ht="17.45" customHeight="1" x14ac:dyDescent="0.2">
      <c r="A37" s="806"/>
      <c r="B37" s="806"/>
      <c r="C37" s="806"/>
      <c r="E37" s="108"/>
      <c r="F37" s="108"/>
      <c r="G37" s="108"/>
      <c r="H37" s="108"/>
      <c r="I37" s="108"/>
      <c r="J37" s="109">
        <f t="shared" si="0"/>
        <v>0</v>
      </c>
      <c r="K37" s="749">
        <f t="shared" si="1"/>
        <v>0</v>
      </c>
      <c r="L37" s="806"/>
      <c r="M37" s="806"/>
      <c r="N37" s="806"/>
      <c r="O37" s="806"/>
      <c r="P37" s="806"/>
      <c r="Q37" s="96"/>
      <c r="R37" s="562"/>
      <c r="S37" s="329"/>
    </row>
    <row r="38" spans="1:19" s="801" customFormat="1" ht="17.45" customHeight="1" x14ac:dyDescent="0.2">
      <c r="A38" s="461"/>
      <c r="B38" s="218"/>
      <c r="C38" s="443"/>
      <c r="D38" s="438"/>
      <c r="E38" s="108"/>
      <c r="F38" s="108"/>
      <c r="G38" s="108"/>
      <c r="H38" s="108"/>
      <c r="I38" s="108"/>
      <c r="J38" s="109">
        <f t="shared" si="0"/>
        <v>0</v>
      </c>
      <c r="K38" s="110">
        <f t="shared" si="1"/>
        <v>0</v>
      </c>
      <c r="L38" s="193"/>
      <c r="M38" s="114"/>
      <c r="N38" s="752"/>
      <c r="O38" s="194"/>
      <c r="P38" s="194"/>
      <c r="Q38" s="114"/>
      <c r="R38" s="108"/>
      <c r="S38" s="112"/>
    </row>
    <row r="39" spans="1:19" s="801" customFormat="1" ht="17.45" customHeight="1" x14ac:dyDescent="0.2">
      <c r="A39" s="461"/>
      <c r="B39" s="221"/>
      <c r="C39" s="443"/>
      <c r="D39" s="438"/>
      <c r="E39" s="108"/>
      <c r="F39" s="108"/>
      <c r="G39" s="108"/>
      <c r="H39" s="108"/>
      <c r="I39" s="108"/>
      <c r="J39" s="109">
        <f t="shared" si="0"/>
        <v>0</v>
      </c>
      <c r="K39" s="110">
        <f t="shared" si="1"/>
        <v>0</v>
      </c>
      <c r="L39" s="111"/>
      <c r="M39" s="108"/>
      <c r="N39" s="551"/>
      <c r="O39" s="112"/>
      <c r="P39" s="112"/>
      <c r="Q39" s="108"/>
      <c r="R39" s="108"/>
      <c r="S39" s="112"/>
    </row>
    <row r="40" spans="1:19" s="801" customFormat="1" ht="17.45" customHeight="1" x14ac:dyDescent="0.2">
      <c r="A40" s="836"/>
      <c r="B40" s="837"/>
      <c r="C40" s="442"/>
      <c r="D40" s="107"/>
      <c r="E40" s="108"/>
      <c r="F40" s="108"/>
      <c r="G40" s="108"/>
      <c r="H40" s="108"/>
      <c r="I40" s="108"/>
      <c r="J40" s="109">
        <f t="shared" si="0"/>
        <v>0</v>
      </c>
      <c r="K40" s="110">
        <f t="shared" si="1"/>
        <v>0</v>
      </c>
      <c r="L40" s="111"/>
      <c r="M40" s="108"/>
      <c r="N40" s="108"/>
      <c r="O40" s="112"/>
      <c r="P40" s="112"/>
      <c r="Q40" s="108"/>
      <c r="R40" s="108"/>
      <c r="S40" s="112"/>
    </row>
    <row r="41" spans="1:19" s="801" customFormat="1" ht="17.45" customHeight="1" x14ac:dyDescent="0.2">
      <c r="A41" s="403"/>
      <c r="B41" s="218"/>
      <c r="C41" s="106"/>
      <c r="D41" s="107"/>
      <c r="E41" s="108"/>
      <c r="F41" s="108"/>
      <c r="G41" s="108"/>
      <c r="H41" s="108"/>
      <c r="I41" s="108"/>
      <c r="J41" s="109">
        <f t="shared" si="0"/>
        <v>0</v>
      </c>
      <c r="K41" s="110">
        <f t="shared" si="1"/>
        <v>0</v>
      </c>
      <c r="L41" s="111"/>
      <c r="M41" s="108"/>
      <c r="N41" s="551"/>
      <c r="O41" s="112"/>
      <c r="P41" s="112"/>
      <c r="Q41" s="108"/>
      <c r="R41" s="108"/>
      <c r="S41" s="112"/>
    </row>
    <row r="42" spans="1:19" s="801" customFormat="1" ht="17.45" customHeight="1" x14ac:dyDescent="0.2">
      <c r="A42" s="403"/>
      <c r="B42" s="218"/>
      <c r="C42" s="440"/>
      <c r="D42" s="107"/>
      <c r="E42" s="108"/>
      <c r="F42" s="108"/>
      <c r="G42" s="108"/>
      <c r="H42" s="108"/>
      <c r="I42" s="108"/>
      <c r="J42" s="109">
        <f t="shared" si="0"/>
        <v>0</v>
      </c>
      <c r="K42" s="110">
        <f t="shared" si="1"/>
        <v>0</v>
      </c>
      <c r="L42" s="111"/>
      <c r="M42" s="108"/>
      <c r="N42" s="108"/>
      <c r="O42" s="112"/>
      <c r="P42" s="112"/>
      <c r="Q42" s="108"/>
      <c r="R42" s="108"/>
      <c r="S42" s="112"/>
    </row>
    <row r="43" spans="1:19" s="801" customFormat="1" ht="17.45" customHeight="1" x14ac:dyDescent="0.2">
      <c r="A43" s="403"/>
      <c r="B43" s="807"/>
      <c r="C43" s="511"/>
      <c r="D43" s="438"/>
      <c r="E43" s="108"/>
      <c r="F43" s="108"/>
      <c r="G43" s="108"/>
      <c r="H43" s="108"/>
      <c r="I43" s="108"/>
      <c r="J43" s="109">
        <f t="shared" si="0"/>
        <v>0</v>
      </c>
      <c r="K43" s="110">
        <f t="shared" si="1"/>
        <v>0</v>
      </c>
      <c r="L43" s="111"/>
      <c r="M43" s="108"/>
      <c r="N43" s="108"/>
      <c r="O43" s="112"/>
      <c r="P43" s="112"/>
      <c r="Q43" s="108"/>
      <c r="R43" s="108"/>
      <c r="S43" s="112"/>
    </row>
    <row r="44" spans="1:19" s="801" customFormat="1" ht="17.45" customHeight="1" x14ac:dyDescent="0.2">
      <c r="A44" s="403"/>
      <c r="B44" s="218"/>
      <c r="C44" s="442"/>
      <c r="D44" s="107"/>
      <c r="E44" s="108"/>
      <c r="F44" s="108"/>
      <c r="G44" s="108"/>
      <c r="H44" s="108"/>
      <c r="I44" s="108"/>
      <c r="J44" s="109">
        <f t="shared" si="0"/>
        <v>0</v>
      </c>
      <c r="K44" s="110">
        <f t="shared" si="1"/>
        <v>0</v>
      </c>
      <c r="L44" s="111"/>
      <c r="M44" s="108"/>
      <c r="N44" s="108"/>
      <c r="O44" s="112"/>
      <c r="P44" s="112"/>
      <c r="Q44" s="108"/>
      <c r="R44" s="108"/>
      <c r="S44" s="112"/>
    </row>
    <row r="45" spans="1:19" s="801" customFormat="1" ht="17.45" customHeight="1" x14ac:dyDescent="0.2">
      <c r="A45" s="403"/>
      <c r="B45" s="218"/>
      <c r="C45" s="106"/>
      <c r="D45" s="107"/>
      <c r="E45" s="108"/>
      <c r="F45" s="108"/>
      <c r="G45" s="108"/>
      <c r="H45" s="108"/>
      <c r="I45" s="108"/>
      <c r="J45" s="109">
        <f t="shared" si="0"/>
        <v>0</v>
      </c>
      <c r="K45" s="110">
        <f t="shared" si="1"/>
        <v>0</v>
      </c>
      <c r="L45" s="111"/>
      <c r="M45" s="108"/>
      <c r="N45" s="108"/>
      <c r="O45" s="112"/>
      <c r="P45" s="112"/>
      <c r="Q45" s="108"/>
      <c r="R45" s="108"/>
      <c r="S45" s="112"/>
    </row>
    <row r="46" spans="1:19" s="801" customFormat="1" ht="17.45" customHeight="1" x14ac:dyDescent="0.2">
      <c r="A46" s="215"/>
      <c r="B46" s="216"/>
      <c r="C46" s="106"/>
      <c r="D46" s="107"/>
      <c r="E46" s="108"/>
      <c r="F46" s="108"/>
      <c r="G46" s="108"/>
      <c r="H46" s="108"/>
      <c r="I46" s="108"/>
      <c r="J46" s="109">
        <f t="shared" si="0"/>
        <v>0</v>
      </c>
      <c r="K46" s="110">
        <f t="shared" si="1"/>
        <v>0</v>
      </c>
      <c r="L46" s="111"/>
      <c r="M46" s="108"/>
      <c r="N46" s="108"/>
      <c r="O46" s="112"/>
      <c r="P46" s="112"/>
      <c r="Q46" s="108"/>
      <c r="R46" s="108"/>
      <c r="S46" s="112"/>
    </row>
    <row r="47" spans="1:19" s="801" customFormat="1" ht="17.45" customHeight="1" x14ac:dyDescent="0.2">
      <c r="A47" s="461"/>
      <c r="B47" s="218"/>
      <c r="C47" s="630"/>
      <c r="D47" s="107"/>
      <c r="E47" s="108"/>
      <c r="F47" s="108"/>
      <c r="G47" s="108"/>
      <c r="H47" s="108"/>
      <c r="I47" s="108"/>
      <c r="J47" s="109">
        <f t="shared" si="0"/>
        <v>0</v>
      </c>
      <c r="K47" s="110">
        <f t="shared" si="1"/>
        <v>0</v>
      </c>
      <c r="L47" s="638"/>
      <c r="M47" s="108"/>
      <c r="N47" s="108"/>
      <c r="O47" s="112"/>
      <c r="P47" s="112"/>
      <c r="Q47" s="108"/>
      <c r="R47" s="108"/>
      <c r="S47" s="112"/>
    </row>
    <row r="48" spans="1:19" s="801" customFormat="1" ht="17.45" customHeight="1" x14ac:dyDescent="0.2">
      <c r="A48" s="631"/>
      <c r="B48" s="322"/>
      <c r="C48" s="630"/>
      <c r="D48" s="107"/>
      <c r="E48" s="108"/>
      <c r="F48" s="108"/>
      <c r="G48" s="108"/>
      <c r="H48" s="108"/>
      <c r="I48" s="108"/>
      <c r="J48" s="109">
        <f t="shared" si="0"/>
        <v>0</v>
      </c>
      <c r="K48" s="110">
        <f t="shared" si="1"/>
        <v>0</v>
      </c>
      <c r="L48" s="638"/>
      <c r="M48" s="108"/>
      <c r="N48" s="108"/>
      <c r="O48" s="112"/>
      <c r="P48" s="112"/>
      <c r="Q48" s="108"/>
      <c r="R48" s="108"/>
      <c r="S48" s="112"/>
    </row>
    <row r="49" spans="1:19" s="801" customFormat="1" ht="17.45" customHeight="1" x14ac:dyDescent="0.2">
      <c r="A49" s="633"/>
      <c r="B49" s="808"/>
      <c r="C49" s="635"/>
      <c r="D49" s="107"/>
      <c r="E49" s="108"/>
      <c r="F49" s="108"/>
      <c r="G49" s="108"/>
      <c r="H49" s="108"/>
      <c r="I49" s="108"/>
      <c r="J49" s="109">
        <f t="shared" si="0"/>
        <v>0</v>
      </c>
      <c r="K49" s="110">
        <f t="shared" si="1"/>
        <v>0</v>
      </c>
      <c r="L49" s="638"/>
      <c r="M49" s="108"/>
      <c r="N49" s="108"/>
      <c r="O49" s="112"/>
      <c r="P49" s="112"/>
      <c r="Q49" s="108"/>
      <c r="R49" s="108"/>
      <c r="S49" s="112"/>
    </row>
    <row r="50" spans="1:19" s="801" customFormat="1" ht="17.45" customHeight="1" x14ac:dyDescent="0.2">
      <c r="A50" s="565"/>
      <c r="B50" s="221"/>
      <c r="C50" s="636"/>
      <c r="D50" s="438"/>
      <c r="E50" s="108"/>
      <c r="F50" s="108"/>
      <c r="G50" s="108"/>
      <c r="H50" s="108"/>
      <c r="I50" s="108"/>
      <c r="J50" s="109">
        <f t="shared" si="0"/>
        <v>0</v>
      </c>
      <c r="K50" s="110">
        <f t="shared" si="1"/>
        <v>0</v>
      </c>
      <c r="L50" s="638"/>
      <c r="M50" s="108"/>
      <c r="N50" s="108"/>
      <c r="O50" s="112"/>
      <c r="P50" s="112"/>
      <c r="Q50" s="108"/>
      <c r="R50" s="108"/>
      <c r="S50" s="112"/>
    </row>
    <row r="51" spans="1:19" s="801" customFormat="1" ht="17.45" customHeight="1" x14ac:dyDescent="0.2">
      <c r="A51" s="461"/>
      <c r="B51" s="218"/>
      <c r="C51" s="637"/>
      <c r="D51" s="438"/>
      <c r="E51" s="108"/>
      <c r="F51" s="108"/>
      <c r="G51" s="108"/>
      <c r="H51" s="108"/>
      <c r="I51" s="108"/>
      <c r="J51" s="109">
        <f t="shared" si="0"/>
        <v>0</v>
      </c>
      <c r="K51" s="110">
        <f t="shared" si="1"/>
        <v>0</v>
      </c>
      <c r="L51" s="638"/>
      <c r="M51" s="108"/>
      <c r="N51" s="108"/>
      <c r="O51" s="112"/>
      <c r="P51" s="112"/>
      <c r="Q51" s="108"/>
      <c r="R51" s="108"/>
      <c r="S51" s="112"/>
    </row>
    <row r="52" spans="1:19" s="801" customFormat="1" ht="17.45" customHeight="1" x14ac:dyDescent="0.2">
      <c r="A52" s="403"/>
      <c r="B52" s="218"/>
      <c r="C52" s="442"/>
      <c r="D52" s="107"/>
      <c r="E52" s="108"/>
      <c r="F52" s="108"/>
      <c r="G52" s="108"/>
      <c r="H52" s="108"/>
      <c r="I52" s="108"/>
      <c r="J52" s="109">
        <f t="shared" si="0"/>
        <v>0</v>
      </c>
      <c r="K52" s="110">
        <f t="shared" si="1"/>
        <v>0</v>
      </c>
      <c r="L52" s="111"/>
      <c r="M52" s="108"/>
      <c r="N52" s="108"/>
      <c r="O52" s="112"/>
      <c r="P52" s="112"/>
      <c r="Q52" s="108"/>
      <c r="R52" s="108"/>
      <c r="S52" s="112"/>
    </row>
    <row r="53" spans="1:19" s="801" customFormat="1" ht="17.45" customHeight="1" x14ac:dyDescent="0.2">
      <c r="A53" s="461"/>
      <c r="B53" s="804"/>
      <c r="C53" s="106"/>
      <c r="D53" s="107"/>
      <c r="E53" s="108"/>
      <c r="F53" s="108"/>
      <c r="G53" s="108"/>
      <c r="H53" s="108"/>
      <c r="I53" s="108"/>
      <c r="J53" s="109">
        <f t="shared" si="0"/>
        <v>0</v>
      </c>
      <c r="K53" s="110">
        <f t="shared" si="1"/>
        <v>0</v>
      </c>
      <c r="L53" s="111"/>
      <c r="M53" s="108"/>
      <c r="N53" s="551"/>
      <c r="O53" s="112"/>
      <c r="P53" s="112"/>
      <c r="Q53" s="108"/>
      <c r="R53" s="108"/>
      <c r="S53" s="112"/>
    </row>
    <row r="54" spans="1:19" s="801" customFormat="1" ht="17.45" customHeight="1" x14ac:dyDescent="0.2">
      <c r="A54" s="403"/>
      <c r="B54" s="218"/>
      <c r="C54" s="106"/>
      <c r="D54" s="107"/>
      <c r="E54" s="108"/>
      <c r="F54" s="108"/>
      <c r="G54" s="108"/>
      <c r="H54" s="108"/>
      <c r="I54" s="108"/>
      <c r="J54" s="109">
        <f t="shared" si="0"/>
        <v>0</v>
      </c>
      <c r="K54" s="110">
        <f t="shared" si="1"/>
        <v>0</v>
      </c>
      <c r="L54" s="111"/>
      <c r="M54" s="108"/>
      <c r="N54" s="108"/>
      <c r="O54" s="112"/>
      <c r="P54" s="112"/>
      <c r="Q54" s="108"/>
      <c r="R54" s="108"/>
      <c r="S54" s="112"/>
    </row>
    <row r="55" spans="1:19" s="801" customFormat="1" ht="17.45" customHeight="1" x14ac:dyDescent="0.2">
      <c r="A55" s="403"/>
      <c r="B55" s="218"/>
      <c r="C55" s="106"/>
      <c r="D55" s="107"/>
      <c r="E55" s="108"/>
      <c r="F55" s="108"/>
      <c r="G55" s="108"/>
      <c r="H55" s="108"/>
      <c r="I55" s="108"/>
      <c r="J55" s="109">
        <f t="shared" si="0"/>
        <v>0</v>
      </c>
      <c r="K55" s="110">
        <f t="shared" si="1"/>
        <v>0</v>
      </c>
      <c r="L55" s="111"/>
      <c r="M55" s="108"/>
      <c r="N55" s="551"/>
      <c r="O55" s="112"/>
      <c r="P55" s="112"/>
      <c r="Q55" s="108"/>
      <c r="R55" s="403"/>
      <c r="S55" s="112"/>
    </row>
    <row r="56" spans="1:19" s="801" customFormat="1" ht="17.45" customHeight="1" x14ac:dyDescent="0.2">
      <c r="A56" s="403"/>
      <c r="B56" s="809"/>
      <c r="C56" s="106"/>
      <c r="D56" s="107"/>
      <c r="E56" s="108"/>
      <c r="F56" s="108"/>
      <c r="G56" s="108"/>
      <c r="H56" s="108"/>
      <c r="I56" s="108"/>
      <c r="J56" s="109">
        <f t="shared" si="0"/>
        <v>0</v>
      </c>
      <c r="K56" s="110">
        <f t="shared" si="1"/>
        <v>0</v>
      </c>
      <c r="L56" s="111"/>
      <c r="M56" s="108"/>
      <c r="N56" s="551"/>
      <c r="O56" s="112"/>
      <c r="P56" s="112"/>
      <c r="Q56" s="108"/>
      <c r="R56" s="108"/>
      <c r="S56" s="112"/>
    </row>
    <row r="57" spans="1:19" s="801" customFormat="1" ht="17.45" customHeight="1" x14ac:dyDescent="0.2">
      <c r="A57" s="215"/>
      <c r="B57" s="216"/>
      <c r="C57" s="106"/>
      <c r="D57" s="107"/>
      <c r="E57" s="108"/>
      <c r="F57" s="108"/>
      <c r="G57" s="108"/>
      <c r="H57" s="108"/>
      <c r="I57" s="108"/>
      <c r="J57" s="109">
        <f t="shared" si="0"/>
        <v>0</v>
      </c>
      <c r="K57" s="110">
        <f t="shared" si="1"/>
        <v>0</v>
      </c>
      <c r="L57" s="111"/>
      <c r="M57" s="108"/>
      <c r="N57" s="551"/>
      <c r="O57" s="112"/>
      <c r="P57" s="112"/>
      <c r="Q57" s="108"/>
      <c r="R57" s="108"/>
      <c r="S57" s="112"/>
    </row>
    <row r="58" spans="1:19" s="801" customFormat="1" ht="17.45" customHeight="1" x14ac:dyDescent="0.2">
      <c r="A58" s="403"/>
      <c r="B58" s="221"/>
      <c r="C58" s="106"/>
      <c r="D58" s="107"/>
      <c r="E58" s="108"/>
      <c r="F58" s="108"/>
      <c r="G58" s="108"/>
      <c r="H58" s="108"/>
      <c r="I58" s="108"/>
      <c r="J58" s="109">
        <f t="shared" si="0"/>
        <v>0</v>
      </c>
      <c r="K58" s="110">
        <f t="shared" si="1"/>
        <v>0</v>
      </c>
      <c r="L58" s="111"/>
      <c r="M58" s="108"/>
      <c r="N58" s="108"/>
      <c r="O58" s="112"/>
      <c r="P58" s="112"/>
      <c r="Q58" s="108"/>
      <c r="R58" s="108"/>
      <c r="S58" s="112"/>
    </row>
    <row r="59" spans="1:19" s="801" customFormat="1" ht="17.45" customHeight="1" x14ac:dyDescent="0.2">
      <c r="A59" s="403"/>
      <c r="B59" s="221"/>
      <c r="C59" s="106"/>
      <c r="D59" s="107"/>
      <c r="E59" s="108"/>
      <c r="F59" s="108"/>
      <c r="G59" s="108"/>
      <c r="H59" s="108"/>
      <c r="I59" s="108"/>
      <c r="J59" s="109">
        <f t="shared" si="0"/>
        <v>0</v>
      </c>
      <c r="K59" s="110">
        <f t="shared" si="1"/>
        <v>0</v>
      </c>
      <c r="L59" s="111"/>
      <c r="M59" s="108"/>
      <c r="N59" s="108"/>
      <c r="O59" s="112"/>
      <c r="P59" s="112"/>
      <c r="Q59" s="108"/>
      <c r="R59" s="108"/>
      <c r="S59" s="112"/>
    </row>
    <row r="60" spans="1:19" s="801" customFormat="1" ht="17.45" customHeight="1" x14ac:dyDescent="0.2">
      <c r="A60" s="461"/>
      <c r="B60" s="221"/>
      <c r="C60" s="106"/>
      <c r="D60" s="107"/>
      <c r="E60" s="108"/>
      <c r="F60" s="108"/>
      <c r="G60" s="108"/>
      <c r="H60" s="108"/>
      <c r="I60" s="108"/>
      <c r="J60" s="109">
        <f t="shared" si="0"/>
        <v>0</v>
      </c>
      <c r="K60" s="110">
        <f t="shared" si="1"/>
        <v>0</v>
      </c>
      <c r="L60" s="111"/>
      <c r="M60" s="108"/>
      <c r="N60" s="108"/>
      <c r="O60" s="112"/>
      <c r="P60" s="112"/>
      <c r="Q60" s="108"/>
      <c r="R60" s="108"/>
      <c r="S60" s="112"/>
    </row>
    <row r="61" spans="1:19" s="801" customFormat="1" ht="17.45" customHeight="1" x14ac:dyDescent="0.2">
      <c r="A61" s="403"/>
      <c r="B61" s="221"/>
      <c r="C61" s="106"/>
      <c r="D61" s="107"/>
      <c r="E61" s="108"/>
      <c r="F61" s="108"/>
      <c r="G61" s="108"/>
      <c r="H61" s="108"/>
      <c r="I61" s="108"/>
      <c r="J61" s="109">
        <f t="shared" si="0"/>
        <v>0</v>
      </c>
      <c r="K61" s="110">
        <f t="shared" si="1"/>
        <v>0</v>
      </c>
      <c r="L61" s="111"/>
      <c r="M61" s="108"/>
      <c r="N61" s="108"/>
      <c r="O61" s="112"/>
      <c r="P61" s="112"/>
      <c r="Q61" s="108"/>
      <c r="R61" s="108"/>
      <c r="S61" s="112"/>
    </row>
    <row r="62" spans="1:19" s="801" customFormat="1" ht="17.45" customHeight="1" x14ac:dyDescent="0.2">
      <c r="A62" s="410"/>
      <c r="B62" s="410"/>
      <c r="C62" s="111"/>
      <c r="D62" s="107"/>
      <c r="E62" s="108"/>
      <c r="F62" s="108"/>
      <c r="G62" s="108"/>
      <c r="H62" s="108"/>
      <c r="I62" s="108"/>
      <c r="J62" s="109">
        <f t="shared" si="0"/>
        <v>0</v>
      </c>
      <c r="K62" s="110">
        <f t="shared" si="1"/>
        <v>0</v>
      </c>
      <c r="L62" s="111"/>
      <c r="M62" s="108"/>
      <c r="N62" s="108"/>
      <c r="O62" s="112"/>
      <c r="P62" s="112"/>
      <c r="Q62" s="108"/>
      <c r="R62" s="108"/>
      <c r="S62" s="112"/>
    </row>
    <row r="63" spans="1:19" s="801" customFormat="1" ht="17.45" customHeight="1" x14ac:dyDescent="0.2">
      <c r="A63" s="427"/>
      <c r="B63" s="221"/>
      <c r="C63" s="106"/>
      <c r="D63" s="107"/>
      <c r="E63" s="108"/>
      <c r="F63" s="108"/>
      <c r="G63" s="108"/>
      <c r="H63" s="108"/>
      <c r="I63" s="108"/>
      <c r="J63" s="109">
        <f t="shared" si="0"/>
        <v>0</v>
      </c>
      <c r="K63" s="110">
        <f t="shared" si="1"/>
        <v>0</v>
      </c>
      <c r="L63" s="111"/>
      <c r="M63" s="108"/>
      <c r="N63" s="108"/>
      <c r="O63" s="112"/>
      <c r="P63" s="112"/>
      <c r="Q63" s="108"/>
      <c r="R63" s="108"/>
      <c r="S63" s="112"/>
    </row>
    <row r="64" spans="1:19" s="801" customFormat="1" ht="17.45" customHeight="1" x14ac:dyDescent="0.2">
      <c r="A64" s="459"/>
      <c r="B64" s="221"/>
      <c r="C64" s="106"/>
      <c r="D64" s="107"/>
      <c r="E64" s="108"/>
      <c r="F64" s="108"/>
      <c r="G64" s="108"/>
      <c r="H64" s="108"/>
      <c r="I64" s="108"/>
      <c r="J64" s="109">
        <f t="shared" si="0"/>
        <v>0</v>
      </c>
      <c r="K64" s="110">
        <f t="shared" si="1"/>
        <v>0</v>
      </c>
      <c r="L64" s="111"/>
      <c r="M64" s="108"/>
      <c r="N64" s="108"/>
      <c r="O64" s="112"/>
      <c r="P64" s="112"/>
      <c r="Q64" s="108"/>
      <c r="R64" s="108"/>
      <c r="S64" s="112"/>
    </row>
    <row r="65" spans="1:19" s="805" customFormat="1" ht="17.45" customHeight="1" x14ac:dyDescent="0.2">
      <c r="A65" s="551"/>
      <c r="B65" s="556"/>
      <c r="C65" s="552"/>
      <c r="D65" s="550"/>
      <c r="E65" s="551"/>
      <c r="F65" s="551"/>
      <c r="G65" s="551"/>
      <c r="H65" s="551"/>
      <c r="I65" s="551"/>
      <c r="J65" s="109">
        <f t="shared" si="0"/>
        <v>0</v>
      </c>
      <c r="K65" s="110">
        <f t="shared" si="1"/>
        <v>0</v>
      </c>
      <c r="L65" s="552"/>
      <c r="M65" s="551"/>
      <c r="N65" s="551"/>
      <c r="O65" s="553"/>
      <c r="P65" s="553"/>
      <c r="Q65" s="551"/>
      <c r="R65" s="551"/>
      <c r="S65" s="553"/>
    </row>
    <row r="66" spans="1:19" s="801" customFormat="1" ht="17.45" customHeight="1" x14ac:dyDescent="0.2">
      <c r="A66" s="459"/>
      <c r="B66" s="221"/>
      <c r="C66" s="106"/>
      <c r="D66" s="107"/>
      <c r="E66" s="108"/>
      <c r="F66" s="108"/>
      <c r="G66" s="108"/>
      <c r="H66" s="108"/>
      <c r="I66" s="108"/>
      <c r="J66" s="109">
        <f t="shared" si="0"/>
        <v>0</v>
      </c>
      <c r="K66" s="110">
        <f t="shared" si="1"/>
        <v>0</v>
      </c>
      <c r="L66" s="111"/>
      <c r="M66" s="108"/>
      <c r="N66" s="108"/>
      <c r="O66" s="112"/>
      <c r="P66" s="112"/>
      <c r="Q66" s="108"/>
      <c r="R66" s="108"/>
      <c r="S66" s="112"/>
    </row>
    <row r="67" spans="1:19" s="801" customFormat="1" ht="17.45" customHeight="1" x14ac:dyDescent="0.2">
      <c r="A67" s="546"/>
      <c r="B67" s="548"/>
      <c r="C67" s="106"/>
      <c r="D67" s="107"/>
      <c r="E67" s="108"/>
      <c r="F67" s="108"/>
      <c r="G67" s="108"/>
      <c r="H67" s="108"/>
      <c r="I67" s="108"/>
      <c r="J67" s="109">
        <f t="shared" si="0"/>
        <v>0</v>
      </c>
      <c r="K67" s="110">
        <f t="shared" si="1"/>
        <v>0</v>
      </c>
      <c r="L67" s="111"/>
      <c r="M67" s="108"/>
      <c r="N67" s="108"/>
      <c r="O67" s="112"/>
      <c r="P67" s="112"/>
      <c r="Q67" s="108"/>
      <c r="R67" s="108"/>
      <c r="S67" s="112"/>
    </row>
    <row r="68" spans="1:19" s="801" customFormat="1" ht="17.45" customHeight="1" x14ac:dyDescent="0.2">
      <c r="A68" s="108"/>
      <c r="B68" s="114"/>
      <c r="C68" s="108"/>
      <c r="D68" s="107"/>
      <c r="E68" s="108"/>
      <c r="F68" s="108"/>
      <c r="G68" s="108"/>
      <c r="H68" s="108"/>
      <c r="I68" s="108"/>
      <c r="J68" s="109">
        <f t="shared" si="0"/>
        <v>0</v>
      </c>
      <c r="K68" s="110">
        <f t="shared" si="1"/>
        <v>0</v>
      </c>
      <c r="L68" s="108"/>
      <c r="M68" s="108"/>
      <c r="N68" s="108"/>
      <c r="O68" s="112"/>
      <c r="P68" s="112"/>
      <c r="Q68" s="108"/>
      <c r="R68" s="108"/>
      <c r="S68" s="112"/>
    </row>
    <row r="69" spans="1:19" s="801" customFormat="1" ht="17.45" customHeight="1" x14ac:dyDescent="0.2">
      <c r="A69" s="108"/>
      <c r="B69" s="108"/>
      <c r="C69" s="108"/>
      <c r="D69" s="107"/>
      <c r="E69" s="108"/>
      <c r="F69" s="108"/>
      <c r="G69" s="108"/>
      <c r="H69" s="108"/>
      <c r="I69" s="108"/>
      <c r="J69" s="109">
        <f t="shared" si="0"/>
        <v>0</v>
      </c>
      <c r="K69" s="110">
        <f t="shared" si="1"/>
        <v>0</v>
      </c>
      <c r="L69" s="108"/>
      <c r="M69" s="108"/>
      <c r="N69" s="108"/>
      <c r="O69" s="112"/>
      <c r="P69" s="112"/>
      <c r="Q69" s="108"/>
      <c r="R69" s="108"/>
      <c r="S69" s="112"/>
    </row>
    <row r="70" spans="1:19" s="801" customFormat="1" ht="17.45" customHeight="1" x14ac:dyDescent="0.2">
      <c r="A70" s="108"/>
      <c r="B70" s="108"/>
      <c r="C70" s="108"/>
      <c r="D70" s="107"/>
      <c r="E70" s="108"/>
      <c r="F70" s="108"/>
      <c r="G70" s="108"/>
      <c r="H70" s="108"/>
      <c r="I70" s="108"/>
      <c r="J70" s="109">
        <f t="shared" ref="J70:J104" si="2">SUM(E70*1.2,F70*1.5,G70*2.4,H70*3,I70*4)</f>
        <v>0</v>
      </c>
      <c r="K70" s="110">
        <f t="shared" ref="K70:K104" si="3">ROUND((J70*28.5)*32%,0)</f>
        <v>0</v>
      </c>
      <c r="L70" s="108"/>
      <c r="M70" s="108"/>
      <c r="N70" s="108"/>
      <c r="O70" s="112"/>
      <c r="P70" s="112"/>
      <c r="Q70" s="108"/>
      <c r="R70" s="108"/>
      <c r="S70" s="112"/>
    </row>
    <row r="71" spans="1:19" s="801" customFormat="1" ht="17.45" customHeight="1" x14ac:dyDescent="0.2">
      <c r="A71" s="108"/>
      <c r="B71" s="108"/>
      <c r="C71" s="108"/>
      <c r="D71" s="107"/>
      <c r="E71" s="108"/>
      <c r="F71" s="108"/>
      <c r="G71" s="108"/>
      <c r="H71" s="108"/>
      <c r="I71" s="108"/>
      <c r="J71" s="109">
        <f t="shared" si="2"/>
        <v>0</v>
      </c>
      <c r="K71" s="110">
        <f t="shared" si="3"/>
        <v>0</v>
      </c>
      <c r="L71" s="108"/>
      <c r="M71" s="108"/>
      <c r="N71" s="108"/>
      <c r="O71" s="112"/>
      <c r="P71" s="112"/>
      <c r="Q71" s="108"/>
      <c r="R71" s="108"/>
      <c r="S71" s="112"/>
    </row>
    <row r="72" spans="1:19" s="801" customFormat="1" ht="17.45" customHeight="1" x14ac:dyDescent="0.2">
      <c r="A72" s="108"/>
      <c r="B72" s="108"/>
      <c r="C72" s="108"/>
      <c r="D72" s="107"/>
      <c r="E72" s="108"/>
      <c r="F72" s="108"/>
      <c r="G72" s="108"/>
      <c r="H72" s="108"/>
      <c r="I72" s="108"/>
      <c r="J72" s="109">
        <f t="shared" si="2"/>
        <v>0</v>
      </c>
      <c r="K72" s="110">
        <f t="shared" si="3"/>
        <v>0</v>
      </c>
      <c r="L72" s="108"/>
      <c r="M72" s="108"/>
      <c r="N72" s="108"/>
      <c r="O72" s="112"/>
      <c r="P72" s="112"/>
      <c r="Q72" s="108"/>
      <c r="R72" s="108"/>
      <c r="S72" s="112"/>
    </row>
    <row r="73" spans="1:19" s="801" customFormat="1" ht="17.45" customHeight="1" x14ac:dyDescent="0.2">
      <c r="A73" s="108"/>
      <c r="B73" s="108"/>
      <c r="C73" s="108"/>
      <c r="D73" s="107"/>
      <c r="E73" s="108"/>
      <c r="F73" s="108"/>
      <c r="G73" s="108"/>
      <c r="H73" s="108"/>
      <c r="I73" s="108"/>
      <c r="J73" s="109">
        <f t="shared" si="2"/>
        <v>0</v>
      </c>
      <c r="K73" s="110">
        <f t="shared" si="3"/>
        <v>0</v>
      </c>
      <c r="L73" s="108"/>
      <c r="M73" s="108"/>
      <c r="N73" s="108"/>
      <c r="O73" s="112"/>
      <c r="P73" s="112"/>
      <c r="Q73" s="108"/>
      <c r="R73" s="108"/>
      <c r="S73" s="112"/>
    </row>
    <row r="74" spans="1:19" s="801" customFormat="1" ht="17.45" customHeight="1" x14ac:dyDescent="0.2">
      <c r="A74" s="108"/>
      <c r="B74" s="108"/>
      <c r="C74" s="108"/>
      <c r="D74" s="107"/>
      <c r="E74" s="108"/>
      <c r="F74" s="108"/>
      <c r="G74" s="108"/>
      <c r="H74" s="108"/>
      <c r="I74" s="108"/>
      <c r="J74" s="109">
        <f t="shared" si="2"/>
        <v>0</v>
      </c>
      <c r="K74" s="110">
        <f t="shared" si="3"/>
        <v>0</v>
      </c>
      <c r="L74" s="108"/>
      <c r="M74" s="108"/>
      <c r="N74" s="108"/>
      <c r="O74" s="112"/>
      <c r="P74" s="112"/>
      <c r="Q74" s="108"/>
      <c r="R74" s="108"/>
      <c r="S74" s="112"/>
    </row>
    <row r="75" spans="1:19" s="801" customFormat="1" ht="17.45" customHeight="1" x14ac:dyDescent="0.2">
      <c r="A75" s="108"/>
      <c r="B75" s="108"/>
      <c r="C75" s="108"/>
      <c r="D75" s="107"/>
      <c r="E75" s="108"/>
      <c r="F75" s="108"/>
      <c r="G75" s="108"/>
      <c r="H75" s="108"/>
      <c r="I75" s="108"/>
      <c r="J75" s="109">
        <f t="shared" si="2"/>
        <v>0</v>
      </c>
      <c r="K75" s="110">
        <f t="shared" si="3"/>
        <v>0</v>
      </c>
      <c r="L75" s="108"/>
      <c r="M75" s="108"/>
      <c r="N75" s="108"/>
      <c r="O75" s="112"/>
      <c r="P75" s="112"/>
      <c r="Q75" s="108"/>
      <c r="R75" s="108"/>
      <c r="S75" s="112"/>
    </row>
    <row r="76" spans="1:19" s="801" customFormat="1" ht="17.45" customHeight="1" x14ac:dyDescent="0.2">
      <c r="A76" s="108"/>
      <c r="B76" s="108"/>
      <c r="C76" s="108"/>
      <c r="D76" s="107"/>
      <c r="E76" s="108"/>
      <c r="F76" s="108"/>
      <c r="G76" s="108"/>
      <c r="H76" s="108"/>
      <c r="I76" s="108"/>
      <c r="J76" s="109">
        <f t="shared" si="2"/>
        <v>0</v>
      </c>
      <c r="K76" s="110">
        <f t="shared" si="3"/>
        <v>0</v>
      </c>
      <c r="L76" s="108"/>
      <c r="M76" s="108"/>
      <c r="N76" s="108"/>
      <c r="O76" s="112"/>
      <c r="P76" s="112"/>
      <c r="Q76" s="108"/>
      <c r="R76" s="108"/>
      <c r="S76" s="112"/>
    </row>
    <row r="77" spans="1:19" s="801" customFormat="1" ht="17.45" customHeight="1" x14ac:dyDescent="0.2">
      <c r="A77" s="108"/>
      <c r="B77" s="108"/>
      <c r="C77" s="108"/>
      <c r="D77" s="107"/>
      <c r="E77" s="108"/>
      <c r="F77" s="108"/>
      <c r="G77" s="108"/>
      <c r="H77" s="108"/>
      <c r="I77" s="108"/>
      <c r="J77" s="109">
        <f t="shared" si="2"/>
        <v>0</v>
      </c>
      <c r="K77" s="110">
        <f t="shared" si="3"/>
        <v>0</v>
      </c>
      <c r="L77" s="108"/>
      <c r="M77" s="108"/>
      <c r="N77" s="108"/>
      <c r="O77" s="112"/>
      <c r="P77" s="112"/>
      <c r="Q77" s="108"/>
      <c r="R77" s="108"/>
      <c r="S77" s="112"/>
    </row>
    <row r="78" spans="1:19" s="801" customFormat="1" ht="17.45" customHeight="1" x14ac:dyDescent="0.2">
      <c r="A78" s="108"/>
      <c r="B78" s="108"/>
      <c r="C78" s="108"/>
      <c r="D78" s="107"/>
      <c r="E78" s="108"/>
      <c r="F78" s="108"/>
      <c r="G78" s="108"/>
      <c r="H78" s="108"/>
      <c r="I78" s="108"/>
      <c r="J78" s="109">
        <f t="shared" si="2"/>
        <v>0</v>
      </c>
      <c r="K78" s="110">
        <f t="shared" si="3"/>
        <v>0</v>
      </c>
      <c r="L78" s="108"/>
      <c r="M78" s="108"/>
      <c r="N78" s="108"/>
      <c r="O78" s="112"/>
      <c r="P78" s="112"/>
      <c r="Q78" s="108"/>
      <c r="R78" s="108"/>
      <c r="S78" s="112"/>
    </row>
    <row r="79" spans="1:19" s="801" customFormat="1" ht="17.45" customHeight="1" x14ac:dyDescent="0.2">
      <c r="A79" s="108"/>
      <c r="B79" s="108"/>
      <c r="C79" s="108"/>
      <c r="D79" s="107"/>
      <c r="E79" s="108"/>
      <c r="F79" s="108"/>
      <c r="G79" s="108"/>
      <c r="H79" s="108"/>
      <c r="I79" s="108"/>
      <c r="J79" s="109">
        <f t="shared" si="2"/>
        <v>0</v>
      </c>
      <c r="K79" s="110">
        <f t="shared" si="3"/>
        <v>0</v>
      </c>
      <c r="L79" s="108"/>
      <c r="M79" s="108"/>
      <c r="N79" s="108"/>
      <c r="O79" s="112"/>
      <c r="P79" s="112"/>
      <c r="Q79" s="108"/>
      <c r="R79" s="108"/>
      <c r="S79" s="112"/>
    </row>
    <row r="80" spans="1:19" s="801" customFormat="1" ht="17.45" customHeight="1" x14ac:dyDescent="0.2">
      <c r="A80" s="108"/>
      <c r="B80" s="108"/>
      <c r="C80" s="108"/>
      <c r="D80" s="107"/>
      <c r="E80" s="108"/>
      <c r="F80" s="108"/>
      <c r="G80" s="108"/>
      <c r="H80" s="108"/>
      <c r="I80" s="108"/>
      <c r="J80" s="109">
        <f t="shared" si="2"/>
        <v>0</v>
      </c>
      <c r="K80" s="110">
        <f t="shared" si="3"/>
        <v>0</v>
      </c>
      <c r="L80" s="108"/>
      <c r="M80" s="108"/>
      <c r="N80" s="108"/>
      <c r="O80" s="112"/>
      <c r="P80" s="112"/>
      <c r="Q80" s="108"/>
      <c r="R80" s="108"/>
      <c r="S80" s="112"/>
    </row>
    <row r="81" spans="1:19" s="801" customFormat="1" ht="17.45" customHeight="1" x14ac:dyDescent="0.2">
      <c r="A81" s="108"/>
      <c r="B81" s="108"/>
      <c r="C81" s="108"/>
      <c r="D81" s="107"/>
      <c r="E81" s="108"/>
      <c r="F81" s="108"/>
      <c r="G81" s="108"/>
      <c r="H81" s="108"/>
      <c r="I81" s="108"/>
      <c r="J81" s="109">
        <f t="shared" si="2"/>
        <v>0</v>
      </c>
      <c r="K81" s="110">
        <f t="shared" si="3"/>
        <v>0</v>
      </c>
      <c r="L81" s="108"/>
      <c r="M81" s="108"/>
      <c r="N81" s="108"/>
      <c r="O81" s="112"/>
      <c r="P81" s="112"/>
      <c r="Q81" s="108"/>
      <c r="R81" s="108"/>
      <c r="S81" s="112"/>
    </row>
    <row r="82" spans="1:19" s="801" customFormat="1" ht="17.45" customHeight="1" x14ac:dyDescent="0.2">
      <c r="A82" s="108"/>
      <c r="B82" s="108"/>
      <c r="C82" s="108"/>
      <c r="D82" s="107"/>
      <c r="E82" s="108"/>
      <c r="F82" s="108"/>
      <c r="G82" s="108"/>
      <c r="H82" s="108"/>
      <c r="I82" s="108"/>
      <c r="J82" s="109">
        <f t="shared" si="2"/>
        <v>0</v>
      </c>
      <c r="K82" s="110">
        <f t="shared" si="3"/>
        <v>0</v>
      </c>
      <c r="L82" s="108"/>
      <c r="M82" s="108"/>
      <c r="N82" s="108"/>
      <c r="O82" s="112"/>
      <c r="P82" s="112"/>
      <c r="Q82" s="108"/>
      <c r="R82" s="108"/>
      <c r="S82" s="112"/>
    </row>
    <row r="83" spans="1:19" s="801" customFormat="1" ht="17.45" customHeight="1" x14ac:dyDescent="0.2">
      <c r="A83" s="108"/>
      <c r="B83" s="108"/>
      <c r="C83" s="108"/>
      <c r="D83" s="107"/>
      <c r="E83" s="108"/>
      <c r="F83" s="108"/>
      <c r="G83" s="108"/>
      <c r="H83" s="108"/>
      <c r="I83" s="108"/>
      <c r="J83" s="109">
        <f t="shared" si="2"/>
        <v>0</v>
      </c>
      <c r="K83" s="110">
        <f t="shared" si="3"/>
        <v>0</v>
      </c>
      <c r="L83" s="108"/>
      <c r="M83" s="108"/>
      <c r="N83" s="108"/>
      <c r="O83" s="112"/>
      <c r="P83" s="112"/>
      <c r="Q83" s="108"/>
      <c r="R83" s="108"/>
      <c r="S83" s="112"/>
    </row>
    <row r="84" spans="1:19" s="801" customFormat="1" ht="17.45" customHeight="1" x14ac:dyDescent="0.2">
      <c r="A84" s="108"/>
      <c r="B84" s="108"/>
      <c r="C84" s="108"/>
      <c r="D84" s="107"/>
      <c r="E84" s="108"/>
      <c r="F84" s="108"/>
      <c r="G84" s="108"/>
      <c r="H84" s="108"/>
      <c r="I84" s="108"/>
      <c r="J84" s="109">
        <f t="shared" si="2"/>
        <v>0</v>
      </c>
      <c r="K84" s="110">
        <f t="shared" si="3"/>
        <v>0</v>
      </c>
      <c r="L84" s="108"/>
      <c r="M84" s="108"/>
      <c r="N84" s="108"/>
      <c r="O84" s="112"/>
      <c r="P84" s="112"/>
      <c r="Q84" s="108"/>
      <c r="R84" s="108"/>
      <c r="S84" s="112"/>
    </row>
    <row r="85" spans="1:19" s="801" customFormat="1" ht="17.45" customHeight="1" x14ac:dyDescent="0.2">
      <c r="A85" s="108"/>
      <c r="B85" s="108"/>
      <c r="C85" s="108"/>
      <c r="D85" s="107"/>
      <c r="E85" s="108"/>
      <c r="F85" s="108"/>
      <c r="G85" s="108"/>
      <c r="H85" s="108"/>
      <c r="I85" s="108"/>
      <c r="J85" s="109">
        <f t="shared" si="2"/>
        <v>0</v>
      </c>
      <c r="K85" s="110">
        <f t="shared" si="3"/>
        <v>0</v>
      </c>
      <c r="L85" s="108"/>
      <c r="M85" s="108"/>
      <c r="N85" s="108"/>
      <c r="O85" s="112"/>
      <c r="P85" s="112"/>
      <c r="Q85" s="108"/>
      <c r="R85" s="108"/>
      <c r="S85" s="112"/>
    </row>
    <row r="86" spans="1:19" s="801" customFormat="1" ht="17.45" customHeight="1" x14ac:dyDescent="0.2">
      <c r="A86" s="108"/>
      <c r="B86" s="108"/>
      <c r="C86" s="108"/>
      <c r="D86" s="107"/>
      <c r="E86" s="108"/>
      <c r="F86" s="108"/>
      <c r="G86" s="108"/>
      <c r="H86" s="108"/>
      <c r="I86" s="108"/>
      <c r="J86" s="109">
        <f t="shared" si="2"/>
        <v>0</v>
      </c>
      <c r="K86" s="110">
        <f t="shared" si="3"/>
        <v>0</v>
      </c>
      <c r="L86" s="108"/>
      <c r="M86" s="108"/>
      <c r="N86" s="108"/>
      <c r="O86" s="112"/>
      <c r="P86" s="112"/>
      <c r="Q86" s="108"/>
      <c r="R86" s="108"/>
      <c r="S86" s="112"/>
    </row>
    <row r="87" spans="1:19" s="801" customFormat="1" ht="17.45" customHeight="1" x14ac:dyDescent="0.2">
      <c r="A87" s="108"/>
      <c r="B87" s="108"/>
      <c r="C87" s="108"/>
      <c r="D87" s="107"/>
      <c r="E87" s="108"/>
      <c r="F87" s="108"/>
      <c r="G87" s="108"/>
      <c r="H87" s="108"/>
      <c r="I87" s="108"/>
      <c r="J87" s="109">
        <f t="shared" si="2"/>
        <v>0</v>
      </c>
      <c r="K87" s="110">
        <f t="shared" si="3"/>
        <v>0</v>
      </c>
      <c r="L87" s="108"/>
      <c r="M87" s="108"/>
      <c r="N87" s="108"/>
      <c r="O87" s="112"/>
      <c r="P87" s="112"/>
      <c r="Q87" s="108"/>
      <c r="R87" s="108"/>
      <c r="S87" s="112"/>
    </row>
    <row r="88" spans="1:19" s="801" customFormat="1" ht="17.45" customHeight="1" x14ac:dyDescent="0.2">
      <c r="A88" s="108"/>
      <c r="B88" s="108"/>
      <c r="C88" s="108"/>
      <c r="D88" s="107"/>
      <c r="E88" s="108"/>
      <c r="F88" s="108"/>
      <c r="G88" s="108"/>
      <c r="H88" s="108"/>
      <c r="I88" s="108"/>
      <c r="J88" s="109">
        <f t="shared" si="2"/>
        <v>0</v>
      </c>
      <c r="K88" s="110">
        <f t="shared" si="3"/>
        <v>0</v>
      </c>
      <c r="L88" s="108"/>
      <c r="M88" s="108"/>
      <c r="N88" s="108"/>
      <c r="O88" s="112"/>
      <c r="P88" s="112"/>
      <c r="Q88" s="108"/>
      <c r="R88" s="108"/>
      <c r="S88" s="112"/>
    </row>
    <row r="89" spans="1:19" s="801" customFormat="1" ht="17.45" customHeight="1" x14ac:dyDescent="0.2">
      <c r="A89" s="108"/>
      <c r="B89" s="108"/>
      <c r="C89" s="108"/>
      <c r="D89" s="107"/>
      <c r="E89" s="108"/>
      <c r="F89" s="108"/>
      <c r="G89" s="108"/>
      <c r="H89" s="108"/>
      <c r="I89" s="108"/>
      <c r="J89" s="109">
        <f t="shared" si="2"/>
        <v>0</v>
      </c>
      <c r="K89" s="110">
        <f t="shared" si="3"/>
        <v>0</v>
      </c>
      <c r="L89" s="108"/>
      <c r="M89" s="108"/>
      <c r="N89" s="108"/>
      <c r="O89" s="112"/>
      <c r="P89" s="112"/>
      <c r="Q89" s="108"/>
      <c r="R89" s="108"/>
      <c r="S89" s="112"/>
    </row>
    <row r="90" spans="1:19" s="801" customFormat="1" ht="17.45" customHeight="1" x14ac:dyDescent="0.2">
      <c r="A90" s="108"/>
      <c r="B90" s="108"/>
      <c r="C90" s="108"/>
      <c r="D90" s="107"/>
      <c r="E90" s="108"/>
      <c r="F90" s="108"/>
      <c r="G90" s="108"/>
      <c r="H90" s="108"/>
      <c r="I90" s="108"/>
      <c r="J90" s="109">
        <f t="shared" si="2"/>
        <v>0</v>
      </c>
      <c r="K90" s="110">
        <f t="shared" si="3"/>
        <v>0</v>
      </c>
      <c r="L90" s="108"/>
      <c r="M90" s="108"/>
      <c r="N90" s="108"/>
      <c r="O90" s="112"/>
      <c r="P90" s="112"/>
      <c r="Q90" s="108"/>
      <c r="R90" s="108"/>
      <c r="S90" s="112"/>
    </row>
    <row r="91" spans="1:19" s="801" customFormat="1" ht="17.45" customHeight="1" x14ac:dyDescent="0.2">
      <c r="A91" s="108"/>
      <c r="B91" s="108"/>
      <c r="C91" s="108"/>
      <c r="D91" s="107"/>
      <c r="E91" s="108"/>
      <c r="F91" s="108"/>
      <c r="G91" s="108"/>
      <c r="H91" s="108"/>
      <c r="I91" s="108"/>
      <c r="J91" s="109">
        <f t="shared" si="2"/>
        <v>0</v>
      </c>
      <c r="K91" s="110">
        <f t="shared" si="3"/>
        <v>0</v>
      </c>
      <c r="L91" s="108"/>
      <c r="M91" s="108"/>
      <c r="N91" s="108"/>
      <c r="O91" s="112"/>
      <c r="P91" s="112"/>
      <c r="Q91" s="108"/>
      <c r="R91" s="108"/>
      <c r="S91" s="112"/>
    </row>
    <row r="92" spans="1:19" s="801" customFormat="1" ht="17.45" customHeight="1" x14ac:dyDescent="0.2">
      <c r="A92" s="108"/>
      <c r="B92" s="108"/>
      <c r="C92" s="108"/>
      <c r="D92" s="107"/>
      <c r="E92" s="108"/>
      <c r="F92" s="108"/>
      <c r="G92" s="108"/>
      <c r="H92" s="108"/>
      <c r="I92" s="108"/>
      <c r="J92" s="109">
        <f t="shared" si="2"/>
        <v>0</v>
      </c>
      <c r="K92" s="110">
        <f t="shared" si="3"/>
        <v>0</v>
      </c>
      <c r="L92" s="108"/>
      <c r="M92" s="108"/>
      <c r="N92" s="108"/>
      <c r="O92" s="112"/>
      <c r="P92" s="112"/>
      <c r="Q92" s="108"/>
      <c r="R92" s="108"/>
      <c r="S92" s="112"/>
    </row>
    <row r="93" spans="1:19" s="801" customFormat="1" ht="17.45" customHeight="1" x14ac:dyDescent="0.2">
      <c r="A93" s="108"/>
      <c r="B93" s="108"/>
      <c r="C93" s="108"/>
      <c r="D93" s="107"/>
      <c r="E93" s="108"/>
      <c r="F93" s="108"/>
      <c r="G93" s="108"/>
      <c r="H93" s="108"/>
      <c r="I93" s="108"/>
      <c r="J93" s="109">
        <f t="shared" si="2"/>
        <v>0</v>
      </c>
      <c r="K93" s="110">
        <f t="shared" si="3"/>
        <v>0</v>
      </c>
      <c r="L93" s="108"/>
      <c r="M93" s="108"/>
      <c r="N93" s="108"/>
      <c r="O93" s="112"/>
      <c r="P93" s="112"/>
      <c r="Q93" s="108"/>
      <c r="R93" s="108"/>
      <c r="S93" s="112"/>
    </row>
    <row r="94" spans="1:19" s="801" customFormat="1" ht="17.45" customHeight="1" x14ac:dyDescent="0.2">
      <c r="A94" s="108"/>
      <c r="B94" s="108"/>
      <c r="C94" s="108"/>
      <c r="D94" s="107"/>
      <c r="E94" s="108"/>
      <c r="F94" s="108"/>
      <c r="G94" s="108"/>
      <c r="H94" s="108"/>
      <c r="I94" s="108"/>
      <c r="J94" s="109">
        <f t="shared" si="2"/>
        <v>0</v>
      </c>
      <c r="K94" s="110">
        <f t="shared" si="3"/>
        <v>0</v>
      </c>
      <c r="L94" s="108"/>
      <c r="M94" s="108"/>
      <c r="N94" s="108"/>
      <c r="O94" s="112"/>
      <c r="P94" s="112"/>
      <c r="Q94" s="108"/>
      <c r="R94" s="108"/>
      <c r="S94" s="112"/>
    </row>
    <row r="95" spans="1:19" s="801" customFormat="1" ht="17.45" customHeight="1" x14ac:dyDescent="0.2">
      <c r="A95" s="108"/>
      <c r="B95" s="108"/>
      <c r="C95" s="108"/>
      <c r="D95" s="107"/>
      <c r="E95" s="108"/>
      <c r="F95" s="108"/>
      <c r="G95" s="108"/>
      <c r="H95" s="108"/>
      <c r="I95" s="108"/>
      <c r="J95" s="109">
        <f t="shared" si="2"/>
        <v>0</v>
      </c>
      <c r="K95" s="110">
        <f t="shared" si="3"/>
        <v>0</v>
      </c>
      <c r="L95" s="108"/>
      <c r="M95" s="108"/>
      <c r="N95" s="108"/>
      <c r="O95" s="112"/>
      <c r="P95" s="112"/>
      <c r="Q95" s="108"/>
      <c r="R95" s="108"/>
      <c r="S95" s="112"/>
    </row>
    <row r="96" spans="1:19" s="801" customFormat="1" ht="17.45" customHeight="1" x14ac:dyDescent="0.2">
      <c r="A96" s="108"/>
      <c r="B96" s="108"/>
      <c r="C96" s="108"/>
      <c r="D96" s="107"/>
      <c r="E96" s="108"/>
      <c r="F96" s="108"/>
      <c r="G96" s="108"/>
      <c r="H96" s="108"/>
      <c r="I96" s="108"/>
      <c r="J96" s="109">
        <f t="shared" si="2"/>
        <v>0</v>
      </c>
      <c r="K96" s="110">
        <f t="shared" si="3"/>
        <v>0</v>
      </c>
      <c r="L96" s="108"/>
      <c r="M96" s="108"/>
      <c r="N96" s="108"/>
      <c r="O96" s="112"/>
      <c r="P96" s="112"/>
      <c r="Q96" s="108"/>
      <c r="R96" s="108"/>
      <c r="S96" s="112"/>
    </row>
    <row r="97" spans="1:19" s="801" customFormat="1" ht="17.45" customHeight="1" x14ac:dyDescent="0.2">
      <c r="A97" s="108"/>
      <c r="B97" s="108"/>
      <c r="C97" s="108"/>
      <c r="D97" s="107"/>
      <c r="E97" s="108"/>
      <c r="F97" s="108"/>
      <c r="G97" s="108"/>
      <c r="H97" s="108"/>
      <c r="I97" s="108"/>
      <c r="J97" s="109">
        <f t="shared" si="2"/>
        <v>0</v>
      </c>
      <c r="K97" s="110">
        <f t="shared" si="3"/>
        <v>0</v>
      </c>
      <c r="L97" s="108"/>
      <c r="M97" s="108"/>
      <c r="N97" s="108"/>
      <c r="O97" s="112"/>
      <c r="P97" s="112"/>
      <c r="Q97" s="108"/>
      <c r="R97" s="108"/>
      <c r="S97" s="112"/>
    </row>
    <row r="98" spans="1:19" s="801" customFormat="1" ht="17.45" customHeight="1" x14ac:dyDescent="0.2">
      <c r="A98" s="108"/>
      <c r="B98" s="108"/>
      <c r="C98" s="108"/>
      <c r="D98" s="107"/>
      <c r="E98" s="108"/>
      <c r="F98" s="108"/>
      <c r="G98" s="108"/>
      <c r="H98" s="108"/>
      <c r="I98" s="108"/>
      <c r="J98" s="109">
        <f t="shared" si="2"/>
        <v>0</v>
      </c>
      <c r="K98" s="110">
        <f t="shared" si="3"/>
        <v>0</v>
      </c>
      <c r="L98" s="108"/>
      <c r="M98" s="108"/>
      <c r="N98" s="108"/>
      <c r="O98" s="112"/>
      <c r="P98" s="112"/>
      <c r="Q98" s="108"/>
      <c r="R98" s="108"/>
      <c r="S98" s="112"/>
    </row>
    <row r="99" spans="1:19" s="801" customFormat="1" ht="17.45" customHeight="1" x14ac:dyDescent="0.2">
      <c r="A99" s="108"/>
      <c r="B99" s="108"/>
      <c r="C99" s="108"/>
      <c r="D99" s="107"/>
      <c r="E99" s="108"/>
      <c r="F99" s="108"/>
      <c r="G99" s="108"/>
      <c r="H99" s="108"/>
      <c r="I99" s="108"/>
      <c r="J99" s="109">
        <f t="shared" si="2"/>
        <v>0</v>
      </c>
      <c r="K99" s="110">
        <f t="shared" si="3"/>
        <v>0</v>
      </c>
      <c r="L99" s="108"/>
      <c r="M99" s="108"/>
      <c r="N99" s="108"/>
      <c r="O99" s="112"/>
      <c r="P99" s="112"/>
      <c r="Q99" s="108"/>
      <c r="R99" s="108"/>
      <c r="S99" s="112"/>
    </row>
    <row r="100" spans="1:19" s="801" customFormat="1" ht="17.45" customHeight="1" x14ac:dyDescent="0.2">
      <c r="A100" s="108"/>
      <c r="B100" s="108"/>
      <c r="C100" s="108"/>
      <c r="D100" s="107"/>
      <c r="E100" s="108"/>
      <c r="F100" s="108"/>
      <c r="G100" s="108"/>
      <c r="H100" s="108"/>
      <c r="I100" s="108"/>
      <c r="J100" s="109">
        <f t="shared" si="2"/>
        <v>0</v>
      </c>
      <c r="K100" s="110">
        <f t="shared" si="3"/>
        <v>0</v>
      </c>
      <c r="L100" s="108"/>
      <c r="M100" s="108"/>
      <c r="N100" s="108"/>
      <c r="O100" s="112"/>
      <c r="P100" s="112"/>
      <c r="Q100" s="108"/>
      <c r="R100" s="108"/>
      <c r="S100" s="112"/>
    </row>
    <row r="101" spans="1:19" s="801" customFormat="1" ht="17.45" customHeight="1" x14ac:dyDescent="0.2">
      <c r="A101" s="108"/>
      <c r="B101" s="108"/>
      <c r="C101" s="108"/>
      <c r="D101" s="107"/>
      <c r="E101" s="108"/>
      <c r="F101" s="108"/>
      <c r="G101" s="108"/>
      <c r="H101" s="108"/>
      <c r="I101" s="108"/>
      <c r="J101" s="109">
        <f t="shared" si="2"/>
        <v>0</v>
      </c>
      <c r="K101" s="110">
        <f t="shared" si="3"/>
        <v>0</v>
      </c>
      <c r="L101" s="108"/>
      <c r="M101" s="108"/>
      <c r="N101" s="108"/>
      <c r="O101" s="112"/>
      <c r="P101" s="112"/>
      <c r="Q101" s="108"/>
      <c r="R101" s="108"/>
      <c r="S101" s="112"/>
    </row>
    <row r="102" spans="1:19" s="801" customFormat="1" ht="17.45" customHeight="1" x14ac:dyDescent="0.2">
      <c r="A102" s="108"/>
      <c r="B102" s="108"/>
      <c r="C102" s="108"/>
      <c r="D102" s="107"/>
      <c r="E102" s="108"/>
      <c r="F102" s="108"/>
      <c r="G102" s="108"/>
      <c r="H102" s="108"/>
      <c r="I102" s="108"/>
      <c r="J102" s="109">
        <f t="shared" si="2"/>
        <v>0</v>
      </c>
      <c r="K102" s="110">
        <f t="shared" si="3"/>
        <v>0</v>
      </c>
      <c r="L102" s="108"/>
      <c r="M102" s="108"/>
      <c r="N102" s="108"/>
      <c r="O102" s="112"/>
      <c r="P102" s="112"/>
      <c r="Q102" s="108"/>
      <c r="R102" s="108"/>
      <c r="S102" s="112"/>
    </row>
    <row r="103" spans="1:19" s="801" customFormat="1" ht="17.45" customHeight="1" x14ac:dyDescent="0.2">
      <c r="A103" s="108"/>
      <c r="B103" s="108"/>
      <c r="C103" s="108"/>
      <c r="D103" s="107"/>
      <c r="E103" s="108"/>
      <c r="F103" s="108"/>
      <c r="G103" s="108"/>
      <c r="H103" s="108"/>
      <c r="I103" s="108"/>
      <c r="J103" s="109">
        <f t="shared" si="2"/>
        <v>0</v>
      </c>
      <c r="K103" s="110">
        <f t="shared" si="3"/>
        <v>0</v>
      </c>
      <c r="L103" s="108"/>
      <c r="M103" s="108"/>
      <c r="N103" s="108"/>
      <c r="O103" s="112"/>
      <c r="P103" s="112"/>
      <c r="Q103" s="108"/>
      <c r="R103" s="108"/>
      <c r="S103" s="112"/>
    </row>
    <row r="104" spans="1:19" s="801" customFormat="1" ht="17.45" customHeight="1" x14ac:dyDescent="0.2">
      <c r="A104" s="108"/>
      <c r="B104" s="108"/>
      <c r="C104" s="108"/>
      <c r="D104" s="107"/>
      <c r="E104" s="108"/>
      <c r="F104" s="108"/>
      <c r="G104" s="108"/>
      <c r="H104" s="108"/>
      <c r="I104" s="108"/>
      <c r="J104" s="109">
        <f t="shared" si="2"/>
        <v>0</v>
      </c>
      <c r="K104" s="110">
        <f t="shared" si="3"/>
        <v>0</v>
      </c>
      <c r="L104" s="108"/>
      <c r="M104" s="108"/>
      <c r="N104" s="108"/>
      <c r="O104" s="112"/>
      <c r="P104" s="112"/>
      <c r="Q104" s="108"/>
      <c r="R104" s="108"/>
      <c r="S104" s="112"/>
    </row>
  </sheetData>
  <mergeCells count="3">
    <mergeCell ref="F1:K2"/>
    <mergeCell ref="F3:K3"/>
    <mergeCell ref="E4:I4"/>
  </mergeCells>
  <hyperlinks>
    <hyperlink ref="A8" r:id="rId1" tooltip="Original URL: https://customer.nuneatonandbedworth.gov.uk/en/AchieveForms/?form_uri=sandbox-publish://AF-Process-bb4f1551-25f7-4c9d-9504-359555b4764c/AF-Stage-52bb890a-7580-4889-8b19-31d27fd8a3bd/definition.json&amp;redirectlink=/en&amp;cancelRedirectLink=/en&amp;con" display="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5%7C01%7Cjuliemansbridge%40warwickshire.gov.uk%7C916963f65507467eae3f08da3353077c%7C88b0aa0659274bbba89389cc2713ac82%7C0%7C0%7C637878728947135228%7CUnknown%7CTWFpbGZsb3d8eyJWIjoiMC4wLjAwMDAiLCJQIjoiV2luMzIiLCJBTiI6Ik1haWwiLCJXVCI6Mn0%3D%7C3000%7C%7C%7C&amp;sdata=AMvaIAjtNw2XO5%2Ft9ScbuqJ9jmWvSBgp2kPzaCBfl6U%3D&amp;reserved=0" xr:uid="{A58A22DB-428C-4F22-8A67-4A3385CE25DC}"/>
    <hyperlink ref="A9" r:id="rId2" tooltip="Original URL: https://customer.nuneatonandbedworth.gov.uk/en/AchieveForms/?form_uri=sandbox-publish://AF-Process-bb4f1551-25f7-4c9d-9504-359555b4764c/AF-Stage-52bb890a-7580-4889-8b19-31d27fd8a3bd/definition.json&amp;redirectlink=/en&amp;cancelRedirectLink=/en&amp;con" display="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5%7C01%7Cjuliemansbridge%40warwickshire.gov.uk%7C916963f65507467eae3f08da3353077c%7C88b0aa0659274bbba89389cc2713ac82%7C0%7C0%7C637878728947135228%7CUnknown%7CTWFpbGZsb3d8eyJWIjoiMC4wLjAwMDAiLCJQIjoiV2luMzIiLCJBTiI6Ik1haWwiLCJXVCI6Mn0%3D%7C3000%7C%7C%7C&amp;sdata=AMvaIAjtNw2XO5%2Ft9ScbuqJ9jmWvSBgp2kPzaCBfl6U%3D&amp;reserved=0" xr:uid="{30D4E7C8-FA7D-47D5-A2A6-8D874F0ADBC7}"/>
    <hyperlink ref="A11" r:id="rId3" tooltip="Original URL: https://apps.stratford.gov.uk/eplanning/AppDetail.aspx?appkey=RCR5PSPMIGK00. Click or tap if you trust this link." display="https://eur02.safelinks.protection.outlook.com/?url=https%3A%2F%2Fapps.stratford.gov.uk%2Feplanning%2FAppDetail.aspx%3Fappkey%3DRCR5PSPMIGK00&amp;data=05%7C01%7Cjuliemansbridge%40warwickshire.gov.uk%7C8d3e750118494fc3a27c08da543cc48e%7C88b0aa0659274bbba89389cc2713ac82%7C0%7C0%7C637914917247919137%7CUnknown%7CTWFpbGZsb3d8eyJWIjoiMC4wLjAwMDAiLCJQIjoiV2luMzIiLCJBTiI6Ik1haWwiLCJXVCI6Mn0%3D%7C3000%7C%7C%7C&amp;sdata=Q%2BOVzJi7skmFFN8T4I5YMUXlEckp5fHdEQTHZKM6PGw%3D&amp;reserved=0" xr:uid="{B87DD862-B1DB-4275-AD9D-2064AE413D77}"/>
    <hyperlink ref="A12" r:id="rId4" tooltip="Original URL: https://apps.stratford.gov.uk/eplanning/AppDetail.aspx?appkey=R9M769PMLGR00. Click or tap if you trust this link." display="https://eur02.safelinks.protection.outlook.com/?url=https%3A%2F%2Fapps.stratford.gov.uk%2Feplanning%2FAppDetail.aspx%3Fappkey%3DR9M769PMLGR00&amp;data=05%7C01%7Cjuliemansbridge%40warwickshire.gov.uk%7C8d3e750118494fc3a27c08da543cc48e%7C88b0aa0659274bbba89389cc2713ac82%7C0%7C0%7C637914917247919137%7CUnknown%7CTWFpbGZsb3d8eyJWIjoiMC4wLjAwMDAiLCJQIjoiV2luMzIiLCJBTiI6Ik1haWwiLCJXVCI6Mn0%3D%7C3000%7C%7C%7C&amp;sdata=ycLK05fBNV%2BP8NmHM99j99edoj6VSLZMVQzbyQ5pyUE%3D&amp;reserved=0" xr:uid="{72BA3E01-C957-4533-8A4A-69092F1B8BDF}"/>
    <hyperlink ref="A14" r:id="rId5" tooltip="Original URL: https://customer.nuneatonandbedworth.gov.uk/en/AchieveForms/?form_uri=sandbox-publish://AF-Process-bb4f1551-25f7-4c9d-9504-359555b4764c/AF-Stage-52bb890a-7580-4889-8b19-31d27fd8a3bd/definition.json&amp;redirectlink=/en&amp;cancelRedirectLink=/en&amp;con" display="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5%7C01%7Cjuliemansbridge%40warwickshire.gov.uk%7C5dc831e923b8414aba0308da5f55e927%7C88b0aa0659274bbba89389cc2713ac82%7C0%7C0%7C637927119834521970%7CUnknown%7CTWFpbGZsb3d8eyJWIjoiMC4wLjAwMDAiLCJQIjoiV2luMzIiLCJBTiI6Ik1haWwiLCJXVCI6Mn0%3D%7C3000%7C%7C%7C&amp;sdata=u%2Bmktg99KdeHERmbwdOaXNEz2lzSuS4Vl5lzEjX2Zsw%3D&amp;reserved=0" xr:uid="{1AD5D79C-4F2E-44D3-B802-49E7D0C595EA}"/>
    <hyperlink ref="A15" r:id="rId6" tooltip="Original URL: https://planning.agileapplications.co.uk/rugby/application-details/34839. Click or tap if you trust this link." display="https://eur02.safelinks.protection.outlook.com/?url=https%3A%2F%2Fplanning.agileapplications.co.uk%2Frugby%2Fapplication-details%2F34839&amp;data=05%7C01%7Cjuliemansbridge%40warwickshire.gov.uk%7C5dc831e923b8414aba0308da5f55e927%7C88b0aa0659274bbba89389cc2713ac82%7C0%7C0%7C637927119834521970%7CUnknown%7CTWFpbGZsb3d8eyJWIjoiMC4wLjAwMDAiLCJQIjoiV2luMzIiLCJBTiI6Ik1haWwiLCJXVCI6Mn0%3D%7C3000%7C%7C%7C&amp;sdata=utqmfafqmlrLtR9KdNKEW19nxCmxjUNQQk4ybdxMKao%3D&amp;reserved=0" xr:uid="{874A20F0-2903-40FC-BDB2-678B8C79B0D4}"/>
    <hyperlink ref="A16" r:id="rId7" tooltip="Original URL: https://planningdocuments.warwickdc.gov.uk/online-applications/simpleSearchResults.do?action=firstPage. Click or tap if you trust this link." display="https://eur02.safelinks.protection.outlook.com/?url=https%3A%2F%2Fplanningdocuments.warwickdc.gov.uk%2Fonline-applications%2FsimpleSearchResults.do%3Faction%3DfirstPage&amp;data=05%7C01%7Cjuliemansbridge%40warwickshire.gov.uk%7Cdc7ff4a137614254fdd208da64dee607%7C88b0aa0659274bbba89389cc2713ac82%7C0%7C0%7C637933205753426067%7CUnknown%7CTWFpbGZsb3d8eyJWIjoiMC4wLjAwMDAiLCJQIjoiV2luMzIiLCJBTiI6Ik1haWwiLCJXVCI6Mn0%3D%7C3000%7C%7C%7C&amp;sdata=PEP9GOFS2WTMR1BGdNzRGpdXCLMFyAycEp4CoVWJ6N8%3D&amp;reserved=0" xr:uid="{3C409197-1C10-49CB-9B8A-15B1A7AB3CCE}"/>
    <hyperlink ref="A18" r:id="rId8" tooltip="Original URL: https://apps.stratford.gov.uk/eplanning/AppDetail.aspx?appkey=PII0M5PMGST00. Click or tap if you trust this link." display="https://eur02.safelinks.protection.outlook.com/?url=https%3A%2F%2Fapps.stratford.gov.uk%2Feplanning%2FAppDetail.aspx%3Fappkey%3DPII0M5PMGST00&amp;data=05%7C01%7Cjuliemansbridge%40warwickshire.gov.uk%7C1f8c2714dfcb4313967108da753a86a9%7C88b0aa0659274bbba89389cc2713ac82%7C0%7C0%7C637951191472368285%7CUnknown%7CTWFpbGZsb3d8eyJWIjoiMC4wLjAwMDAiLCJQIjoiV2luMzIiLCJBTiI6Ik1haWwiLCJXVCI6Mn0%3D%7C3000%7C%7C%7C&amp;sdata=jbUAkUtRkaq5amoWuDvycdjPOZ165JYoVnse9xMqJWE%3D&amp;reserved=0" xr:uid="{DBEB9775-50DF-4496-9656-65878A77DFF4}"/>
    <hyperlink ref="A19" r:id="rId9" tooltip="Original URL: https://apps.stratford.gov.uk/eplanning/AppDetail.aspx?appkey=RD1QBSPMJ8R00. Click or tap if you trust this link." display="https://eur02.safelinks.protection.outlook.com/?url=https%3A%2F%2Fapps.stratford.gov.uk%2Feplanning%2FAppDetail.aspx%3Fappkey%3DRD1QBSPMJ8R00&amp;data=05%7C01%7Cjuliemansbridge%40warwickshire.gov.uk%7C1f8c2714dfcb4313967108da753a86a9%7C88b0aa0659274bbba89389cc2713ac82%7C0%7C0%7C637951191472368285%7CUnknown%7CTWFpbGZsb3d8eyJWIjoiMC4wLjAwMDAiLCJQIjoiV2luMzIiLCJBTiI6Ik1haWwiLCJXVCI6Mn0%3D%7C3000%7C%7C%7C&amp;sdata=ZTMus3DOicfPjtdCRSmSTknZ3XDwVQfKy%2B0q82TMT%2FM%3D&amp;reserved=0" xr:uid="{5362F3F8-6933-417E-817E-ED3F055C4A53}"/>
    <hyperlink ref="A20" r:id="rId10" tooltip="Original URL: https://customer.nuneatonandbedworth.gov.uk/en/AchieveForms/?form_uri=sandbox-publish://AF-Process-bb4f1551-25f7-4c9d-9504-359555b4764c/AF-Stage-52bb890a-7580-4889-8b19-31d27fd8a3bd/definition.json&amp;redirectlink=/en&amp;cancelRedirectLink=/en&amp;con" display="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5%7C01%7Cjuliemansbridge%40warwickshire.gov.uk%7Cc2e54a83c38d4f265f1208da80569644%7C88b0aa0659274bbba89389cc2713ac82%7C0%7C0%7C637963406756287974%7CUnknown%7CTWFpbGZsb3d8eyJWIjoiMC4wLjAwMDAiLCJQIjoiV2luMzIiLCJBTiI6Ik1haWwiLCJXVCI6Mn0%3D%7C3000%7C%7C%7C&amp;sdata=MAqYYyXLUCqio3DNw9FOrOtcUQQr0ozpMNiET6KQRJQ%3D&amp;reserved=0" xr:uid="{6F2BC38D-3A22-4F5A-8C05-A7972C38B739}"/>
    <hyperlink ref="A21" r:id="rId11" tooltip="Original URL: https://planningdocuments.warwickdc.gov.uk/online-applications/simpleSearchResults.do?action=firstPage. Click or tap if you trust this link." display="https://eur02.safelinks.protection.outlook.com/?url=https%3A%2F%2Fplanningdocuments.warwickdc.gov.uk%2Fonline-applications%2FsimpleSearchResults.do%3Faction%3DfirstPage&amp;data=05%7C01%7Cjuliemansbridge%40warwickshire.gov.uk%7Cc2e54a83c38d4f265f1208da80569644%7C88b0aa0659274bbba89389cc2713ac82%7C0%7C0%7C637963406756287974%7CUnknown%7CTWFpbGZsb3d8eyJWIjoiMC4wLjAwMDAiLCJQIjoiV2luMzIiLCJBTiI6Ik1haWwiLCJXVCI6Mn0%3D%7C3000%7C%7C%7C&amp;sdata=3eBxp8pTCMWbbonV%2FVIiT%2Bbge6G4N2dG%2FlHFa37HYaU%3D&amp;reserved=0" xr:uid="{32F99E80-7238-4026-9C88-8A1BCBFEF673}"/>
    <hyperlink ref="A22" r:id="rId12" tooltip="Original URL: https://customer.nuneatonandbedworth.gov.uk/en/AchieveForms/?form_uri=sandbox-publish://AF-Process-bb4f1551-25f7-4c9d-9504-359555b4764c/AF-Stage-52bb890a-7580-4889-8b19-31d27fd8a3bd/definition.json&amp;redirectlink=/en&amp;cancelRedirectLink=/en&amp;con" display="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5%7C01%7Cjuliemansbridge%40warwickshire.gov.uk%7C4ba730bed3bc4514006908da91646a7a%7C88b0aa0659274bbba89389cc2713ac82%7C0%7C0%7C637982157717726044%7CUnknown%7CTWFpbGZsb3d8eyJWIjoiMC4wLjAwMDAiLCJQIjoiV2luMzIiLCJBTiI6Ik1haWwiLCJXVCI6Mn0%3D%7C3000%7C%7C%7C&amp;sdata=QlBQKl2mOYQ5qVeNz1rtxHz3Cp9Mok6wg2j7NHyMZ8E%3D&amp;reserved=0" xr:uid="{15EDAD9E-937C-46C3-A94C-2BBE27C17A90}"/>
    <hyperlink ref="A23" r:id="rId13" tooltip="Original URL: https://planning.agileapplications.co.uk/rugby/application-details/35296. Click or tap if you trust this link." display="https://eur02.safelinks.protection.outlook.com/?url=https%3A%2F%2Fplanning.agileapplications.co.uk%2Frugby%2Fapplication-details%2F35296&amp;data=05%7C01%7Cjuliemansbridge%40warwickshire.gov.uk%7C4ba730bed3bc4514006908da91646a7a%7C88b0aa0659274bbba89389cc2713ac82%7C0%7C0%7C637982157717726044%7CUnknown%7CTWFpbGZsb3d8eyJWIjoiMC4wLjAwMDAiLCJQIjoiV2luMzIiLCJBTiI6Ik1haWwiLCJXVCI6Mn0%3D%7C3000%7C%7C%7C&amp;sdata=qLrg8qZfNyuZTQ%2BfTYwGc9kuM7Qz6RAiJHJrTKW9YzQ%3D&amp;reserved=0" xr:uid="{6BE25672-C1E2-41F3-A241-C2D3622033B2}"/>
    <hyperlink ref="A25" r:id="rId14" tooltip="Original URL: https://customer.nuneatonandbedworth.gov.uk/en/AchieveForms/?form_uri=sandbox-publish://AF-Process-bb4f1551-25f7-4c9d-9504-359555b4764c/AF-Stage-52bb890a-7580-4889-8b19-31d27fd8a3bd/definition.json&amp;redirectlink=/en&amp;cancelRedirectLink=/en&amp;con" display="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5%7C01%7Cjuliemansbridge%40warwickshire.gov.uk%7Cf486aee7f6c64e61740108da9bc4404f%7C88b0aa0659274bbba89389cc2713ac82%7C0%7C0%7C637993564437503084%7CUnknown%7CTWFpbGZsb3d8eyJWIjoiMC4wLjAwMDAiLCJQIjoiV2luMzIiLCJBTiI6Ik1haWwiLCJXVCI6Mn0%3D%7C3000%7C%7C%7C&amp;sdata=MDI%2Bju7HG7X5XS0nRrf9KYbIBW71XHkcP3L3h8jvK1Q%3D&amp;reserved=0" xr:uid="{AF9B11B8-6771-4B26-82D9-D373C0D59127}"/>
    <hyperlink ref="A27" r:id="rId15" tooltip="Original URL: https://planning.agileapplications.co.uk/rugby/application-details/36023. Click or tap if you trust this link." display="https://eur02.safelinks.protection.outlook.com/?url=https%3A%2F%2Fplanning.agileapplications.co.uk%2Frugby%2Fapplication-details%2F36023&amp;data=05%7C01%7Cjuliemansbridge%40warwickshire.gov.uk%7Cc2387c31cca04698398208dab72c68f5%7C88b0aa0659274bbba89389cc2713ac82%7C0%7C0%7C638023698613164479%7CUnknown%7CTWFpbGZsb3d8eyJWIjoiMC4wLjAwMDAiLCJQIjoiV2luMzIiLCJBTiI6Ik1haWwiLCJXVCI6Mn0%3D%7C3000%7C%7C%7C&amp;sdata=QBLO%2Bg7zOXdCOrRsUUTZMPf5ENt1nr%2BKLo3HaoWEzCc%3D&amp;reserved=0" xr:uid="{08C04681-C74D-4A37-8198-D97FD796B3D3}"/>
    <hyperlink ref="A28" r:id="rId16" tooltip="Original URL: https://customer.nuneatonandbedworth.gov.uk/en/AchieveForms/?form_uri=sandbox-publish://AF-Process-bb4f1551-25f7-4c9d-9504-359555b4764c/AF-Stage-52bb890a-7580-4889-8b19-31d27fd8a3bd/definition.json&amp;redirectlink=/en&amp;cancelRedirectLink=/en&amp;con" display="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5%7C01%7Cjuliemansbridge%40warwickshire.gov.uk%7Cf41c1ab6b47c4390e23308dabcc10ff2%7C88b0aa0659274bbba89389cc2713ac82%7C0%7C0%7C638029834660493965%7CUnknown%7CTWFpbGZsb3d8eyJWIjoiMC4wLjAwMDAiLCJQIjoiV2luMzIiLCJBTiI6Ik1haWwiLCJXVCI6Mn0%3D%7C3000%7C%7C%7C&amp;sdata=uSA1cn%2Bn%2BsZVr9%2FtcnPVGQ066drBm4B%2FUvXK4ll1Nvs%3D&amp;reserved=0" xr:uid="{013C5E8B-A53C-49B0-B59B-E1277084CCC9}"/>
    <hyperlink ref="A30" r:id="rId17" tooltip="Original URL: https://apps.stratford.gov.uk/eplanning/AppDetail.aspx?appkey=R9M769PMLGR00. Click or tap if you trust this link." display="https://eur02.safelinks.protection.outlook.com/?url=https%3A%2F%2Fapps.stratford.gov.uk%2Feplanning%2FAppDetail.aspx%3Fappkey%3DR9M769PMLGR00&amp;data=05%7C01%7Cjuliemansbridge%40warwickshire.gov.uk%7C8d3e750118494fc3a27c08da543cc48e%7C88b0aa0659274bbba89389cc2713ac82%7C0%7C0%7C637914917247919137%7CUnknown%7CTWFpbGZsb3d8eyJWIjoiMC4wLjAwMDAiLCJQIjoiV2luMzIiLCJBTiI6Ik1haWwiLCJXVCI6Mn0%3D%7C3000%7C%7C%7C&amp;sdata=ycLK05fBNV%2BP8NmHM99j99edoj6VSLZMVQzbyQ5pyUE%3D&amp;reserved=0" xr:uid="{C75B3C4D-8108-4CC3-82D9-2BB7A60898D6}"/>
    <hyperlink ref="A32" r:id="rId18" tooltip="Original URL: https://planning.agileapplications.co.uk/rugby/application-details/36528. Click or tap if you trust this link." display="https://eur02.safelinks.protection.outlook.com/?url=https%3A%2F%2Fplanning.agileapplications.co.uk%2Frugby%2Fapplication-details%2F36528&amp;data=05%7C01%7Cjuliemansbridge%40warwickshire.gov.uk%7C21d8ee880c314900e59508dacd641930%7C88b0aa0659274bbba89389cc2713ac82%7C0%7C0%7C638048127052213885%7CUnknown%7CTWFpbGZsb3d8eyJWIjoiMC4wLjAwMDAiLCJQIjoiV2luMzIiLCJBTiI6Ik1haWwiLCJXVCI6Mn0%3D%7C3000%7C%7C%7C&amp;sdata=LRqCSHUk1NHposgAur3Modpk5VDFvO7xdLF5%2Fwl7mmA%3D&amp;reserved=0" xr:uid="{6E007027-CD47-431B-894B-039DC7F2C2CC}"/>
    <hyperlink ref="A33" r:id="rId19" tooltip="Original URL: https://apps.stratford.gov.uk/eplanning/AppDetail.aspx?appkey=QFLY8YPMIL600. Click or tap if you trust this link." display="https://eur02.safelinks.protection.outlook.com/?url=https%3A%2F%2Fapps.stratford.gov.uk%2Feplanning%2FAppDetail.aspx%3Fappkey%3DQFLY8YPMIL600&amp;data=05%7C01%7Cjuliemansbridge%40warwickshire.gov.uk%7C21d8ee880c314900e59508dacd641930%7C88b0aa0659274bbba89389cc2713ac82%7C0%7C0%7C638048127052213885%7CUnknown%7CTWFpbGZsb3d8eyJWIjoiMC4wLjAwMDAiLCJQIjoiV2luMzIiLCJBTiI6Ik1haWwiLCJXVCI6Mn0%3D%7C3000%7C%7C%7C&amp;sdata=glJ14rGsvW0%2FuunwM4Eq4jJ6fxOL6LIUznGBjgaM%2F%2FY%3D&amp;reserved=0" xr:uid="{E380394B-D655-48BF-B796-45F23B0A48BA}"/>
  </hyperlinks>
  <pageMargins left="0.7" right="0.7" top="0.75" bottom="0.75" header="0.3" footer="0.3"/>
  <pageSetup paperSize="9" orientation="landscape" horizontalDpi="4294967293" verticalDpi="0" r:id="rId20"/>
  <headerFooter>
    <oddFooter>&amp;C&amp;1#&amp;"Calibri"&amp;10&amp;K000000OFFICIAL</oddFooter>
  </headerFooter>
  <drawing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5EBE9-CC70-47C2-A253-89A8D4419D25}">
  <sheetPr>
    <tabColor rgb="FF00CC66"/>
  </sheetPr>
  <dimension ref="A1:S947"/>
  <sheetViews>
    <sheetView zoomScale="85" zoomScaleNormal="85" workbookViewId="0">
      <pane ySplit="5" topLeftCell="A6" activePane="bottomLeft" state="frozen"/>
      <selection pane="bottomLeft" activeCell="N16" sqref="N16"/>
    </sheetView>
  </sheetViews>
  <sheetFormatPr defaultColWidth="17.28515625" defaultRowHeight="12.75" x14ac:dyDescent="0.2"/>
  <cols>
    <col min="1" max="1" width="21.5703125" style="86" customWidth="1"/>
    <col min="2" max="2" width="63.5703125" style="86" customWidth="1"/>
    <col min="3" max="3" width="16" style="86" customWidth="1"/>
    <col min="4" max="4" width="14.5703125" style="86" customWidth="1"/>
    <col min="5" max="9" width="10.5703125" style="86" bestFit="1" customWidth="1"/>
    <col min="10" max="10" width="13.42578125" style="86" bestFit="1" customWidth="1"/>
    <col min="11" max="11" width="12.140625" style="86" bestFit="1" customWidth="1"/>
    <col min="12" max="12" width="18" style="86" bestFit="1" customWidth="1"/>
    <col min="13" max="13" width="9.140625" style="86" bestFit="1" customWidth="1"/>
    <col min="14" max="14" width="21.85546875" style="86" customWidth="1"/>
    <col min="15" max="15" width="14.5703125" style="86" customWidth="1"/>
    <col min="16" max="16" width="12.140625" style="86" customWidth="1"/>
    <col min="17" max="17" width="12.140625" style="86" bestFit="1" customWidth="1"/>
    <col min="18" max="18" width="26.140625" style="86" bestFit="1" customWidth="1"/>
    <col min="19" max="19" width="25.5703125" style="86" customWidth="1"/>
    <col min="20" max="16384" width="17.28515625" style="86"/>
  </cols>
  <sheetData>
    <row r="1" spans="1:19" ht="15.75" customHeight="1" x14ac:dyDescent="0.25">
      <c r="A1" s="85" t="s">
        <v>1683</v>
      </c>
      <c r="B1" s="85" t="s">
        <v>104</v>
      </c>
      <c r="F1" s="1057" t="s">
        <v>573</v>
      </c>
      <c r="G1" s="1057"/>
      <c r="H1" s="1057"/>
      <c r="I1" s="1057"/>
      <c r="J1" s="1057"/>
      <c r="K1" s="1057"/>
    </row>
    <row r="2" spans="1:19" ht="37.5" customHeight="1" thickBot="1" x14ac:dyDescent="0.25">
      <c r="A2" s="87" t="s">
        <v>105</v>
      </c>
      <c r="B2" s="88" t="s">
        <v>106</v>
      </c>
      <c r="C2" s="89" t="s">
        <v>107</v>
      </c>
      <c r="F2" s="1057"/>
      <c r="G2" s="1057"/>
      <c r="H2" s="1057"/>
      <c r="I2" s="1057"/>
      <c r="J2" s="1057"/>
      <c r="K2" s="1057"/>
    </row>
    <row r="3" spans="1:19" ht="48.75" customHeight="1" thickBot="1" x14ac:dyDescent="0.25">
      <c r="A3" s="90" t="s">
        <v>108</v>
      </c>
      <c r="B3" s="91" t="s">
        <v>109</v>
      </c>
      <c r="C3" s="92" t="s">
        <v>110</v>
      </c>
      <c r="D3" s="325" t="s">
        <v>627</v>
      </c>
      <c r="E3" s="93"/>
      <c r="F3" s="1058" t="s">
        <v>1523</v>
      </c>
      <c r="G3" s="1059"/>
      <c r="H3" s="1059"/>
      <c r="I3" s="1059"/>
      <c r="J3" s="1059"/>
      <c r="K3" s="1060"/>
      <c r="L3" s="93"/>
      <c r="M3" s="93"/>
      <c r="N3" s="93"/>
      <c r="O3" s="94"/>
      <c r="P3" s="94"/>
      <c r="Q3" s="93"/>
      <c r="R3" s="93"/>
      <c r="S3" s="94"/>
    </row>
    <row r="4" spans="1:19" ht="16.5" customHeight="1" x14ac:dyDescent="0.25">
      <c r="A4" s="95"/>
      <c r="B4" s="96"/>
      <c r="C4" s="96"/>
      <c r="D4" s="97"/>
      <c r="E4" s="1061" t="s">
        <v>111</v>
      </c>
      <c r="F4" s="1063"/>
      <c r="G4" s="1063"/>
      <c r="H4" s="1063"/>
      <c r="I4" s="1063"/>
      <c r="J4" s="644"/>
      <c r="K4" s="645"/>
      <c r="L4" s="96"/>
      <c r="M4" s="96"/>
      <c r="N4" s="96"/>
      <c r="O4" s="99"/>
      <c r="P4" s="99"/>
      <c r="Q4" s="96"/>
      <c r="R4" s="96"/>
      <c r="S4" s="99"/>
    </row>
    <row r="5" spans="1:19" ht="42.75" customHeight="1" x14ac:dyDescent="0.2">
      <c r="A5" s="487" t="s">
        <v>112</v>
      </c>
      <c r="B5" s="748" t="s">
        <v>113</v>
      </c>
      <c r="C5" s="488" t="s">
        <v>114</v>
      </c>
      <c r="D5" s="101" t="s">
        <v>115</v>
      </c>
      <c r="E5" s="101" t="s">
        <v>116</v>
      </c>
      <c r="F5" s="101" t="s">
        <v>117</v>
      </c>
      <c r="G5" s="101" t="s">
        <v>118</v>
      </c>
      <c r="H5" s="101" t="s">
        <v>119</v>
      </c>
      <c r="I5" s="101" t="s">
        <v>120</v>
      </c>
      <c r="J5" s="102" t="s">
        <v>121</v>
      </c>
      <c r="K5" s="102" t="s">
        <v>122</v>
      </c>
      <c r="L5" s="101" t="s">
        <v>123</v>
      </c>
      <c r="M5" s="101" t="s">
        <v>124</v>
      </c>
      <c r="N5" s="101" t="s">
        <v>125</v>
      </c>
      <c r="O5" s="101" t="s">
        <v>126</v>
      </c>
      <c r="P5" s="101" t="s">
        <v>127</v>
      </c>
      <c r="Q5" s="101" t="s">
        <v>128</v>
      </c>
      <c r="R5" s="101" t="s">
        <v>129</v>
      </c>
      <c r="S5" s="103"/>
    </row>
    <row r="6" spans="1:19" ht="15" customHeight="1" x14ac:dyDescent="0.2">
      <c r="A6" s="403" t="s">
        <v>1680</v>
      </c>
      <c r="B6" s="471" t="s">
        <v>1576</v>
      </c>
      <c r="C6" s="106">
        <v>44293</v>
      </c>
      <c r="D6" s="107">
        <v>200</v>
      </c>
      <c r="E6" s="108"/>
      <c r="F6" s="108"/>
      <c r="G6" s="108">
        <v>200</v>
      </c>
      <c r="H6" s="108"/>
      <c r="I6" s="108"/>
      <c r="J6" s="109">
        <f t="shared" ref="J6:J69" si="0">SUM(E6*1.2,F6*1.5,G6*2.4,H6*3,I6*4)</f>
        <v>480</v>
      </c>
      <c r="K6" s="110">
        <f t="shared" ref="K6:K69" si="1">ROUND((J6*28.5)*32%,0)</f>
        <v>4378</v>
      </c>
      <c r="L6" s="111">
        <v>44293</v>
      </c>
      <c r="M6" s="108"/>
      <c r="N6" s="108" t="s">
        <v>132</v>
      </c>
      <c r="O6" s="112"/>
      <c r="P6" s="185" t="s">
        <v>763</v>
      </c>
      <c r="Q6" s="108"/>
      <c r="R6" s="108"/>
      <c r="S6" s="112"/>
    </row>
    <row r="7" spans="1:19" ht="14.25" x14ac:dyDescent="0.2">
      <c r="A7" s="753" t="s">
        <v>1689</v>
      </c>
      <c r="B7" s="471" t="s">
        <v>1699</v>
      </c>
      <c r="C7" s="106">
        <v>44269</v>
      </c>
      <c r="D7" s="107">
        <v>28</v>
      </c>
      <c r="E7" s="108">
        <v>4</v>
      </c>
      <c r="F7" s="108">
        <v>9</v>
      </c>
      <c r="G7" s="108">
        <v>11</v>
      </c>
      <c r="H7" s="108">
        <v>4</v>
      </c>
      <c r="I7" s="108"/>
      <c r="J7" s="109">
        <f t="shared" si="0"/>
        <v>56.7</v>
      </c>
      <c r="K7" s="110">
        <f t="shared" si="1"/>
        <v>517</v>
      </c>
      <c r="L7" s="111">
        <v>44300</v>
      </c>
      <c r="M7" s="108"/>
      <c r="N7" s="551"/>
      <c r="O7" s="112"/>
      <c r="P7" s="112" t="s">
        <v>1690</v>
      </c>
      <c r="Q7" s="108"/>
      <c r="R7" s="108"/>
      <c r="S7" s="112"/>
    </row>
    <row r="8" spans="1:19" ht="25.5" x14ac:dyDescent="0.2">
      <c r="A8" s="403" t="s">
        <v>1698</v>
      </c>
      <c r="B8" s="471" t="s">
        <v>1700</v>
      </c>
      <c r="C8" s="440">
        <v>44321</v>
      </c>
      <c r="D8" s="107">
        <v>26</v>
      </c>
      <c r="E8" s="108"/>
      <c r="F8" s="108"/>
      <c r="G8" s="108">
        <v>26</v>
      </c>
      <c r="H8" s="108"/>
      <c r="I8" s="108"/>
      <c r="J8" s="109">
        <f t="shared" si="0"/>
        <v>62.4</v>
      </c>
      <c r="K8" s="110">
        <f t="shared" si="1"/>
        <v>569</v>
      </c>
      <c r="L8" s="111">
        <v>44321</v>
      </c>
      <c r="M8" s="108"/>
      <c r="N8" s="108" t="s">
        <v>132</v>
      </c>
      <c r="O8" s="112"/>
      <c r="P8" s="112" t="s">
        <v>1763</v>
      </c>
      <c r="Q8" s="108"/>
      <c r="R8" s="108" t="s">
        <v>1810</v>
      </c>
      <c r="S8" s="112"/>
    </row>
    <row r="9" spans="1:19" ht="15.75" customHeight="1" x14ac:dyDescent="0.2">
      <c r="A9" s="403" t="s">
        <v>1701</v>
      </c>
      <c r="B9" s="218" t="s">
        <v>1702</v>
      </c>
      <c r="C9" s="511">
        <v>44321</v>
      </c>
      <c r="D9" s="438">
        <v>32</v>
      </c>
      <c r="E9" s="108"/>
      <c r="F9" s="108">
        <v>7</v>
      </c>
      <c r="G9" s="108">
        <v>21</v>
      </c>
      <c r="H9" s="108">
        <v>4</v>
      </c>
      <c r="I9" s="108"/>
      <c r="J9" s="109">
        <f t="shared" si="0"/>
        <v>72.900000000000006</v>
      </c>
      <c r="K9" s="110">
        <f t="shared" si="1"/>
        <v>665</v>
      </c>
      <c r="L9" s="111">
        <v>44321</v>
      </c>
      <c r="M9" s="108"/>
      <c r="N9" s="108" t="s">
        <v>1703</v>
      </c>
      <c r="P9" s="112" t="s">
        <v>1704</v>
      </c>
      <c r="Q9" s="108"/>
      <c r="R9" s="108"/>
      <c r="S9" s="108"/>
    </row>
    <row r="10" spans="1:19" ht="15.75" customHeight="1" x14ac:dyDescent="0.2">
      <c r="A10" s="403" t="s">
        <v>1705</v>
      </c>
      <c r="B10" s="471" t="s">
        <v>1713</v>
      </c>
      <c r="C10" s="615">
        <v>44323</v>
      </c>
      <c r="D10" s="438">
        <v>77</v>
      </c>
      <c r="E10" s="108">
        <v>6</v>
      </c>
      <c r="F10" s="108">
        <v>36</v>
      </c>
      <c r="G10" s="108">
        <v>27</v>
      </c>
      <c r="H10" s="108">
        <v>8</v>
      </c>
      <c r="I10" s="108"/>
      <c r="J10" s="109">
        <f t="shared" si="0"/>
        <v>150</v>
      </c>
      <c r="K10" s="110">
        <f t="shared" si="1"/>
        <v>1368</v>
      </c>
      <c r="L10" s="111">
        <v>44333</v>
      </c>
      <c r="M10" s="108"/>
      <c r="N10" s="551"/>
      <c r="O10" s="112"/>
      <c r="P10" s="112" t="s">
        <v>712</v>
      </c>
      <c r="Q10" s="108"/>
      <c r="R10" s="108"/>
      <c r="S10" s="112"/>
    </row>
    <row r="11" spans="1:19" ht="14.25" x14ac:dyDescent="0.2">
      <c r="A11" s="403" t="s">
        <v>1706</v>
      </c>
      <c r="B11" s="471" t="s">
        <v>1714</v>
      </c>
      <c r="C11" s="511">
        <v>44323</v>
      </c>
      <c r="D11" s="438">
        <v>154</v>
      </c>
      <c r="E11" s="108"/>
      <c r="F11" s="108"/>
      <c r="G11" s="108">
        <v>154</v>
      </c>
      <c r="H11" s="108"/>
      <c r="I11" s="108"/>
      <c r="J11" s="109">
        <f t="shared" si="0"/>
        <v>369.59999999999997</v>
      </c>
      <c r="K11" s="110">
        <f t="shared" si="1"/>
        <v>3371</v>
      </c>
      <c r="L11" s="111">
        <v>44333</v>
      </c>
      <c r="M11" s="108"/>
      <c r="N11" s="108" t="s">
        <v>132</v>
      </c>
      <c r="O11" s="112"/>
      <c r="P11" s="112" t="s">
        <v>712</v>
      </c>
      <c r="Q11" s="108"/>
      <c r="R11" s="108"/>
      <c r="S11" s="112"/>
    </row>
    <row r="12" spans="1:19" ht="16.149999999999999" customHeight="1" x14ac:dyDescent="0.2">
      <c r="A12" s="779" t="s">
        <v>1595</v>
      </c>
      <c r="B12" s="216" t="s">
        <v>1715</v>
      </c>
      <c r="C12" s="653">
        <v>44342</v>
      </c>
      <c r="D12" s="438">
        <v>82</v>
      </c>
      <c r="E12" s="108">
        <v>10</v>
      </c>
      <c r="F12" s="108">
        <v>29</v>
      </c>
      <c r="G12" s="108">
        <v>35</v>
      </c>
      <c r="H12" s="108">
        <v>10</v>
      </c>
      <c r="I12" s="108"/>
      <c r="J12" s="109">
        <f t="shared" si="0"/>
        <v>169.5</v>
      </c>
      <c r="K12" s="110">
        <f t="shared" si="1"/>
        <v>1546</v>
      </c>
      <c r="L12" s="111">
        <v>44342</v>
      </c>
      <c r="M12" s="108"/>
      <c r="N12" s="108"/>
      <c r="O12" s="112"/>
      <c r="P12" s="112" t="s">
        <v>748</v>
      </c>
      <c r="Q12" s="108"/>
      <c r="R12" s="108"/>
      <c r="S12" s="652"/>
    </row>
    <row r="13" spans="1:19" x14ac:dyDescent="0.2">
      <c r="A13" s="403" t="s">
        <v>1716</v>
      </c>
      <c r="B13" s="221" t="s">
        <v>1268</v>
      </c>
      <c r="C13" s="442">
        <v>43362</v>
      </c>
      <c r="D13" s="107">
        <v>73</v>
      </c>
      <c r="E13" s="108"/>
      <c r="F13" s="108"/>
      <c r="G13" s="108">
        <v>73</v>
      </c>
      <c r="H13" s="108"/>
      <c r="I13" s="108"/>
      <c r="J13" s="109">
        <f t="shared" si="0"/>
        <v>175.2</v>
      </c>
      <c r="K13" s="110">
        <f t="shared" si="1"/>
        <v>1598</v>
      </c>
      <c r="L13" s="111">
        <v>43362</v>
      </c>
      <c r="M13" s="108"/>
      <c r="N13" s="108" t="s">
        <v>132</v>
      </c>
      <c r="O13" s="112"/>
      <c r="P13" s="112" t="s">
        <v>1123</v>
      </c>
      <c r="Q13" s="108"/>
      <c r="R13" s="108"/>
      <c r="S13" s="112"/>
    </row>
    <row r="14" spans="1:19" ht="15" customHeight="1" x14ac:dyDescent="0.2">
      <c r="A14" s="461">
        <v>37812</v>
      </c>
      <c r="B14" s="642" t="s">
        <v>1721</v>
      </c>
      <c r="C14" s="106">
        <v>44377</v>
      </c>
      <c r="D14" s="107">
        <v>73</v>
      </c>
      <c r="E14" s="108">
        <v>46</v>
      </c>
      <c r="F14" s="108">
        <v>27</v>
      </c>
      <c r="G14" s="108"/>
      <c r="H14" s="108"/>
      <c r="I14" s="108"/>
      <c r="J14" s="109">
        <f t="shared" si="0"/>
        <v>95.699999999999989</v>
      </c>
      <c r="K14" s="110">
        <f t="shared" si="1"/>
        <v>873</v>
      </c>
      <c r="L14" s="111">
        <v>44377</v>
      </c>
      <c r="M14" s="108"/>
      <c r="N14" s="108"/>
      <c r="O14" s="112"/>
      <c r="P14" s="563" t="s">
        <v>712</v>
      </c>
      <c r="Q14" s="108"/>
      <c r="R14" s="108"/>
      <c r="S14" s="112"/>
    </row>
    <row r="15" spans="1:19" s="554" customFormat="1" ht="14.25" x14ac:dyDescent="0.2">
      <c r="A15" s="403" t="s">
        <v>1728</v>
      </c>
      <c r="B15" s="471" t="s">
        <v>1729</v>
      </c>
      <c r="C15" s="557">
        <v>44391</v>
      </c>
      <c r="D15" s="550">
        <v>29</v>
      </c>
      <c r="E15" s="551"/>
      <c r="F15" s="551"/>
      <c r="G15" s="551">
        <v>29</v>
      </c>
      <c r="H15" s="551"/>
      <c r="I15" s="551"/>
      <c r="J15" s="109">
        <f t="shared" si="0"/>
        <v>69.599999999999994</v>
      </c>
      <c r="K15" s="110">
        <f t="shared" si="1"/>
        <v>635</v>
      </c>
      <c r="L15" s="552">
        <v>44391</v>
      </c>
      <c r="M15" s="551"/>
      <c r="N15" s="108" t="s">
        <v>132</v>
      </c>
      <c r="O15" s="560"/>
      <c r="P15" s="613" t="s">
        <v>1520</v>
      </c>
      <c r="Q15" s="561"/>
      <c r="R15" s="551"/>
      <c r="S15" s="553"/>
    </row>
    <row r="16" spans="1:19" ht="13.9" customHeight="1" x14ac:dyDescent="0.2">
      <c r="A16" s="819" t="s">
        <v>1730</v>
      </c>
      <c r="B16" s="820" t="s">
        <v>1736</v>
      </c>
      <c r="C16" s="821">
        <v>44419</v>
      </c>
      <c r="D16" s="371">
        <v>57</v>
      </c>
      <c r="E16" s="369">
        <v>34</v>
      </c>
      <c r="F16" s="369">
        <v>23</v>
      </c>
      <c r="G16" s="369"/>
      <c r="H16" s="369"/>
      <c r="I16" s="369"/>
      <c r="J16" s="372">
        <f t="shared" si="0"/>
        <v>75.3</v>
      </c>
      <c r="K16" s="373">
        <f t="shared" si="1"/>
        <v>687</v>
      </c>
      <c r="L16" s="374">
        <v>44425</v>
      </c>
      <c r="M16" s="369"/>
      <c r="N16" s="369"/>
      <c r="O16" s="822"/>
      <c r="P16" s="823" t="s">
        <v>244</v>
      </c>
      <c r="Q16" s="824"/>
      <c r="R16" s="369"/>
      <c r="S16" s="112"/>
    </row>
    <row r="17" spans="1:19" ht="13.15" customHeight="1" x14ac:dyDescent="0.2">
      <c r="A17" s="403" t="s">
        <v>1735</v>
      </c>
      <c r="B17" s="218" t="s">
        <v>1737</v>
      </c>
      <c r="C17" s="615">
        <v>44423</v>
      </c>
      <c r="D17" s="438">
        <v>87</v>
      </c>
      <c r="E17" s="108">
        <v>87</v>
      </c>
      <c r="F17" s="108"/>
      <c r="G17" s="108"/>
      <c r="H17" s="108"/>
      <c r="I17" s="108"/>
      <c r="J17" s="109">
        <f t="shared" si="0"/>
        <v>104.39999999999999</v>
      </c>
      <c r="K17" s="110">
        <f t="shared" si="1"/>
        <v>952</v>
      </c>
      <c r="L17" s="111">
        <v>44424</v>
      </c>
      <c r="M17" s="108"/>
      <c r="N17" s="108"/>
      <c r="P17" s="194" t="s">
        <v>926</v>
      </c>
      <c r="Q17" s="108"/>
      <c r="R17" s="108"/>
      <c r="S17" s="112"/>
    </row>
    <row r="18" spans="1:19" x14ac:dyDescent="0.2">
      <c r="A18" s="403" t="s">
        <v>1742</v>
      </c>
      <c r="B18" s="475" t="s">
        <v>1743</v>
      </c>
      <c r="C18" s="511">
        <v>44447</v>
      </c>
      <c r="D18" s="438">
        <v>275</v>
      </c>
      <c r="E18" s="108"/>
      <c r="F18" s="108"/>
      <c r="G18" s="108">
        <v>275</v>
      </c>
      <c r="H18" s="108"/>
      <c r="I18" s="108"/>
      <c r="J18" s="109">
        <f t="shared" si="0"/>
        <v>660</v>
      </c>
      <c r="K18" s="110">
        <f t="shared" si="1"/>
        <v>6019</v>
      </c>
      <c r="L18" s="111">
        <v>44447</v>
      </c>
      <c r="M18" s="108"/>
      <c r="N18" s="108" t="s">
        <v>132</v>
      </c>
      <c r="O18" s="112"/>
      <c r="P18" s="112" t="s">
        <v>594</v>
      </c>
      <c r="Q18" s="108"/>
      <c r="R18" s="108"/>
      <c r="S18" s="112"/>
    </row>
    <row r="19" spans="1:19" ht="14.25" x14ac:dyDescent="0.2">
      <c r="A19" s="403" t="s">
        <v>1744</v>
      </c>
      <c r="B19" s="471" t="s">
        <v>1745</v>
      </c>
      <c r="C19" s="442">
        <v>44447</v>
      </c>
      <c r="D19" s="107">
        <v>148</v>
      </c>
      <c r="E19" s="108"/>
      <c r="F19" s="108"/>
      <c r="G19" s="108">
        <v>148</v>
      </c>
      <c r="H19" s="108"/>
      <c r="I19" s="108"/>
      <c r="J19" s="109">
        <f t="shared" si="0"/>
        <v>355.2</v>
      </c>
      <c r="K19" s="110">
        <f t="shared" si="1"/>
        <v>3239</v>
      </c>
      <c r="L19" s="111">
        <v>44447</v>
      </c>
      <c r="M19" s="108"/>
      <c r="N19" s="108" t="s">
        <v>132</v>
      </c>
      <c r="O19" s="112"/>
      <c r="P19" s="112" t="s">
        <v>244</v>
      </c>
      <c r="Q19" s="108"/>
      <c r="R19" s="108"/>
      <c r="S19" s="112"/>
    </row>
    <row r="20" spans="1:19" ht="14.25" x14ac:dyDescent="0.2">
      <c r="A20" s="403" t="s">
        <v>1746</v>
      </c>
      <c r="B20" s="471" t="s">
        <v>1752</v>
      </c>
      <c r="C20" s="106">
        <v>44454</v>
      </c>
      <c r="D20" s="107">
        <v>32</v>
      </c>
      <c r="E20" s="108">
        <v>25</v>
      </c>
      <c r="F20" s="108">
        <v>7</v>
      </c>
      <c r="G20" s="108"/>
      <c r="H20" s="108"/>
      <c r="I20" s="108"/>
      <c r="J20" s="109">
        <f t="shared" si="0"/>
        <v>40.5</v>
      </c>
      <c r="K20" s="110">
        <f t="shared" si="1"/>
        <v>369</v>
      </c>
      <c r="L20" s="111">
        <v>44454</v>
      </c>
      <c r="M20" s="108"/>
      <c r="N20" s="108"/>
      <c r="O20" s="112"/>
      <c r="P20" s="112" t="s">
        <v>594</v>
      </c>
      <c r="Q20" s="108"/>
      <c r="R20" s="108"/>
      <c r="S20" s="112"/>
    </row>
    <row r="21" spans="1:19" ht="14.25" x14ac:dyDescent="0.2">
      <c r="A21" s="461">
        <v>38412</v>
      </c>
      <c r="B21" s="829" t="s">
        <v>1753</v>
      </c>
      <c r="C21" s="106">
        <v>44496</v>
      </c>
      <c r="D21" s="107">
        <v>262</v>
      </c>
      <c r="E21" s="108"/>
      <c r="F21" s="108"/>
      <c r="G21" s="108">
        <v>262</v>
      </c>
      <c r="H21" s="108"/>
      <c r="I21" s="108"/>
      <c r="J21" s="109">
        <f t="shared" si="0"/>
        <v>628.79999999999995</v>
      </c>
      <c r="K21" s="110">
        <f t="shared" si="1"/>
        <v>5735</v>
      </c>
      <c r="L21" s="111">
        <v>44496</v>
      </c>
      <c r="M21" s="108"/>
      <c r="N21" s="108" t="s">
        <v>132</v>
      </c>
      <c r="O21" s="112"/>
      <c r="P21" s="112" t="s">
        <v>1123</v>
      </c>
      <c r="Q21" s="108"/>
      <c r="R21" s="108"/>
      <c r="S21" s="112"/>
    </row>
    <row r="22" spans="1:19" ht="16.5" x14ac:dyDescent="0.3">
      <c r="A22" s="403" t="s">
        <v>1756</v>
      </c>
      <c r="B22" s="830" t="s">
        <v>1757</v>
      </c>
      <c r="C22" s="106">
        <v>44538</v>
      </c>
      <c r="D22" s="107">
        <v>90</v>
      </c>
      <c r="E22" s="108"/>
      <c r="F22" s="108"/>
      <c r="G22" s="108">
        <v>90</v>
      </c>
      <c r="H22" s="108"/>
      <c r="I22" s="108"/>
      <c r="J22" s="109">
        <f t="shared" si="0"/>
        <v>216</v>
      </c>
      <c r="K22" s="110">
        <f t="shared" si="1"/>
        <v>1970</v>
      </c>
      <c r="L22" s="111">
        <v>44539</v>
      </c>
      <c r="M22" s="108"/>
      <c r="N22" s="108" t="s">
        <v>132</v>
      </c>
      <c r="O22" s="112"/>
      <c r="P22" s="112" t="s">
        <v>1218</v>
      </c>
      <c r="Q22" s="108"/>
      <c r="R22" s="108"/>
      <c r="S22" s="112"/>
    </row>
    <row r="23" spans="1:19" ht="14.25" x14ac:dyDescent="0.2">
      <c r="A23" s="403" t="s">
        <v>1663</v>
      </c>
      <c r="B23" s="471" t="s">
        <v>1758</v>
      </c>
      <c r="C23" s="727">
        <v>44553</v>
      </c>
      <c r="D23" s="107">
        <v>31</v>
      </c>
      <c r="E23" s="108">
        <v>2</v>
      </c>
      <c r="F23" s="108">
        <v>14</v>
      </c>
      <c r="G23" s="108">
        <v>10</v>
      </c>
      <c r="H23" s="108">
        <v>5</v>
      </c>
      <c r="I23" s="108"/>
      <c r="J23" s="109">
        <f t="shared" si="0"/>
        <v>62.4</v>
      </c>
      <c r="K23" s="110">
        <f t="shared" si="1"/>
        <v>569</v>
      </c>
      <c r="L23" s="111">
        <v>44553</v>
      </c>
      <c r="M23" s="108"/>
      <c r="N23" s="108"/>
      <c r="O23" s="112"/>
      <c r="P23" s="112" t="s">
        <v>288</v>
      </c>
      <c r="Q23" s="108"/>
      <c r="R23" s="108"/>
      <c r="S23" s="112"/>
    </row>
    <row r="24" spans="1:19" ht="14.25" x14ac:dyDescent="0.2">
      <c r="A24" s="831" t="s">
        <v>1759</v>
      </c>
      <c r="B24" s="832" t="s">
        <v>1760</v>
      </c>
      <c r="C24" s="796">
        <v>44553</v>
      </c>
      <c r="D24" s="797">
        <v>23</v>
      </c>
      <c r="E24" s="777">
        <v>5</v>
      </c>
      <c r="F24" s="777">
        <v>11</v>
      </c>
      <c r="G24" s="777">
        <v>6</v>
      </c>
      <c r="H24" s="777">
        <v>1</v>
      </c>
      <c r="I24" s="777"/>
      <c r="J24" s="774">
        <f t="shared" si="0"/>
        <v>39.9</v>
      </c>
      <c r="K24" s="775">
        <f t="shared" si="1"/>
        <v>364</v>
      </c>
      <c r="L24" s="798">
        <v>44553</v>
      </c>
      <c r="M24" s="777"/>
      <c r="N24" s="777"/>
      <c r="O24" s="777"/>
      <c r="P24" s="777" t="s">
        <v>863</v>
      </c>
      <c r="Q24" s="777"/>
      <c r="R24" s="799" t="s">
        <v>1783</v>
      </c>
      <c r="S24" s="112"/>
    </row>
    <row r="25" spans="1:19" ht="14.25" x14ac:dyDescent="0.2">
      <c r="A25" s="403" t="s">
        <v>1761</v>
      </c>
      <c r="B25" s="471" t="s">
        <v>1762</v>
      </c>
      <c r="C25" s="106">
        <v>44553</v>
      </c>
      <c r="D25" s="107">
        <v>57</v>
      </c>
      <c r="E25" s="108">
        <v>34</v>
      </c>
      <c r="F25" s="108">
        <v>23</v>
      </c>
      <c r="G25" s="108"/>
      <c r="H25" s="108"/>
      <c r="I25" s="108"/>
      <c r="J25" s="109">
        <f t="shared" si="0"/>
        <v>75.3</v>
      </c>
      <c r="K25" s="110">
        <f t="shared" si="1"/>
        <v>687</v>
      </c>
      <c r="L25" s="596">
        <v>44553</v>
      </c>
      <c r="M25" s="108"/>
      <c r="N25" s="108"/>
      <c r="O25" s="112"/>
      <c r="P25" s="112" t="s">
        <v>244</v>
      </c>
      <c r="Q25" s="108"/>
      <c r="R25" s="108"/>
      <c r="S25" s="112"/>
    </row>
    <row r="26" spans="1:19" ht="14.25" x14ac:dyDescent="0.2">
      <c r="A26" s="403" t="s">
        <v>1698</v>
      </c>
      <c r="B26" s="471" t="s">
        <v>1764</v>
      </c>
      <c r="C26" s="440">
        <v>44553</v>
      </c>
      <c r="D26" s="107">
        <v>30</v>
      </c>
      <c r="E26" s="108"/>
      <c r="F26" s="108"/>
      <c r="G26" s="108">
        <v>30</v>
      </c>
      <c r="H26" s="108"/>
      <c r="I26" s="108"/>
      <c r="J26" s="109">
        <f t="shared" si="0"/>
        <v>72</v>
      </c>
      <c r="K26" s="110">
        <f t="shared" si="1"/>
        <v>657</v>
      </c>
      <c r="L26" s="111">
        <v>44553</v>
      </c>
      <c r="M26" s="108"/>
      <c r="N26" s="108" t="s">
        <v>132</v>
      </c>
      <c r="O26" s="112"/>
      <c r="P26" s="112" t="s">
        <v>1763</v>
      </c>
      <c r="Q26" s="108"/>
      <c r="R26" s="108"/>
      <c r="S26" s="112"/>
    </row>
    <row r="27" spans="1:19" ht="14.25" x14ac:dyDescent="0.2">
      <c r="A27" s="526" t="s">
        <v>1766</v>
      </c>
      <c r="B27" s="452" t="s">
        <v>1767</v>
      </c>
      <c r="C27" s="653">
        <v>44580</v>
      </c>
      <c r="D27" s="438">
        <v>42</v>
      </c>
      <c r="E27" s="108">
        <v>11</v>
      </c>
      <c r="F27" s="108">
        <v>27</v>
      </c>
      <c r="G27" s="108">
        <v>4</v>
      </c>
      <c r="H27" s="108"/>
      <c r="I27" s="108"/>
      <c r="J27" s="109">
        <f t="shared" si="0"/>
        <v>63.300000000000004</v>
      </c>
      <c r="K27" s="110">
        <f t="shared" si="1"/>
        <v>577</v>
      </c>
      <c r="L27" s="111">
        <v>44580</v>
      </c>
      <c r="M27" s="108"/>
      <c r="N27" s="108"/>
      <c r="O27" s="112"/>
      <c r="P27" s="112" t="s">
        <v>926</v>
      </c>
      <c r="Q27" s="108"/>
      <c r="R27" s="108"/>
      <c r="S27" s="112"/>
    </row>
    <row r="28" spans="1:19" ht="14.25" x14ac:dyDescent="0.2">
      <c r="A28" s="403" t="s">
        <v>1768</v>
      </c>
      <c r="B28" s="471" t="s">
        <v>1769</v>
      </c>
      <c r="C28" s="728">
        <v>44594</v>
      </c>
      <c r="D28" s="107">
        <v>700</v>
      </c>
      <c r="E28" s="108"/>
      <c r="F28" s="108"/>
      <c r="G28" s="108">
        <v>700</v>
      </c>
      <c r="H28" s="108"/>
      <c r="I28" s="108"/>
      <c r="J28" s="109">
        <f t="shared" si="0"/>
        <v>1680</v>
      </c>
      <c r="K28" s="110">
        <f t="shared" si="1"/>
        <v>15322</v>
      </c>
      <c r="L28" s="111">
        <v>44594</v>
      </c>
      <c r="M28" s="108"/>
      <c r="N28" s="108" t="s">
        <v>132</v>
      </c>
      <c r="O28" s="112"/>
      <c r="P28" s="112" t="s">
        <v>712</v>
      </c>
      <c r="Q28" s="108"/>
      <c r="R28" s="108"/>
      <c r="S28" s="112"/>
    </row>
    <row r="29" spans="1:19" ht="14.25" x14ac:dyDescent="0.25">
      <c r="A29" s="403" t="s">
        <v>1770</v>
      </c>
      <c r="B29" s="626" t="s">
        <v>1772</v>
      </c>
      <c r="C29" s="729">
        <v>44594</v>
      </c>
      <c r="D29" s="107">
        <v>35</v>
      </c>
      <c r="E29" s="108">
        <v>3</v>
      </c>
      <c r="F29" s="108">
        <v>12</v>
      </c>
      <c r="G29" s="108">
        <v>15</v>
      </c>
      <c r="H29" s="108">
        <v>5</v>
      </c>
      <c r="I29" s="108"/>
      <c r="J29" s="109">
        <f t="shared" si="0"/>
        <v>72.599999999999994</v>
      </c>
      <c r="K29" s="110">
        <f t="shared" si="1"/>
        <v>662</v>
      </c>
      <c r="L29" s="111">
        <v>44594</v>
      </c>
      <c r="M29" s="108"/>
      <c r="N29" s="108"/>
      <c r="O29" s="112"/>
      <c r="P29" s="112" t="s">
        <v>863</v>
      </c>
      <c r="Q29" s="108"/>
      <c r="R29" s="108"/>
      <c r="S29" s="112"/>
    </row>
    <row r="30" spans="1:19" ht="25.5" x14ac:dyDescent="0.2">
      <c r="A30" s="461">
        <v>37807</v>
      </c>
      <c r="B30" s="218" t="s">
        <v>1775</v>
      </c>
      <c r="C30" s="511">
        <v>44615</v>
      </c>
      <c r="D30" s="438">
        <v>176</v>
      </c>
      <c r="E30" s="108"/>
      <c r="F30" s="108"/>
      <c r="G30" s="108">
        <v>176</v>
      </c>
      <c r="H30" s="108"/>
      <c r="I30" s="108"/>
      <c r="J30" s="109">
        <f t="shared" si="0"/>
        <v>422.4</v>
      </c>
      <c r="K30" s="110">
        <f t="shared" si="1"/>
        <v>3852</v>
      </c>
      <c r="L30" s="111">
        <v>44615</v>
      </c>
      <c r="M30" s="108"/>
      <c r="N30" s="108" t="s">
        <v>132</v>
      </c>
      <c r="O30" s="112"/>
      <c r="P30" s="112" t="s">
        <v>1123</v>
      </c>
      <c r="Q30" s="108"/>
      <c r="R30" s="108"/>
      <c r="S30" s="112" t="s">
        <v>1776</v>
      </c>
    </row>
    <row r="31" spans="1:19" ht="25.5" x14ac:dyDescent="0.2">
      <c r="A31" s="461">
        <v>38675</v>
      </c>
      <c r="B31" s="452" t="s">
        <v>1778</v>
      </c>
      <c r="C31" s="442">
        <v>44622</v>
      </c>
      <c r="D31" s="107">
        <v>32</v>
      </c>
      <c r="E31" s="108">
        <v>8</v>
      </c>
      <c r="F31" s="108">
        <v>12</v>
      </c>
      <c r="G31" s="108">
        <v>12</v>
      </c>
      <c r="H31" s="108"/>
      <c r="I31" s="108"/>
      <c r="J31" s="109">
        <f t="shared" si="0"/>
        <v>56.4</v>
      </c>
      <c r="K31" s="110">
        <f t="shared" si="1"/>
        <v>514</v>
      </c>
      <c r="L31" s="111">
        <v>44622</v>
      </c>
      <c r="M31" s="108"/>
      <c r="N31" s="108"/>
      <c r="O31" s="112"/>
      <c r="P31" s="112" t="s">
        <v>712</v>
      </c>
      <c r="Q31" s="108"/>
      <c r="R31" s="108" t="s">
        <v>1852</v>
      </c>
      <c r="S31" s="112"/>
    </row>
    <row r="32" spans="1:19" ht="15" x14ac:dyDescent="0.2">
      <c r="A32" s="793" t="s">
        <v>1787</v>
      </c>
      <c r="B32" s="598" t="s">
        <v>1788</v>
      </c>
      <c r="C32" s="106">
        <v>44636</v>
      </c>
      <c r="D32" s="107">
        <v>73</v>
      </c>
      <c r="E32" s="108">
        <v>9</v>
      </c>
      <c r="F32" s="108">
        <v>45</v>
      </c>
      <c r="G32" s="108">
        <v>19</v>
      </c>
      <c r="H32" s="108"/>
      <c r="I32" s="108"/>
      <c r="J32" s="109">
        <f t="shared" si="0"/>
        <v>123.9</v>
      </c>
      <c r="K32" s="110">
        <f t="shared" si="1"/>
        <v>1130</v>
      </c>
      <c r="L32" s="111">
        <v>44637</v>
      </c>
      <c r="M32" s="108"/>
      <c r="N32" s="108"/>
      <c r="O32" s="112"/>
      <c r="P32" s="112" t="s">
        <v>244</v>
      </c>
      <c r="Q32" s="108"/>
      <c r="R32" s="108"/>
      <c r="S32" s="112"/>
    </row>
    <row r="33" spans="1:19" ht="14.25" x14ac:dyDescent="0.2">
      <c r="A33" s="833">
        <v>38664</v>
      </c>
      <c r="B33" s="471" t="s">
        <v>1789</v>
      </c>
      <c r="C33" s="106">
        <v>44643</v>
      </c>
      <c r="D33" s="107">
        <v>29</v>
      </c>
      <c r="E33" s="108"/>
      <c r="F33" s="108"/>
      <c r="G33" s="108">
        <v>29</v>
      </c>
      <c r="H33" s="108"/>
      <c r="I33" s="108"/>
      <c r="J33" s="109">
        <f t="shared" si="0"/>
        <v>69.599999999999994</v>
      </c>
      <c r="K33" s="110">
        <f t="shared" si="1"/>
        <v>635</v>
      </c>
      <c r="L33" s="111">
        <v>44643</v>
      </c>
      <c r="M33" s="108"/>
      <c r="N33" s="108" t="s">
        <v>132</v>
      </c>
      <c r="O33" s="112"/>
      <c r="P33" s="112" t="s">
        <v>1123</v>
      </c>
      <c r="Q33" s="108"/>
      <c r="R33" s="108"/>
      <c r="S33" s="112"/>
    </row>
    <row r="34" spans="1:19" s="554" customFormat="1" ht="17.649999999999999" customHeight="1" x14ac:dyDescent="0.2">
      <c r="A34" s="461">
        <v>38716</v>
      </c>
      <c r="B34" s="471" t="s">
        <v>1792</v>
      </c>
      <c r="C34" s="579">
        <v>44643</v>
      </c>
      <c r="D34" s="555">
        <v>124</v>
      </c>
      <c r="E34" s="551"/>
      <c r="F34" s="551"/>
      <c r="G34" s="551">
        <v>124</v>
      </c>
      <c r="H34" s="551"/>
      <c r="I34" s="551"/>
      <c r="J34" s="109">
        <f t="shared" si="0"/>
        <v>297.59999999999997</v>
      </c>
      <c r="K34" s="110">
        <f t="shared" si="1"/>
        <v>2714</v>
      </c>
      <c r="L34" s="552">
        <v>44643</v>
      </c>
      <c r="M34" s="551"/>
      <c r="N34" s="108" t="s">
        <v>132</v>
      </c>
      <c r="O34" s="553"/>
      <c r="P34" s="553" t="s">
        <v>1123</v>
      </c>
      <c r="Q34" s="551"/>
      <c r="R34" s="551" t="s">
        <v>1858</v>
      </c>
      <c r="S34" s="553"/>
    </row>
    <row r="35" spans="1:19" ht="14.25" x14ac:dyDescent="0.2">
      <c r="A35" s="403" t="s">
        <v>1790</v>
      </c>
      <c r="B35" s="642" t="s">
        <v>1791</v>
      </c>
      <c r="C35" s="443">
        <v>44643</v>
      </c>
      <c r="D35" s="438">
        <v>73</v>
      </c>
      <c r="E35" s="108">
        <v>9</v>
      </c>
      <c r="F35" s="108">
        <v>45</v>
      </c>
      <c r="G35" s="108">
        <v>19</v>
      </c>
      <c r="H35" s="108"/>
      <c r="I35" s="108"/>
      <c r="J35" s="109">
        <f t="shared" si="0"/>
        <v>123.9</v>
      </c>
      <c r="K35" s="110">
        <f t="shared" si="1"/>
        <v>1130</v>
      </c>
      <c r="L35" s="111">
        <v>44643</v>
      </c>
      <c r="M35" s="108"/>
      <c r="N35" s="108"/>
      <c r="O35" s="112"/>
      <c r="P35" s="112" t="s">
        <v>244</v>
      </c>
      <c r="Q35" s="108"/>
      <c r="R35" s="108"/>
      <c r="S35" s="112"/>
    </row>
    <row r="36" spans="1:19" ht="14.25" x14ac:dyDescent="0.2">
      <c r="A36" s="403"/>
      <c r="B36" s="471"/>
      <c r="C36" s="443"/>
      <c r="D36" s="438"/>
      <c r="E36" s="108"/>
      <c r="F36" s="108"/>
      <c r="G36" s="108"/>
      <c r="H36" s="108"/>
      <c r="I36" s="108"/>
      <c r="J36" s="109">
        <f t="shared" si="0"/>
        <v>0</v>
      </c>
      <c r="K36" s="110">
        <f t="shared" si="1"/>
        <v>0</v>
      </c>
      <c r="L36" s="750"/>
      <c r="M36" s="320"/>
      <c r="N36" s="751"/>
      <c r="O36" s="563"/>
      <c r="P36" s="563"/>
      <c r="Q36" s="320"/>
      <c r="R36" s="108"/>
      <c r="S36" s="112"/>
    </row>
    <row r="37" spans="1:19" x14ac:dyDescent="0.2">
      <c r="A37" s="181"/>
      <c r="B37" s="181"/>
      <c r="C37" s="181"/>
      <c r="E37" s="108"/>
      <c r="F37" s="108"/>
      <c r="G37" s="108"/>
      <c r="H37" s="108"/>
      <c r="I37" s="108"/>
      <c r="J37" s="109">
        <f t="shared" si="0"/>
        <v>0</v>
      </c>
      <c r="K37" s="749">
        <f t="shared" si="1"/>
        <v>0</v>
      </c>
      <c r="L37" s="181"/>
      <c r="M37" s="181"/>
      <c r="N37" s="181"/>
      <c r="O37" s="181"/>
      <c r="P37" s="181"/>
      <c r="Q37" s="96"/>
      <c r="R37" s="562"/>
      <c r="S37" s="329"/>
    </row>
    <row r="38" spans="1:19" ht="14.25" x14ac:dyDescent="0.2">
      <c r="A38" s="565"/>
      <c r="B38" s="840"/>
      <c r="C38" s="442"/>
      <c r="D38" s="107"/>
      <c r="E38" s="108"/>
      <c r="F38" s="108"/>
      <c r="G38" s="108"/>
      <c r="H38" s="108"/>
      <c r="I38" s="108"/>
      <c r="J38" s="109">
        <f t="shared" si="0"/>
        <v>0</v>
      </c>
      <c r="K38" s="110">
        <f t="shared" si="1"/>
        <v>0</v>
      </c>
      <c r="L38" s="193"/>
      <c r="M38" s="114"/>
      <c r="N38" s="752"/>
      <c r="O38" s="194"/>
      <c r="P38" s="194"/>
      <c r="Q38" s="114"/>
      <c r="R38" s="108"/>
      <c r="S38" s="112"/>
    </row>
    <row r="39" spans="1:19" x14ac:dyDescent="0.2">
      <c r="A39" s="461"/>
      <c r="B39" s="221"/>
      <c r="C39" s="106"/>
      <c r="D39" s="107"/>
      <c r="E39" s="108"/>
      <c r="F39" s="108"/>
      <c r="G39" s="108"/>
      <c r="H39" s="108"/>
      <c r="I39" s="108"/>
      <c r="J39" s="109">
        <f t="shared" si="0"/>
        <v>0</v>
      </c>
      <c r="K39" s="110">
        <f t="shared" si="1"/>
        <v>0</v>
      </c>
      <c r="L39" s="111"/>
      <c r="M39" s="108"/>
      <c r="N39" s="551"/>
      <c r="O39" s="112"/>
      <c r="P39" s="112"/>
      <c r="Q39" s="108"/>
      <c r="R39" s="108"/>
      <c r="S39" s="112"/>
    </row>
    <row r="40" spans="1:19" ht="14.25" x14ac:dyDescent="0.2">
      <c r="A40" s="403"/>
      <c r="B40" s="471"/>
      <c r="C40" s="106"/>
      <c r="D40" s="107"/>
      <c r="E40" s="108"/>
      <c r="F40" s="108"/>
      <c r="G40" s="108"/>
      <c r="H40" s="108"/>
      <c r="I40" s="108"/>
      <c r="J40" s="109">
        <f t="shared" si="0"/>
        <v>0</v>
      </c>
      <c r="K40" s="110">
        <f t="shared" si="1"/>
        <v>0</v>
      </c>
      <c r="L40" s="111"/>
      <c r="M40" s="108"/>
      <c r="N40" s="108"/>
      <c r="O40" s="112"/>
      <c r="P40" s="112"/>
      <c r="Q40" s="108"/>
      <c r="R40" s="108"/>
      <c r="S40" s="112"/>
    </row>
    <row r="41" spans="1:19" ht="14.25" x14ac:dyDescent="0.2">
      <c r="A41" s="403"/>
      <c r="B41" s="471"/>
      <c r="C41" s="106"/>
      <c r="D41" s="107"/>
      <c r="E41" s="108"/>
      <c r="F41" s="108"/>
      <c r="G41" s="108"/>
      <c r="H41" s="108"/>
      <c r="I41" s="108"/>
      <c r="J41" s="109">
        <f t="shared" si="0"/>
        <v>0</v>
      </c>
      <c r="K41" s="110">
        <f t="shared" si="1"/>
        <v>0</v>
      </c>
      <c r="L41" s="111"/>
      <c r="M41" s="108"/>
      <c r="N41" s="551"/>
      <c r="O41" s="112"/>
      <c r="P41" s="112"/>
      <c r="Q41" s="108"/>
      <c r="R41" s="108"/>
      <c r="S41" s="112"/>
    </row>
    <row r="42" spans="1:19" ht="14.25" x14ac:dyDescent="0.2">
      <c r="A42" s="403"/>
      <c r="B42" s="471"/>
      <c r="C42" s="440"/>
      <c r="D42" s="107"/>
      <c r="E42" s="108"/>
      <c r="F42" s="108"/>
      <c r="G42" s="108"/>
      <c r="H42" s="108"/>
      <c r="I42" s="108"/>
      <c r="J42" s="109">
        <f t="shared" si="0"/>
        <v>0</v>
      </c>
      <c r="K42" s="110">
        <f t="shared" si="1"/>
        <v>0</v>
      </c>
      <c r="L42" s="111"/>
      <c r="M42" s="108"/>
      <c r="N42" s="108"/>
      <c r="O42" s="112"/>
      <c r="P42" s="112"/>
      <c r="Q42" s="108"/>
      <c r="R42" s="108"/>
      <c r="S42" s="112"/>
    </row>
    <row r="43" spans="1:19" ht="14.25" x14ac:dyDescent="0.2">
      <c r="A43" s="403"/>
      <c r="B43" s="628"/>
      <c r="C43" s="511"/>
      <c r="D43" s="438"/>
      <c r="E43" s="108"/>
      <c r="F43" s="108"/>
      <c r="G43" s="108"/>
      <c r="H43" s="108"/>
      <c r="I43" s="108"/>
      <c r="J43" s="109">
        <f t="shared" si="0"/>
        <v>0</v>
      </c>
      <c r="K43" s="110">
        <f t="shared" si="1"/>
        <v>0</v>
      </c>
      <c r="L43" s="111"/>
      <c r="M43" s="108"/>
      <c r="N43" s="108"/>
      <c r="O43" s="112"/>
      <c r="P43" s="112"/>
      <c r="Q43" s="108"/>
      <c r="R43" s="108"/>
      <c r="S43" s="112"/>
    </row>
    <row r="44" spans="1:19" ht="14.25" x14ac:dyDescent="0.2">
      <c r="A44" s="403"/>
      <c r="B44" s="471"/>
      <c r="C44" s="442"/>
      <c r="D44" s="107"/>
      <c r="E44" s="108"/>
      <c r="F44" s="108"/>
      <c r="G44" s="108"/>
      <c r="H44" s="108"/>
      <c r="I44" s="108"/>
      <c r="J44" s="109">
        <f t="shared" si="0"/>
        <v>0</v>
      </c>
      <c r="K44" s="110">
        <f t="shared" si="1"/>
        <v>0</v>
      </c>
      <c r="L44" s="111"/>
      <c r="M44" s="108"/>
      <c r="N44" s="108"/>
      <c r="O44" s="112"/>
      <c r="P44" s="112"/>
      <c r="Q44" s="108"/>
      <c r="R44" s="108"/>
      <c r="S44" s="112"/>
    </row>
    <row r="45" spans="1:19" ht="16.5" x14ac:dyDescent="0.3">
      <c r="A45" s="403"/>
      <c r="B45" s="629"/>
      <c r="C45" s="106"/>
      <c r="D45" s="107"/>
      <c r="E45" s="108"/>
      <c r="F45" s="108"/>
      <c r="G45" s="108"/>
      <c r="H45" s="108"/>
      <c r="I45" s="108"/>
      <c r="J45" s="109">
        <f t="shared" si="0"/>
        <v>0</v>
      </c>
      <c r="K45" s="110">
        <f t="shared" si="1"/>
        <v>0</v>
      </c>
      <c r="L45" s="111"/>
      <c r="M45" s="108"/>
      <c r="N45" s="108"/>
      <c r="O45" s="112"/>
      <c r="P45" s="112"/>
      <c r="Q45" s="108"/>
      <c r="R45" s="108"/>
      <c r="S45" s="112"/>
    </row>
    <row r="46" spans="1:19" ht="14.25" x14ac:dyDescent="0.2">
      <c r="A46" s="215"/>
      <c r="B46" s="627"/>
      <c r="C46" s="106"/>
      <c r="D46" s="107"/>
      <c r="E46" s="108"/>
      <c r="F46" s="108"/>
      <c r="G46" s="108"/>
      <c r="H46" s="108"/>
      <c r="I46" s="108"/>
      <c r="J46" s="109">
        <f t="shared" si="0"/>
        <v>0</v>
      </c>
      <c r="K46" s="110">
        <f t="shared" si="1"/>
        <v>0</v>
      </c>
      <c r="L46" s="111"/>
      <c r="M46" s="108"/>
      <c r="N46" s="108"/>
      <c r="O46" s="112"/>
      <c r="P46" s="112"/>
      <c r="Q46" s="108"/>
      <c r="R46" s="108"/>
      <c r="S46" s="112"/>
    </row>
    <row r="47" spans="1:19" ht="14.25" x14ac:dyDescent="0.2">
      <c r="A47" s="461"/>
      <c r="B47" s="471"/>
      <c r="C47" s="630"/>
      <c r="D47" s="107"/>
      <c r="E47" s="108"/>
      <c r="F47" s="108"/>
      <c r="G47" s="108"/>
      <c r="H47" s="108"/>
      <c r="I47" s="108"/>
      <c r="J47" s="109">
        <f t="shared" si="0"/>
        <v>0</v>
      </c>
      <c r="K47" s="110">
        <f t="shared" si="1"/>
        <v>0</v>
      </c>
      <c r="L47" s="638"/>
      <c r="M47" s="108"/>
      <c r="N47" s="108"/>
      <c r="O47" s="112"/>
      <c r="P47" s="112"/>
      <c r="Q47" s="108"/>
      <c r="R47" s="108"/>
      <c r="S47" s="112"/>
    </row>
    <row r="48" spans="1:19" ht="14.25" x14ac:dyDescent="0.2">
      <c r="A48" s="631"/>
      <c r="B48" s="632"/>
      <c r="C48" s="630"/>
      <c r="D48" s="107"/>
      <c r="E48" s="108"/>
      <c r="F48" s="108"/>
      <c r="G48" s="108"/>
      <c r="H48" s="108"/>
      <c r="I48" s="108"/>
      <c r="J48" s="109">
        <f t="shared" si="0"/>
        <v>0</v>
      </c>
      <c r="K48" s="110">
        <f t="shared" si="1"/>
        <v>0</v>
      </c>
      <c r="L48" s="638"/>
      <c r="M48" s="108"/>
      <c r="N48" s="108"/>
      <c r="O48" s="112"/>
      <c r="P48" s="112"/>
      <c r="Q48" s="108"/>
      <c r="R48" s="108"/>
      <c r="S48" s="112"/>
    </row>
    <row r="49" spans="1:19" ht="14.25" x14ac:dyDescent="0.2">
      <c r="A49" s="633"/>
      <c r="B49" s="634"/>
      <c r="C49" s="635"/>
      <c r="D49" s="107"/>
      <c r="E49" s="108"/>
      <c r="F49" s="108"/>
      <c r="G49" s="108"/>
      <c r="H49" s="108"/>
      <c r="I49" s="108"/>
      <c r="J49" s="109">
        <f t="shared" si="0"/>
        <v>0</v>
      </c>
      <c r="K49" s="110">
        <f t="shared" si="1"/>
        <v>0</v>
      </c>
      <c r="L49" s="638"/>
      <c r="M49" s="108"/>
      <c r="N49" s="108"/>
      <c r="O49" s="112"/>
      <c r="P49" s="112"/>
      <c r="Q49" s="108"/>
      <c r="R49" s="108"/>
      <c r="S49" s="112"/>
    </row>
    <row r="50" spans="1:19" ht="15" x14ac:dyDescent="0.2">
      <c r="A50" s="565"/>
      <c r="B50" s="598"/>
      <c r="C50" s="636"/>
      <c r="D50" s="438"/>
      <c r="E50" s="108"/>
      <c r="F50" s="108"/>
      <c r="G50" s="108"/>
      <c r="H50" s="108"/>
      <c r="I50" s="108"/>
      <c r="J50" s="109">
        <f t="shared" si="0"/>
        <v>0</v>
      </c>
      <c r="K50" s="110">
        <f t="shared" si="1"/>
        <v>0</v>
      </c>
      <c r="L50" s="638"/>
      <c r="M50" s="108"/>
      <c r="N50" s="108"/>
      <c r="O50" s="112"/>
      <c r="P50" s="112"/>
      <c r="Q50" s="108"/>
      <c r="R50" s="108"/>
      <c r="S50" s="112"/>
    </row>
    <row r="51" spans="1:19" ht="15" customHeight="1" x14ac:dyDescent="0.2">
      <c r="A51" s="461"/>
      <c r="B51" s="218"/>
      <c r="C51" s="637"/>
      <c r="D51" s="438"/>
      <c r="E51" s="108"/>
      <c r="F51" s="108"/>
      <c r="G51" s="108"/>
      <c r="H51" s="108"/>
      <c r="I51" s="108"/>
      <c r="J51" s="109">
        <f t="shared" si="0"/>
        <v>0</v>
      </c>
      <c r="K51" s="110">
        <f t="shared" si="1"/>
        <v>0</v>
      </c>
      <c r="L51" s="638"/>
      <c r="M51" s="108"/>
      <c r="N51" s="108"/>
      <c r="O51" s="112"/>
      <c r="P51" s="112"/>
      <c r="Q51" s="108"/>
      <c r="R51" s="108"/>
      <c r="S51" s="112"/>
    </row>
    <row r="52" spans="1:19" ht="15" customHeight="1" x14ac:dyDescent="0.25">
      <c r="A52" s="403"/>
      <c r="B52" s="639"/>
      <c r="C52" s="442"/>
      <c r="D52" s="107"/>
      <c r="E52" s="108"/>
      <c r="F52" s="108"/>
      <c r="G52" s="108"/>
      <c r="H52" s="108"/>
      <c r="I52" s="108"/>
      <c r="J52" s="109">
        <f t="shared" si="0"/>
        <v>0</v>
      </c>
      <c r="K52" s="110">
        <f t="shared" si="1"/>
        <v>0</v>
      </c>
      <c r="L52" s="111"/>
      <c r="M52" s="108"/>
      <c r="N52" s="108"/>
      <c r="O52" s="112"/>
      <c r="P52" s="112"/>
      <c r="Q52" s="108"/>
      <c r="R52" s="108"/>
      <c r="S52" s="112"/>
    </row>
    <row r="53" spans="1:19" ht="15" customHeight="1" x14ac:dyDescent="0.2">
      <c r="A53" s="461"/>
      <c r="B53" s="642"/>
      <c r="C53" s="106"/>
      <c r="D53" s="107"/>
      <c r="E53" s="108"/>
      <c r="F53" s="108"/>
      <c r="G53" s="108"/>
      <c r="H53" s="108"/>
      <c r="I53" s="108"/>
      <c r="J53" s="109">
        <f t="shared" si="0"/>
        <v>0</v>
      </c>
      <c r="K53" s="110">
        <f t="shared" si="1"/>
        <v>0</v>
      </c>
      <c r="L53" s="111"/>
      <c r="M53" s="108"/>
      <c r="N53" s="551"/>
      <c r="O53" s="112"/>
      <c r="P53" s="112"/>
      <c r="Q53" s="108"/>
      <c r="R53" s="108"/>
      <c r="S53" s="112"/>
    </row>
    <row r="54" spans="1:19" ht="15" customHeight="1" x14ac:dyDescent="0.2">
      <c r="A54" s="403"/>
      <c r="B54" s="471"/>
      <c r="C54" s="106"/>
      <c r="D54" s="107"/>
      <c r="E54" s="108"/>
      <c r="F54" s="108"/>
      <c r="G54" s="108"/>
      <c r="H54" s="108"/>
      <c r="I54" s="108"/>
      <c r="J54" s="109">
        <f t="shared" si="0"/>
        <v>0</v>
      </c>
      <c r="K54" s="110">
        <f t="shared" si="1"/>
        <v>0</v>
      </c>
      <c r="L54" s="111"/>
      <c r="M54" s="108"/>
      <c r="N54" s="108"/>
      <c r="O54" s="112"/>
      <c r="P54" s="112"/>
      <c r="Q54" s="108"/>
      <c r="R54" s="108"/>
      <c r="S54" s="112"/>
    </row>
    <row r="55" spans="1:19" ht="15" customHeight="1" x14ac:dyDescent="0.2">
      <c r="A55" s="403"/>
      <c r="B55" s="471"/>
      <c r="C55" s="106"/>
      <c r="D55" s="107"/>
      <c r="E55" s="108"/>
      <c r="F55" s="108"/>
      <c r="G55" s="108"/>
      <c r="H55" s="108"/>
      <c r="I55" s="108"/>
      <c r="J55" s="109">
        <f t="shared" si="0"/>
        <v>0</v>
      </c>
      <c r="K55" s="110">
        <f t="shared" si="1"/>
        <v>0</v>
      </c>
      <c r="L55" s="111"/>
      <c r="M55" s="108"/>
      <c r="N55" s="551"/>
      <c r="O55" s="112"/>
      <c r="P55" s="112"/>
      <c r="Q55" s="108"/>
      <c r="R55" s="403"/>
      <c r="S55" s="112"/>
    </row>
    <row r="56" spans="1:19" ht="28.5" customHeight="1" x14ac:dyDescent="0.2">
      <c r="A56" s="403"/>
      <c r="B56" s="646"/>
      <c r="C56" s="106"/>
      <c r="D56" s="107"/>
      <c r="E56" s="108"/>
      <c r="F56" s="108"/>
      <c r="G56" s="108"/>
      <c r="H56" s="108"/>
      <c r="I56" s="108"/>
      <c r="J56" s="109">
        <f t="shared" si="0"/>
        <v>0</v>
      </c>
      <c r="K56" s="110">
        <f t="shared" si="1"/>
        <v>0</v>
      </c>
      <c r="L56" s="111"/>
      <c r="M56" s="108"/>
      <c r="N56" s="551"/>
      <c r="O56" s="112"/>
      <c r="P56" s="112"/>
      <c r="Q56" s="108"/>
      <c r="R56" s="108"/>
      <c r="S56" s="112"/>
    </row>
    <row r="57" spans="1:19" ht="15" customHeight="1" x14ac:dyDescent="0.2">
      <c r="A57" s="215"/>
      <c r="B57" s="627"/>
      <c r="C57" s="106"/>
      <c r="D57" s="107"/>
      <c r="E57" s="108"/>
      <c r="F57" s="108"/>
      <c r="G57" s="108"/>
      <c r="H57" s="108"/>
      <c r="I57" s="108"/>
      <c r="J57" s="109">
        <f t="shared" si="0"/>
        <v>0</v>
      </c>
      <c r="K57" s="110">
        <f t="shared" si="1"/>
        <v>0</v>
      </c>
      <c r="L57" s="111"/>
      <c r="M57" s="108"/>
      <c r="N57" s="551"/>
      <c r="O57" s="112"/>
      <c r="P57" s="112"/>
      <c r="Q57" s="108"/>
      <c r="R57" s="108"/>
      <c r="S57" s="112"/>
    </row>
    <row r="58" spans="1:19" ht="15" customHeight="1" x14ac:dyDescent="0.2">
      <c r="A58" s="403"/>
      <c r="B58" s="221"/>
      <c r="C58" s="106"/>
      <c r="D58" s="107"/>
      <c r="E58" s="108"/>
      <c r="F58" s="108"/>
      <c r="G58" s="108"/>
      <c r="H58" s="108"/>
      <c r="I58" s="108"/>
      <c r="J58" s="109">
        <f t="shared" si="0"/>
        <v>0</v>
      </c>
      <c r="K58" s="110">
        <f t="shared" si="1"/>
        <v>0</v>
      </c>
      <c r="L58" s="111"/>
      <c r="M58" s="108"/>
      <c r="N58" s="108"/>
      <c r="O58" s="112"/>
      <c r="P58" s="112"/>
      <c r="Q58" s="108"/>
      <c r="R58" s="108"/>
      <c r="S58" s="112"/>
    </row>
    <row r="59" spans="1:19" ht="15" customHeight="1" x14ac:dyDescent="0.2">
      <c r="A59" s="403"/>
      <c r="B59" s="221"/>
      <c r="C59" s="106"/>
      <c r="D59" s="107"/>
      <c r="E59" s="108"/>
      <c r="F59" s="108"/>
      <c r="G59" s="108"/>
      <c r="H59" s="108"/>
      <c r="I59" s="108"/>
      <c r="J59" s="109">
        <f t="shared" si="0"/>
        <v>0</v>
      </c>
      <c r="K59" s="110">
        <f t="shared" si="1"/>
        <v>0</v>
      </c>
      <c r="L59" s="111"/>
      <c r="M59" s="108"/>
      <c r="N59" s="108"/>
      <c r="O59" s="112"/>
      <c r="P59" s="112"/>
      <c r="Q59" s="108"/>
      <c r="R59" s="108"/>
      <c r="S59" s="112"/>
    </row>
    <row r="60" spans="1:19" ht="15" customHeight="1" x14ac:dyDescent="0.2">
      <c r="A60" s="461"/>
      <c r="B60" s="221"/>
      <c r="C60" s="106"/>
      <c r="D60" s="107"/>
      <c r="E60" s="108"/>
      <c r="F60" s="108"/>
      <c r="G60" s="108"/>
      <c r="H60" s="108"/>
      <c r="I60" s="108"/>
      <c r="J60" s="109">
        <f t="shared" si="0"/>
        <v>0</v>
      </c>
      <c r="K60" s="110">
        <f t="shared" si="1"/>
        <v>0</v>
      </c>
      <c r="L60" s="111"/>
      <c r="M60" s="108"/>
      <c r="N60" s="108"/>
      <c r="O60" s="112"/>
      <c r="P60" s="112"/>
      <c r="Q60" s="108"/>
      <c r="R60" s="108"/>
      <c r="S60" s="112"/>
    </row>
    <row r="61" spans="1:19" ht="15" customHeight="1" x14ac:dyDescent="0.2">
      <c r="A61" s="403"/>
      <c r="B61" s="221"/>
      <c r="C61" s="106"/>
      <c r="D61" s="107"/>
      <c r="E61" s="108"/>
      <c r="F61" s="108"/>
      <c r="G61" s="108"/>
      <c r="H61" s="108"/>
      <c r="I61" s="108"/>
      <c r="J61" s="109">
        <f t="shared" si="0"/>
        <v>0</v>
      </c>
      <c r="K61" s="110">
        <f t="shared" si="1"/>
        <v>0</v>
      </c>
      <c r="L61" s="111"/>
      <c r="M61" s="108"/>
      <c r="N61" s="108"/>
      <c r="O61" s="112"/>
      <c r="P61" s="112"/>
      <c r="Q61" s="108"/>
      <c r="R61" s="108"/>
      <c r="S61" s="112"/>
    </row>
    <row r="62" spans="1:19" ht="15" customHeight="1" x14ac:dyDescent="0.2">
      <c r="A62" s="410"/>
      <c r="B62" s="410"/>
      <c r="C62" s="111"/>
      <c r="D62" s="107"/>
      <c r="E62" s="108"/>
      <c r="F62" s="108"/>
      <c r="G62" s="108"/>
      <c r="H62" s="108"/>
      <c r="I62" s="108"/>
      <c r="J62" s="109">
        <f t="shared" si="0"/>
        <v>0</v>
      </c>
      <c r="K62" s="110">
        <f t="shared" si="1"/>
        <v>0</v>
      </c>
      <c r="L62" s="111"/>
      <c r="M62" s="108"/>
      <c r="N62" s="108"/>
      <c r="O62" s="112"/>
      <c r="P62" s="112"/>
      <c r="Q62" s="108"/>
      <c r="R62" s="108"/>
      <c r="S62" s="112"/>
    </row>
    <row r="63" spans="1:19" ht="15" customHeight="1" x14ac:dyDescent="0.2">
      <c r="A63" s="427"/>
      <c r="B63" s="221"/>
      <c r="C63" s="106"/>
      <c r="D63" s="107"/>
      <c r="E63" s="108"/>
      <c r="F63" s="108"/>
      <c r="G63" s="108"/>
      <c r="H63" s="108"/>
      <c r="I63" s="108"/>
      <c r="J63" s="109">
        <f t="shared" si="0"/>
        <v>0</v>
      </c>
      <c r="K63" s="110">
        <f t="shared" si="1"/>
        <v>0</v>
      </c>
      <c r="L63" s="111"/>
      <c r="M63" s="108"/>
      <c r="N63" s="108"/>
      <c r="O63" s="112"/>
      <c r="P63" s="112"/>
      <c r="Q63" s="108"/>
      <c r="R63" s="108"/>
      <c r="S63" s="112"/>
    </row>
    <row r="64" spans="1:19" ht="15" customHeight="1" x14ac:dyDescent="0.2">
      <c r="A64" s="459"/>
      <c r="B64" s="221"/>
      <c r="C64" s="106"/>
      <c r="D64" s="107"/>
      <c r="E64" s="108"/>
      <c r="F64" s="108"/>
      <c r="G64" s="108"/>
      <c r="H64" s="108"/>
      <c r="I64" s="108"/>
      <c r="J64" s="109">
        <f t="shared" si="0"/>
        <v>0</v>
      </c>
      <c r="K64" s="110">
        <f t="shared" si="1"/>
        <v>0</v>
      </c>
      <c r="L64" s="111"/>
      <c r="M64" s="108"/>
      <c r="N64" s="108"/>
      <c r="O64" s="112"/>
      <c r="P64" s="112"/>
      <c r="Q64" s="108"/>
      <c r="R64" s="108"/>
      <c r="S64" s="112"/>
    </row>
    <row r="65" spans="1:19" s="554" customFormat="1" ht="15" customHeight="1" x14ac:dyDescent="0.2">
      <c r="A65" s="551"/>
      <c r="B65" s="556"/>
      <c r="C65" s="552"/>
      <c r="D65" s="550"/>
      <c r="E65" s="551"/>
      <c r="F65" s="551"/>
      <c r="G65" s="551"/>
      <c r="H65" s="551"/>
      <c r="I65" s="551"/>
      <c r="J65" s="109">
        <f t="shared" si="0"/>
        <v>0</v>
      </c>
      <c r="K65" s="110">
        <f t="shared" si="1"/>
        <v>0</v>
      </c>
      <c r="L65" s="552"/>
      <c r="M65" s="551"/>
      <c r="N65" s="551"/>
      <c r="O65" s="553"/>
      <c r="P65" s="553"/>
      <c r="Q65" s="551"/>
      <c r="R65" s="551"/>
      <c r="S65" s="553"/>
    </row>
    <row r="66" spans="1:19" ht="15" customHeight="1" x14ac:dyDescent="0.2">
      <c r="A66" s="459"/>
      <c r="B66" s="221"/>
      <c r="C66" s="106"/>
      <c r="D66" s="107"/>
      <c r="E66" s="108"/>
      <c r="F66" s="108"/>
      <c r="G66" s="108"/>
      <c r="H66" s="108"/>
      <c r="I66" s="108"/>
      <c r="J66" s="109">
        <f t="shared" si="0"/>
        <v>0</v>
      </c>
      <c r="K66" s="110">
        <f t="shared" si="1"/>
        <v>0</v>
      </c>
      <c r="L66" s="111"/>
      <c r="M66" s="108"/>
      <c r="N66" s="108"/>
      <c r="O66" s="112"/>
      <c r="P66" s="112"/>
      <c r="Q66" s="108"/>
      <c r="R66" s="108"/>
      <c r="S66" s="112"/>
    </row>
    <row r="67" spans="1:19" ht="15" customHeight="1" x14ac:dyDescent="0.2">
      <c r="A67" s="546"/>
      <c r="B67" s="548"/>
      <c r="C67" s="106"/>
      <c r="D67" s="107"/>
      <c r="E67" s="108"/>
      <c r="F67" s="108"/>
      <c r="G67" s="108"/>
      <c r="H67" s="108"/>
      <c r="I67" s="108"/>
      <c r="J67" s="109">
        <f t="shared" si="0"/>
        <v>0</v>
      </c>
      <c r="K67" s="110">
        <f t="shared" si="1"/>
        <v>0</v>
      </c>
      <c r="L67" s="111"/>
      <c r="M67" s="108"/>
      <c r="N67" s="108"/>
      <c r="O67" s="112"/>
      <c r="P67" s="112"/>
      <c r="Q67" s="108"/>
      <c r="R67" s="108"/>
      <c r="S67" s="112"/>
    </row>
    <row r="68" spans="1:19" ht="15" customHeight="1" x14ac:dyDescent="0.2">
      <c r="A68" s="108"/>
      <c r="B68" s="114"/>
      <c r="C68" s="108"/>
      <c r="D68" s="107"/>
      <c r="E68" s="108"/>
      <c r="F68" s="108"/>
      <c r="G68" s="108"/>
      <c r="H68" s="108"/>
      <c r="I68" s="108"/>
      <c r="J68" s="109">
        <f t="shared" si="0"/>
        <v>0</v>
      </c>
      <c r="K68" s="110">
        <f t="shared" si="1"/>
        <v>0</v>
      </c>
      <c r="L68" s="108"/>
      <c r="M68" s="108"/>
      <c r="N68" s="108"/>
      <c r="O68" s="112"/>
      <c r="P68" s="112"/>
      <c r="Q68" s="108"/>
      <c r="R68" s="108"/>
      <c r="S68" s="112"/>
    </row>
    <row r="69" spans="1:19" ht="15" customHeight="1" x14ac:dyDescent="0.2">
      <c r="A69" s="108"/>
      <c r="B69" s="108"/>
      <c r="C69" s="108"/>
      <c r="D69" s="107"/>
      <c r="E69" s="108"/>
      <c r="F69" s="108"/>
      <c r="G69" s="108"/>
      <c r="H69" s="108"/>
      <c r="I69" s="108"/>
      <c r="J69" s="109">
        <f t="shared" si="0"/>
        <v>0</v>
      </c>
      <c r="K69" s="110">
        <f t="shared" si="1"/>
        <v>0</v>
      </c>
      <c r="L69" s="108"/>
      <c r="M69" s="108"/>
      <c r="N69" s="108"/>
      <c r="O69" s="112"/>
      <c r="P69" s="112"/>
      <c r="Q69" s="108"/>
      <c r="R69" s="108"/>
      <c r="S69" s="112"/>
    </row>
    <row r="70" spans="1:19" ht="15" customHeight="1" x14ac:dyDescent="0.2">
      <c r="A70" s="108"/>
      <c r="B70" s="108"/>
      <c r="C70" s="108"/>
      <c r="D70" s="107"/>
      <c r="E70" s="108"/>
      <c r="F70" s="108"/>
      <c r="G70" s="108"/>
      <c r="H70" s="108"/>
      <c r="I70" s="108"/>
      <c r="J70" s="109">
        <f t="shared" ref="J70:J133" si="2">SUM(E70*1.2,F70*1.5,G70*2.4,H70*3,I70*4)</f>
        <v>0</v>
      </c>
      <c r="K70" s="110">
        <f t="shared" ref="K70:K133" si="3">ROUND((J70*28.5)*32%,0)</f>
        <v>0</v>
      </c>
      <c r="L70" s="108"/>
      <c r="M70" s="108"/>
      <c r="N70" s="108"/>
      <c r="O70" s="112"/>
      <c r="P70" s="112"/>
      <c r="Q70" s="108"/>
      <c r="R70" s="108"/>
      <c r="S70" s="112"/>
    </row>
    <row r="71" spans="1:19" ht="15" customHeight="1" x14ac:dyDescent="0.2">
      <c r="A71" s="108"/>
      <c r="B71" s="108"/>
      <c r="C71" s="108"/>
      <c r="D71" s="107"/>
      <c r="E71" s="108"/>
      <c r="F71" s="108"/>
      <c r="G71" s="108"/>
      <c r="H71" s="108"/>
      <c r="I71" s="108"/>
      <c r="J71" s="109">
        <f t="shared" si="2"/>
        <v>0</v>
      </c>
      <c r="K71" s="110">
        <f t="shared" si="3"/>
        <v>0</v>
      </c>
      <c r="L71" s="108"/>
      <c r="M71" s="108"/>
      <c r="N71" s="108"/>
      <c r="O71" s="112"/>
      <c r="P71" s="112"/>
      <c r="Q71" s="108"/>
      <c r="R71" s="108"/>
      <c r="S71" s="112"/>
    </row>
    <row r="72" spans="1:19" ht="15" customHeight="1" x14ac:dyDescent="0.2">
      <c r="A72" s="108"/>
      <c r="B72" s="108"/>
      <c r="C72" s="108"/>
      <c r="D72" s="107"/>
      <c r="E72" s="108"/>
      <c r="F72" s="108"/>
      <c r="G72" s="108"/>
      <c r="H72" s="108"/>
      <c r="I72" s="108"/>
      <c r="J72" s="109">
        <f t="shared" si="2"/>
        <v>0</v>
      </c>
      <c r="K72" s="110">
        <f t="shared" si="3"/>
        <v>0</v>
      </c>
      <c r="L72" s="108"/>
      <c r="M72" s="108"/>
      <c r="N72" s="108"/>
      <c r="O72" s="112"/>
      <c r="P72" s="112"/>
      <c r="Q72" s="108"/>
      <c r="R72" s="108"/>
      <c r="S72" s="112"/>
    </row>
    <row r="73" spans="1:19" ht="15" customHeight="1" x14ac:dyDescent="0.2">
      <c r="A73" s="108"/>
      <c r="B73" s="108"/>
      <c r="C73" s="108"/>
      <c r="D73" s="107"/>
      <c r="E73" s="108"/>
      <c r="F73" s="108"/>
      <c r="G73" s="108"/>
      <c r="H73" s="108"/>
      <c r="I73" s="108"/>
      <c r="J73" s="109">
        <f t="shared" si="2"/>
        <v>0</v>
      </c>
      <c r="K73" s="110">
        <f t="shared" si="3"/>
        <v>0</v>
      </c>
      <c r="L73" s="108"/>
      <c r="M73" s="108"/>
      <c r="N73" s="108"/>
      <c r="O73" s="112"/>
      <c r="P73" s="112"/>
      <c r="Q73" s="108"/>
      <c r="R73" s="108"/>
      <c r="S73" s="112"/>
    </row>
    <row r="74" spans="1:19" ht="15" customHeight="1" x14ac:dyDescent="0.2">
      <c r="A74" s="108"/>
      <c r="B74" s="108"/>
      <c r="C74" s="108"/>
      <c r="D74" s="107"/>
      <c r="E74" s="108"/>
      <c r="F74" s="108"/>
      <c r="G74" s="108"/>
      <c r="H74" s="108"/>
      <c r="I74" s="108"/>
      <c r="J74" s="109">
        <f t="shared" si="2"/>
        <v>0</v>
      </c>
      <c r="K74" s="110">
        <f t="shared" si="3"/>
        <v>0</v>
      </c>
      <c r="L74" s="108"/>
      <c r="M74" s="108"/>
      <c r="N74" s="108"/>
      <c r="O74" s="112"/>
      <c r="P74" s="112"/>
      <c r="Q74" s="108"/>
      <c r="R74" s="108"/>
      <c r="S74" s="112"/>
    </row>
    <row r="75" spans="1:19" ht="15" customHeight="1" x14ac:dyDescent="0.2">
      <c r="A75" s="108"/>
      <c r="B75" s="108"/>
      <c r="C75" s="108"/>
      <c r="D75" s="107"/>
      <c r="E75" s="108"/>
      <c r="F75" s="108"/>
      <c r="G75" s="108"/>
      <c r="H75" s="108"/>
      <c r="I75" s="108"/>
      <c r="J75" s="109">
        <f t="shared" si="2"/>
        <v>0</v>
      </c>
      <c r="K75" s="110">
        <f t="shared" si="3"/>
        <v>0</v>
      </c>
      <c r="L75" s="108"/>
      <c r="M75" s="108"/>
      <c r="N75" s="108"/>
      <c r="O75" s="112"/>
      <c r="P75" s="112"/>
      <c r="Q75" s="108"/>
      <c r="R75" s="108"/>
      <c r="S75" s="112"/>
    </row>
    <row r="76" spans="1:19" ht="15" customHeight="1" x14ac:dyDescent="0.2">
      <c r="A76" s="108"/>
      <c r="B76" s="108"/>
      <c r="C76" s="108"/>
      <c r="D76" s="107"/>
      <c r="E76" s="108"/>
      <c r="F76" s="108"/>
      <c r="G76" s="108"/>
      <c r="H76" s="108"/>
      <c r="I76" s="108"/>
      <c r="J76" s="109">
        <f t="shared" si="2"/>
        <v>0</v>
      </c>
      <c r="K76" s="110">
        <f t="shared" si="3"/>
        <v>0</v>
      </c>
      <c r="L76" s="108"/>
      <c r="M76" s="108"/>
      <c r="N76" s="108"/>
      <c r="O76" s="112"/>
      <c r="P76" s="112"/>
      <c r="Q76" s="108"/>
      <c r="R76" s="108"/>
      <c r="S76" s="112"/>
    </row>
    <row r="77" spans="1:19" ht="15" customHeight="1" x14ac:dyDescent="0.2">
      <c r="A77" s="108"/>
      <c r="B77" s="108"/>
      <c r="C77" s="108"/>
      <c r="D77" s="107"/>
      <c r="E77" s="108"/>
      <c r="F77" s="108"/>
      <c r="G77" s="108"/>
      <c r="H77" s="108"/>
      <c r="I77" s="108"/>
      <c r="J77" s="109">
        <f t="shared" si="2"/>
        <v>0</v>
      </c>
      <c r="K77" s="110">
        <f t="shared" si="3"/>
        <v>0</v>
      </c>
      <c r="L77" s="108"/>
      <c r="M77" s="108"/>
      <c r="N77" s="108"/>
      <c r="O77" s="112"/>
      <c r="P77" s="112"/>
      <c r="Q77" s="108"/>
      <c r="R77" s="108"/>
      <c r="S77" s="112"/>
    </row>
    <row r="78" spans="1:19" ht="15" customHeight="1" x14ac:dyDescent="0.2">
      <c r="A78" s="108"/>
      <c r="B78" s="108"/>
      <c r="C78" s="108"/>
      <c r="D78" s="107"/>
      <c r="E78" s="108"/>
      <c r="F78" s="108"/>
      <c r="G78" s="108"/>
      <c r="H78" s="108"/>
      <c r="I78" s="108"/>
      <c r="J78" s="109">
        <f t="shared" si="2"/>
        <v>0</v>
      </c>
      <c r="K78" s="110">
        <f t="shared" si="3"/>
        <v>0</v>
      </c>
      <c r="L78" s="108"/>
      <c r="M78" s="108"/>
      <c r="N78" s="108"/>
      <c r="O78" s="112"/>
      <c r="P78" s="112"/>
      <c r="Q78" s="108"/>
      <c r="R78" s="108"/>
      <c r="S78" s="112"/>
    </row>
    <row r="79" spans="1:19" ht="15" customHeight="1" x14ac:dyDescent="0.2">
      <c r="A79" s="108"/>
      <c r="B79" s="108"/>
      <c r="C79" s="108"/>
      <c r="D79" s="107"/>
      <c r="E79" s="108"/>
      <c r="F79" s="108"/>
      <c r="G79" s="108"/>
      <c r="H79" s="108"/>
      <c r="I79" s="108"/>
      <c r="J79" s="109">
        <f t="shared" si="2"/>
        <v>0</v>
      </c>
      <c r="K79" s="110">
        <f t="shared" si="3"/>
        <v>0</v>
      </c>
      <c r="L79" s="108"/>
      <c r="M79" s="108"/>
      <c r="N79" s="108"/>
      <c r="O79" s="112"/>
      <c r="P79" s="112"/>
      <c r="Q79" s="108"/>
      <c r="R79" s="108"/>
      <c r="S79" s="112"/>
    </row>
    <row r="80" spans="1:19" ht="15" customHeight="1" x14ac:dyDescent="0.2">
      <c r="A80" s="108"/>
      <c r="B80" s="108"/>
      <c r="C80" s="108"/>
      <c r="D80" s="107"/>
      <c r="E80" s="108"/>
      <c r="F80" s="108"/>
      <c r="G80" s="108"/>
      <c r="H80" s="108"/>
      <c r="I80" s="108"/>
      <c r="J80" s="109">
        <f t="shared" si="2"/>
        <v>0</v>
      </c>
      <c r="K80" s="110">
        <f t="shared" si="3"/>
        <v>0</v>
      </c>
      <c r="L80" s="108"/>
      <c r="M80" s="108"/>
      <c r="N80" s="108"/>
      <c r="O80" s="112"/>
      <c r="P80" s="112"/>
      <c r="Q80" s="108"/>
      <c r="R80" s="108"/>
      <c r="S80" s="112"/>
    </row>
    <row r="81" spans="1:19" ht="15" customHeight="1" x14ac:dyDescent="0.2">
      <c r="A81" s="108"/>
      <c r="B81" s="108"/>
      <c r="C81" s="108"/>
      <c r="D81" s="107"/>
      <c r="E81" s="108"/>
      <c r="F81" s="108"/>
      <c r="G81" s="108"/>
      <c r="H81" s="108"/>
      <c r="I81" s="108"/>
      <c r="J81" s="109">
        <f t="shared" si="2"/>
        <v>0</v>
      </c>
      <c r="K81" s="110">
        <f t="shared" si="3"/>
        <v>0</v>
      </c>
      <c r="L81" s="108"/>
      <c r="M81" s="108"/>
      <c r="N81" s="108"/>
      <c r="O81" s="112"/>
      <c r="P81" s="112"/>
      <c r="Q81" s="108"/>
      <c r="R81" s="108"/>
      <c r="S81" s="112"/>
    </row>
    <row r="82" spans="1:19" ht="15" customHeight="1" x14ac:dyDescent="0.2">
      <c r="A82" s="108"/>
      <c r="B82" s="108"/>
      <c r="C82" s="108"/>
      <c r="D82" s="107"/>
      <c r="E82" s="108"/>
      <c r="F82" s="108"/>
      <c r="G82" s="108"/>
      <c r="H82" s="108"/>
      <c r="I82" s="108"/>
      <c r="J82" s="109">
        <f t="shared" si="2"/>
        <v>0</v>
      </c>
      <c r="K82" s="110">
        <f t="shared" si="3"/>
        <v>0</v>
      </c>
      <c r="L82" s="108"/>
      <c r="M82" s="108"/>
      <c r="N82" s="108"/>
      <c r="O82" s="112"/>
      <c r="P82" s="112"/>
      <c r="Q82" s="108"/>
      <c r="R82" s="108"/>
      <c r="S82" s="112"/>
    </row>
    <row r="83" spans="1:19" ht="15" customHeight="1" x14ac:dyDescent="0.2">
      <c r="A83" s="108"/>
      <c r="B83" s="108"/>
      <c r="C83" s="108"/>
      <c r="D83" s="107"/>
      <c r="E83" s="108"/>
      <c r="F83" s="108"/>
      <c r="G83" s="108"/>
      <c r="H83" s="108"/>
      <c r="I83" s="108"/>
      <c r="J83" s="109">
        <f t="shared" si="2"/>
        <v>0</v>
      </c>
      <c r="K83" s="110">
        <f t="shared" si="3"/>
        <v>0</v>
      </c>
      <c r="L83" s="108"/>
      <c r="M83" s="108"/>
      <c r="N83" s="108"/>
      <c r="O83" s="112"/>
      <c r="P83" s="112"/>
      <c r="Q83" s="108"/>
      <c r="R83" s="108"/>
      <c r="S83" s="112"/>
    </row>
    <row r="84" spans="1:19" ht="15" customHeight="1" x14ac:dyDescent="0.2">
      <c r="A84" s="108"/>
      <c r="B84" s="108"/>
      <c r="C84" s="108"/>
      <c r="D84" s="107"/>
      <c r="E84" s="108"/>
      <c r="F84" s="108"/>
      <c r="G84" s="108"/>
      <c r="H84" s="108"/>
      <c r="I84" s="108"/>
      <c r="J84" s="109">
        <f t="shared" si="2"/>
        <v>0</v>
      </c>
      <c r="K84" s="110">
        <f t="shared" si="3"/>
        <v>0</v>
      </c>
      <c r="L84" s="108"/>
      <c r="M84" s="108"/>
      <c r="N84" s="108"/>
      <c r="O84" s="112"/>
      <c r="P84" s="112"/>
      <c r="Q84" s="108"/>
      <c r="R84" s="108"/>
      <c r="S84" s="112"/>
    </row>
    <row r="85" spans="1:19" ht="15" customHeight="1" x14ac:dyDescent="0.2">
      <c r="A85" s="108"/>
      <c r="B85" s="108"/>
      <c r="C85" s="108"/>
      <c r="D85" s="107"/>
      <c r="E85" s="108"/>
      <c r="F85" s="108"/>
      <c r="G85" s="108"/>
      <c r="H85" s="108"/>
      <c r="I85" s="108"/>
      <c r="J85" s="109">
        <f t="shared" si="2"/>
        <v>0</v>
      </c>
      <c r="K85" s="110">
        <f t="shared" si="3"/>
        <v>0</v>
      </c>
      <c r="L85" s="108"/>
      <c r="M85" s="108"/>
      <c r="N85" s="108"/>
      <c r="O85" s="112"/>
      <c r="P85" s="112"/>
      <c r="Q85" s="108"/>
      <c r="R85" s="108"/>
      <c r="S85" s="112"/>
    </row>
    <row r="86" spans="1:19" ht="15" customHeight="1" x14ac:dyDescent="0.2">
      <c r="A86" s="108"/>
      <c r="B86" s="108"/>
      <c r="C86" s="108"/>
      <c r="D86" s="107"/>
      <c r="E86" s="108"/>
      <c r="F86" s="108"/>
      <c r="G86" s="108"/>
      <c r="H86" s="108"/>
      <c r="I86" s="108"/>
      <c r="J86" s="109">
        <f t="shared" si="2"/>
        <v>0</v>
      </c>
      <c r="K86" s="110">
        <f t="shared" si="3"/>
        <v>0</v>
      </c>
      <c r="L86" s="108"/>
      <c r="M86" s="108"/>
      <c r="N86" s="108"/>
      <c r="O86" s="112"/>
      <c r="P86" s="112"/>
      <c r="Q86" s="108"/>
      <c r="R86" s="108"/>
      <c r="S86" s="112"/>
    </row>
    <row r="87" spans="1:19" ht="15" customHeight="1" x14ac:dyDescent="0.2">
      <c r="A87" s="108"/>
      <c r="B87" s="108"/>
      <c r="C87" s="108"/>
      <c r="D87" s="107"/>
      <c r="E87" s="108"/>
      <c r="F87" s="108"/>
      <c r="G87" s="108"/>
      <c r="H87" s="108"/>
      <c r="I87" s="108"/>
      <c r="J87" s="109">
        <f t="shared" si="2"/>
        <v>0</v>
      </c>
      <c r="K87" s="110">
        <f t="shared" si="3"/>
        <v>0</v>
      </c>
      <c r="L87" s="108"/>
      <c r="M87" s="108"/>
      <c r="N87" s="108"/>
      <c r="O87" s="112"/>
      <c r="P87" s="112"/>
      <c r="Q87" s="108"/>
      <c r="R87" s="108"/>
      <c r="S87" s="112"/>
    </row>
    <row r="88" spans="1:19" ht="15" customHeight="1" x14ac:dyDescent="0.2">
      <c r="A88" s="108"/>
      <c r="B88" s="108"/>
      <c r="C88" s="108"/>
      <c r="D88" s="107"/>
      <c r="E88" s="108"/>
      <c r="F88" s="108"/>
      <c r="G88" s="108"/>
      <c r="H88" s="108"/>
      <c r="I88" s="108"/>
      <c r="J88" s="109">
        <f t="shared" si="2"/>
        <v>0</v>
      </c>
      <c r="K88" s="110">
        <f t="shared" si="3"/>
        <v>0</v>
      </c>
      <c r="L88" s="108"/>
      <c r="M88" s="108"/>
      <c r="N88" s="108"/>
      <c r="O88" s="112"/>
      <c r="P88" s="112"/>
      <c r="Q88" s="108"/>
      <c r="R88" s="108"/>
      <c r="S88" s="112"/>
    </row>
    <row r="89" spans="1:19" ht="15" customHeight="1" x14ac:dyDescent="0.2">
      <c r="A89" s="108"/>
      <c r="B89" s="108"/>
      <c r="C89" s="108"/>
      <c r="D89" s="107"/>
      <c r="E89" s="108"/>
      <c r="F89" s="108"/>
      <c r="G89" s="108"/>
      <c r="H89" s="108"/>
      <c r="I89" s="108"/>
      <c r="J89" s="109">
        <f t="shared" si="2"/>
        <v>0</v>
      </c>
      <c r="K89" s="110">
        <f t="shared" si="3"/>
        <v>0</v>
      </c>
      <c r="L89" s="108"/>
      <c r="M89" s="108"/>
      <c r="N89" s="108"/>
      <c r="O89" s="112"/>
      <c r="P89" s="112"/>
      <c r="Q89" s="108"/>
      <c r="R89" s="108"/>
      <c r="S89" s="112"/>
    </row>
    <row r="90" spans="1:19" ht="15" customHeight="1" x14ac:dyDescent="0.2">
      <c r="A90" s="108"/>
      <c r="B90" s="108"/>
      <c r="C90" s="108"/>
      <c r="D90" s="107"/>
      <c r="E90" s="108"/>
      <c r="F90" s="108"/>
      <c r="G90" s="108"/>
      <c r="H90" s="108"/>
      <c r="I90" s="108"/>
      <c r="J90" s="109">
        <f t="shared" si="2"/>
        <v>0</v>
      </c>
      <c r="K90" s="110">
        <f t="shared" si="3"/>
        <v>0</v>
      </c>
      <c r="L90" s="108"/>
      <c r="M90" s="108"/>
      <c r="N90" s="108"/>
      <c r="O90" s="112"/>
      <c r="P90" s="112"/>
      <c r="Q90" s="108"/>
      <c r="R90" s="108"/>
      <c r="S90" s="112"/>
    </row>
    <row r="91" spans="1:19" ht="15" customHeight="1" x14ac:dyDescent="0.2">
      <c r="A91" s="108"/>
      <c r="B91" s="108"/>
      <c r="C91" s="108"/>
      <c r="D91" s="107"/>
      <c r="E91" s="108"/>
      <c r="F91" s="108"/>
      <c r="G91" s="108"/>
      <c r="H91" s="108"/>
      <c r="I91" s="108"/>
      <c r="J91" s="109">
        <f t="shared" si="2"/>
        <v>0</v>
      </c>
      <c r="K91" s="110">
        <f t="shared" si="3"/>
        <v>0</v>
      </c>
      <c r="L91" s="108"/>
      <c r="M91" s="108"/>
      <c r="N91" s="108"/>
      <c r="O91" s="112"/>
      <c r="P91" s="112"/>
      <c r="Q91" s="108"/>
      <c r="R91" s="108"/>
      <c r="S91" s="112"/>
    </row>
    <row r="92" spans="1:19" ht="15" customHeight="1" x14ac:dyDescent="0.2">
      <c r="A92" s="108"/>
      <c r="B92" s="108"/>
      <c r="C92" s="108"/>
      <c r="D92" s="107"/>
      <c r="E92" s="108"/>
      <c r="F92" s="108"/>
      <c r="G92" s="108"/>
      <c r="H92" s="108"/>
      <c r="I92" s="108"/>
      <c r="J92" s="109">
        <f t="shared" si="2"/>
        <v>0</v>
      </c>
      <c r="K92" s="110">
        <f t="shared" si="3"/>
        <v>0</v>
      </c>
      <c r="L92" s="108"/>
      <c r="M92" s="108"/>
      <c r="N92" s="108"/>
      <c r="O92" s="112"/>
      <c r="P92" s="112"/>
      <c r="Q92" s="108"/>
      <c r="R92" s="108"/>
      <c r="S92" s="112"/>
    </row>
    <row r="93" spans="1:19" ht="15" customHeight="1" x14ac:dyDescent="0.2">
      <c r="A93" s="108"/>
      <c r="B93" s="108"/>
      <c r="C93" s="108"/>
      <c r="D93" s="107"/>
      <c r="E93" s="108"/>
      <c r="F93" s="108"/>
      <c r="G93" s="108"/>
      <c r="H93" s="108"/>
      <c r="I93" s="108"/>
      <c r="J93" s="109">
        <f t="shared" si="2"/>
        <v>0</v>
      </c>
      <c r="K93" s="110">
        <f t="shared" si="3"/>
        <v>0</v>
      </c>
      <c r="L93" s="108"/>
      <c r="M93" s="108"/>
      <c r="N93" s="108"/>
      <c r="O93" s="112"/>
      <c r="P93" s="112"/>
      <c r="Q93" s="108"/>
      <c r="R93" s="108"/>
      <c r="S93" s="112"/>
    </row>
    <row r="94" spans="1:19" ht="15" customHeight="1" x14ac:dyDescent="0.2">
      <c r="A94" s="108"/>
      <c r="B94" s="108"/>
      <c r="C94" s="108"/>
      <c r="D94" s="107"/>
      <c r="E94" s="108"/>
      <c r="F94" s="108"/>
      <c r="G94" s="108"/>
      <c r="H94" s="108"/>
      <c r="I94" s="108"/>
      <c r="J94" s="109">
        <f t="shared" si="2"/>
        <v>0</v>
      </c>
      <c r="K94" s="110">
        <f t="shared" si="3"/>
        <v>0</v>
      </c>
      <c r="L94" s="108"/>
      <c r="M94" s="108"/>
      <c r="N94" s="108"/>
      <c r="O94" s="112"/>
      <c r="P94" s="112"/>
      <c r="Q94" s="108"/>
      <c r="R94" s="108"/>
      <c r="S94" s="112"/>
    </row>
    <row r="95" spans="1:19" ht="15" customHeight="1" x14ac:dyDescent="0.2">
      <c r="A95" s="108"/>
      <c r="B95" s="108"/>
      <c r="C95" s="108"/>
      <c r="D95" s="107"/>
      <c r="E95" s="108"/>
      <c r="F95" s="108"/>
      <c r="G95" s="108"/>
      <c r="H95" s="108"/>
      <c r="I95" s="108"/>
      <c r="J95" s="109">
        <f t="shared" si="2"/>
        <v>0</v>
      </c>
      <c r="K95" s="110">
        <f t="shared" si="3"/>
        <v>0</v>
      </c>
      <c r="L95" s="108"/>
      <c r="M95" s="108"/>
      <c r="N95" s="108"/>
      <c r="O95" s="112"/>
      <c r="P95" s="112"/>
      <c r="Q95" s="108"/>
      <c r="R95" s="108"/>
      <c r="S95" s="112"/>
    </row>
    <row r="96" spans="1:19" ht="15" customHeight="1" x14ac:dyDescent="0.2">
      <c r="A96" s="108"/>
      <c r="B96" s="108"/>
      <c r="C96" s="108"/>
      <c r="D96" s="107"/>
      <c r="E96" s="108"/>
      <c r="F96" s="108"/>
      <c r="G96" s="108"/>
      <c r="H96" s="108"/>
      <c r="I96" s="108"/>
      <c r="J96" s="109">
        <f t="shared" si="2"/>
        <v>0</v>
      </c>
      <c r="K96" s="110">
        <f t="shared" si="3"/>
        <v>0</v>
      </c>
      <c r="L96" s="108"/>
      <c r="M96" s="108"/>
      <c r="N96" s="108"/>
      <c r="O96" s="112"/>
      <c r="P96" s="112"/>
      <c r="Q96" s="108"/>
      <c r="R96" s="108"/>
      <c r="S96" s="112"/>
    </row>
    <row r="97" spans="1:19" ht="15" customHeight="1" x14ac:dyDescent="0.2">
      <c r="A97" s="108"/>
      <c r="B97" s="108"/>
      <c r="C97" s="108"/>
      <c r="D97" s="107"/>
      <c r="E97" s="108"/>
      <c r="F97" s="108"/>
      <c r="G97" s="108"/>
      <c r="H97" s="108"/>
      <c r="I97" s="108"/>
      <c r="J97" s="109">
        <f t="shared" si="2"/>
        <v>0</v>
      </c>
      <c r="K97" s="110">
        <f t="shared" si="3"/>
        <v>0</v>
      </c>
      <c r="L97" s="108"/>
      <c r="M97" s="108"/>
      <c r="N97" s="108"/>
      <c r="O97" s="112"/>
      <c r="P97" s="112"/>
      <c r="Q97" s="108"/>
      <c r="R97" s="108"/>
      <c r="S97" s="112"/>
    </row>
    <row r="98" spans="1:19" ht="15" customHeight="1" x14ac:dyDescent="0.2">
      <c r="A98" s="108"/>
      <c r="B98" s="108"/>
      <c r="C98" s="108"/>
      <c r="D98" s="107"/>
      <c r="E98" s="108"/>
      <c r="F98" s="108"/>
      <c r="G98" s="108"/>
      <c r="H98" s="108"/>
      <c r="I98" s="108"/>
      <c r="J98" s="109">
        <f t="shared" si="2"/>
        <v>0</v>
      </c>
      <c r="K98" s="110">
        <f t="shared" si="3"/>
        <v>0</v>
      </c>
      <c r="L98" s="108"/>
      <c r="M98" s="108"/>
      <c r="N98" s="108"/>
      <c r="O98" s="112"/>
      <c r="P98" s="112"/>
      <c r="Q98" s="108"/>
      <c r="R98" s="108"/>
      <c r="S98" s="112"/>
    </row>
    <row r="99" spans="1:19" ht="15" customHeight="1" x14ac:dyDescent="0.2">
      <c r="A99" s="108"/>
      <c r="B99" s="108"/>
      <c r="C99" s="108"/>
      <c r="D99" s="107"/>
      <c r="E99" s="108"/>
      <c r="F99" s="108"/>
      <c r="G99" s="108"/>
      <c r="H99" s="108"/>
      <c r="I99" s="108"/>
      <c r="J99" s="109">
        <f t="shared" si="2"/>
        <v>0</v>
      </c>
      <c r="K99" s="110">
        <f t="shared" si="3"/>
        <v>0</v>
      </c>
      <c r="L99" s="108"/>
      <c r="M99" s="108"/>
      <c r="N99" s="108"/>
      <c r="O99" s="112"/>
      <c r="P99" s="112"/>
      <c r="Q99" s="108"/>
      <c r="R99" s="108"/>
      <c r="S99" s="112"/>
    </row>
    <row r="100" spans="1:19" ht="15" customHeight="1" x14ac:dyDescent="0.2">
      <c r="A100" s="108"/>
      <c r="B100" s="108"/>
      <c r="C100" s="108"/>
      <c r="D100" s="107"/>
      <c r="E100" s="108"/>
      <c r="F100" s="108"/>
      <c r="G100" s="108"/>
      <c r="H100" s="108"/>
      <c r="I100" s="108"/>
      <c r="J100" s="109">
        <f t="shared" si="2"/>
        <v>0</v>
      </c>
      <c r="K100" s="110">
        <f t="shared" si="3"/>
        <v>0</v>
      </c>
      <c r="L100" s="108"/>
      <c r="M100" s="108"/>
      <c r="N100" s="108"/>
      <c r="O100" s="112"/>
      <c r="P100" s="112"/>
      <c r="Q100" s="108"/>
      <c r="R100" s="108"/>
      <c r="S100" s="112"/>
    </row>
    <row r="101" spans="1:19" ht="15" customHeight="1" x14ac:dyDescent="0.2">
      <c r="A101" s="108"/>
      <c r="B101" s="108"/>
      <c r="C101" s="108"/>
      <c r="D101" s="107"/>
      <c r="E101" s="108"/>
      <c r="F101" s="108"/>
      <c r="G101" s="108"/>
      <c r="H101" s="108"/>
      <c r="I101" s="108"/>
      <c r="J101" s="109">
        <f t="shared" si="2"/>
        <v>0</v>
      </c>
      <c r="K101" s="110">
        <f t="shared" si="3"/>
        <v>0</v>
      </c>
      <c r="L101" s="108"/>
      <c r="M101" s="108"/>
      <c r="N101" s="108"/>
      <c r="O101" s="112"/>
      <c r="P101" s="112"/>
      <c r="Q101" s="108"/>
      <c r="R101" s="108"/>
      <c r="S101" s="112"/>
    </row>
    <row r="102" spans="1:19" ht="15" customHeight="1" x14ac:dyDescent="0.2">
      <c r="A102" s="108"/>
      <c r="B102" s="108"/>
      <c r="C102" s="108"/>
      <c r="D102" s="107"/>
      <c r="E102" s="108"/>
      <c r="F102" s="108"/>
      <c r="G102" s="108"/>
      <c r="H102" s="108"/>
      <c r="I102" s="108"/>
      <c r="J102" s="109">
        <f t="shared" si="2"/>
        <v>0</v>
      </c>
      <c r="K102" s="110">
        <f t="shared" si="3"/>
        <v>0</v>
      </c>
      <c r="L102" s="108"/>
      <c r="M102" s="108"/>
      <c r="N102" s="108"/>
      <c r="O102" s="112"/>
      <c r="P102" s="112"/>
      <c r="Q102" s="108"/>
      <c r="R102" s="108"/>
      <c r="S102" s="112"/>
    </row>
    <row r="103" spans="1:19" ht="15" customHeight="1" x14ac:dyDescent="0.2">
      <c r="A103" s="108"/>
      <c r="B103" s="108"/>
      <c r="C103" s="108"/>
      <c r="D103" s="107"/>
      <c r="E103" s="108"/>
      <c r="F103" s="108"/>
      <c r="G103" s="108"/>
      <c r="H103" s="108"/>
      <c r="I103" s="108"/>
      <c r="J103" s="109">
        <f t="shared" si="2"/>
        <v>0</v>
      </c>
      <c r="K103" s="110">
        <f t="shared" si="3"/>
        <v>0</v>
      </c>
      <c r="L103" s="108"/>
      <c r="M103" s="108"/>
      <c r="N103" s="108"/>
      <c r="O103" s="112"/>
      <c r="P103" s="112"/>
      <c r="Q103" s="108"/>
      <c r="R103" s="108"/>
      <c r="S103" s="112"/>
    </row>
    <row r="104" spans="1:19" ht="15" customHeight="1" x14ac:dyDescent="0.2">
      <c r="A104" s="108"/>
      <c r="B104" s="108"/>
      <c r="C104" s="108"/>
      <c r="D104" s="107"/>
      <c r="E104" s="108"/>
      <c r="F104" s="108"/>
      <c r="G104" s="108"/>
      <c r="H104" s="108"/>
      <c r="I104" s="108"/>
      <c r="J104" s="109">
        <f t="shared" si="2"/>
        <v>0</v>
      </c>
      <c r="K104" s="110">
        <f t="shared" si="3"/>
        <v>0</v>
      </c>
      <c r="L104" s="108"/>
      <c r="M104" s="108"/>
      <c r="N104" s="108"/>
      <c r="O104" s="112"/>
      <c r="P104" s="112"/>
      <c r="Q104" s="108"/>
      <c r="R104" s="108"/>
      <c r="S104" s="112"/>
    </row>
    <row r="105" spans="1:19" ht="15" customHeight="1" x14ac:dyDescent="0.2">
      <c r="A105" s="108"/>
      <c r="B105" s="108"/>
      <c r="C105" s="108"/>
      <c r="D105" s="107"/>
      <c r="E105" s="108"/>
      <c r="F105" s="108"/>
      <c r="G105" s="108"/>
      <c r="H105" s="108"/>
      <c r="I105" s="108"/>
      <c r="J105" s="109">
        <f t="shared" si="2"/>
        <v>0</v>
      </c>
      <c r="K105" s="110">
        <f t="shared" si="3"/>
        <v>0</v>
      </c>
      <c r="L105" s="108"/>
      <c r="M105" s="108"/>
      <c r="N105" s="108"/>
      <c r="O105" s="112"/>
      <c r="P105" s="112"/>
      <c r="Q105" s="108"/>
      <c r="R105" s="108"/>
      <c r="S105" s="112"/>
    </row>
    <row r="106" spans="1:19" ht="15" customHeight="1" x14ac:dyDescent="0.2">
      <c r="A106" s="108"/>
      <c r="B106" s="108"/>
      <c r="C106" s="108"/>
      <c r="D106" s="107"/>
      <c r="E106" s="108"/>
      <c r="F106" s="108"/>
      <c r="G106" s="108"/>
      <c r="H106" s="108"/>
      <c r="I106" s="108"/>
      <c r="J106" s="109">
        <f t="shared" si="2"/>
        <v>0</v>
      </c>
      <c r="K106" s="110">
        <f t="shared" si="3"/>
        <v>0</v>
      </c>
      <c r="L106" s="108"/>
      <c r="M106" s="108"/>
      <c r="N106" s="108"/>
      <c r="O106" s="112"/>
      <c r="P106" s="112"/>
      <c r="Q106" s="108"/>
      <c r="R106" s="108"/>
      <c r="S106" s="112"/>
    </row>
    <row r="107" spans="1:19" ht="15" customHeight="1" x14ac:dyDescent="0.2">
      <c r="A107" s="108"/>
      <c r="B107" s="108"/>
      <c r="C107" s="108"/>
      <c r="D107" s="107"/>
      <c r="E107" s="108"/>
      <c r="F107" s="108"/>
      <c r="G107" s="108"/>
      <c r="H107" s="108"/>
      <c r="I107" s="108"/>
      <c r="J107" s="109">
        <f t="shared" si="2"/>
        <v>0</v>
      </c>
      <c r="K107" s="110">
        <f t="shared" si="3"/>
        <v>0</v>
      </c>
      <c r="L107" s="108"/>
      <c r="M107" s="108"/>
      <c r="N107" s="108"/>
      <c r="O107" s="112"/>
      <c r="P107" s="112"/>
      <c r="Q107" s="108"/>
      <c r="R107" s="108"/>
      <c r="S107" s="112"/>
    </row>
    <row r="108" spans="1:19" ht="15" customHeight="1" x14ac:dyDescent="0.2">
      <c r="A108" s="108"/>
      <c r="B108" s="108"/>
      <c r="C108" s="108"/>
      <c r="D108" s="107"/>
      <c r="E108" s="108"/>
      <c r="F108" s="108"/>
      <c r="G108" s="108"/>
      <c r="H108" s="108"/>
      <c r="I108" s="108"/>
      <c r="J108" s="109">
        <f t="shared" si="2"/>
        <v>0</v>
      </c>
      <c r="K108" s="110">
        <f t="shared" si="3"/>
        <v>0</v>
      </c>
      <c r="L108" s="108"/>
      <c r="M108" s="108"/>
      <c r="N108" s="108"/>
      <c r="O108" s="112"/>
      <c r="P108" s="112"/>
      <c r="Q108" s="108"/>
      <c r="R108" s="108"/>
      <c r="S108" s="112"/>
    </row>
    <row r="109" spans="1:19" ht="15" customHeight="1" x14ac:dyDescent="0.2">
      <c r="A109" s="108"/>
      <c r="B109" s="108"/>
      <c r="C109" s="108"/>
      <c r="D109" s="107"/>
      <c r="E109" s="108"/>
      <c r="F109" s="108"/>
      <c r="G109" s="108"/>
      <c r="H109" s="108"/>
      <c r="I109" s="108"/>
      <c r="J109" s="109">
        <f t="shared" si="2"/>
        <v>0</v>
      </c>
      <c r="K109" s="110">
        <f t="shared" si="3"/>
        <v>0</v>
      </c>
      <c r="L109" s="108"/>
      <c r="M109" s="108"/>
      <c r="N109" s="108"/>
      <c r="O109" s="112"/>
      <c r="P109" s="112"/>
      <c r="Q109" s="108"/>
      <c r="R109" s="108"/>
      <c r="S109" s="112"/>
    </row>
    <row r="110" spans="1:19" ht="15" customHeight="1" x14ac:dyDescent="0.2">
      <c r="A110" s="108"/>
      <c r="B110" s="108"/>
      <c r="C110" s="108"/>
      <c r="D110" s="107"/>
      <c r="E110" s="108"/>
      <c r="F110" s="108"/>
      <c r="G110" s="108"/>
      <c r="H110" s="108"/>
      <c r="I110" s="108"/>
      <c r="J110" s="109">
        <f t="shared" si="2"/>
        <v>0</v>
      </c>
      <c r="K110" s="110">
        <f t="shared" si="3"/>
        <v>0</v>
      </c>
      <c r="L110" s="108"/>
      <c r="M110" s="108"/>
      <c r="N110" s="108"/>
      <c r="O110" s="112"/>
      <c r="P110" s="112"/>
      <c r="Q110" s="108"/>
      <c r="R110" s="108"/>
      <c r="S110" s="112"/>
    </row>
    <row r="111" spans="1:19" ht="15" customHeight="1" x14ac:dyDescent="0.2">
      <c r="A111" s="108"/>
      <c r="B111" s="108"/>
      <c r="C111" s="108"/>
      <c r="D111" s="107"/>
      <c r="E111" s="108"/>
      <c r="F111" s="108"/>
      <c r="G111" s="108"/>
      <c r="H111" s="108"/>
      <c r="I111" s="108"/>
      <c r="J111" s="109">
        <f t="shared" si="2"/>
        <v>0</v>
      </c>
      <c r="K111" s="110">
        <f t="shared" si="3"/>
        <v>0</v>
      </c>
      <c r="L111" s="108"/>
      <c r="M111" s="108"/>
      <c r="N111" s="108"/>
      <c r="O111" s="112"/>
      <c r="P111" s="112"/>
      <c r="Q111" s="108"/>
      <c r="R111" s="108"/>
      <c r="S111" s="112"/>
    </row>
    <row r="112" spans="1:19" ht="15" customHeight="1" x14ac:dyDescent="0.2">
      <c r="A112" s="108"/>
      <c r="B112" s="108"/>
      <c r="C112" s="108"/>
      <c r="D112" s="107"/>
      <c r="E112" s="108"/>
      <c r="F112" s="108"/>
      <c r="G112" s="108"/>
      <c r="H112" s="108"/>
      <c r="I112" s="108"/>
      <c r="J112" s="109">
        <f t="shared" si="2"/>
        <v>0</v>
      </c>
      <c r="K112" s="110">
        <f t="shared" si="3"/>
        <v>0</v>
      </c>
      <c r="L112" s="108"/>
      <c r="M112" s="108"/>
      <c r="N112" s="108"/>
      <c r="O112" s="112"/>
      <c r="P112" s="112"/>
      <c r="Q112" s="108"/>
      <c r="R112" s="108"/>
      <c r="S112" s="112"/>
    </row>
    <row r="113" spans="1:19" ht="15" customHeight="1" x14ac:dyDescent="0.2">
      <c r="A113" s="108"/>
      <c r="B113" s="108"/>
      <c r="C113" s="108"/>
      <c r="D113" s="107"/>
      <c r="E113" s="108"/>
      <c r="F113" s="108"/>
      <c r="G113" s="108"/>
      <c r="H113" s="108"/>
      <c r="I113" s="108"/>
      <c r="J113" s="109">
        <f t="shared" si="2"/>
        <v>0</v>
      </c>
      <c r="K113" s="110">
        <f t="shared" si="3"/>
        <v>0</v>
      </c>
      <c r="L113" s="108"/>
      <c r="M113" s="108"/>
      <c r="N113" s="108"/>
      <c r="O113" s="112"/>
      <c r="P113" s="112"/>
      <c r="Q113" s="108"/>
      <c r="R113" s="108"/>
      <c r="S113" s="112"/>
    </row>
    <row r="114" spans="1:19" ht="15" customHeight="1" x14ac:dyDescent="0.2">
      <c r="A114" s="108"/>
      <c r="B114" s="108"/>
      <c r="C114" s="108"/>
      <c r="D114" s="107"/>
      <c r="E114" s="108"/>
      <c r="F114" s="108"/>
      <c r="G114" s="108"/>
      <c r="H114" s="108"/>
      <c r="I114" s="108"/>
      <c r="J114" s="109">
        <f t="shared" si="2"/>
        <v>0</v>
      </c>
      <c r="K114" s="110">
        <f t="shared" si="3"/>
        <v>0</v>
      </c>
      <c r="L114" s="108"/>
      <c r="M114" s="108"/>
      <c r="N114" s="108"/>
      <c r="O114" s="112"/>
      <c r="P114" s="112"/>
      <c r="Q114" s="108"/>
      <c r="R114" s="108"/>
      <c r="S114" s="112"/>
    </row>
    <row r="115" spans="1:19" ht="15" customHeight="1" x14ac:dyDescent="0.2">
      <c r="A115" s="108"/>
      <c r="B115" s="108"/>
      <c r="C115" s="108"/>
      <c r="D115" s="107"/>
      <c r="E115" s="108"/>
      <c r="F115" s="108"/>
      <c r="G115" s="108"/>
      <c r="H115" s="108"/>
      <c r="I115" s="108"/>
      <c r="J115" s="109">
        <f t="shared" si="2"/>
        <v>0</v>
      </c>
      <c r="K115" s="110">
        <f t="shared" si="3"/>
        <v>0</v>
      </c>
      <c r="L115" s="108"/>
      <c r="M115" s="108"/>
      <c r="N115" s="108"/>
      <c r="O115" s="112"/>
      <c r="P115" s="112"/>
      <c r="Q115" s="108"/>
      <c r="R115" s="108"/>
      <c r="S115" s="112"/>
    </row>
    <row r="116" spans="1:19" ht="15" customHeight="1" x14ac:dyDescent="0.2">
      <c r="A116" s="108"/>
      <c r="B116" s="108"/>
      <c r="C116" s="108"/>
      <c r="D116" s="107"/>
      <c r="E116" s="108"/>
      <c r="F116" s="108"/>
      <c r="G116" s="108"/>
      <c r="H116" s="108"/>
      <c r="I116" s="108"/>
      <c r="J116" s="109">
        <f t="shared" si="2"/>
        <v>0</v>
      </c>
      <c r="K116" s="110">
        <f t="shared" si="3"/>
        <v>0</v>
      </c>
      <c r="L116" s="108"/>
      <c r="M116" s="108"/>
      <c r="N116" s="108"/>
      <c r="O116" s="112"/>
      <c r="P116" s="112"/>
      <c r="Q116" s="108"/>
      <c r="R116" s="108"/>
      <c r="S116" s="112"/>
    </row>
    <row r="117" spans="1:19" ht="15" customHeight="1" x14ac:dyDescent="0.2">
      <c r="A117" s="108"/>
      <c r="B117" s="108"/>
      <c r="C117" s="108"/>
      <c r="D117" s="107"/>
      <c r="E117" s="108"/>
      <c r="F117" s="108"/>
      <c r="G117" s="108"/>
      <c r="H117" s="108"/>
      <c r="I117" s="108"/>
      <c r="J117" s="109">
        <f t="shared" si="2"/>
        <v>0</v>
      </c>
      <c r="K117" s="110">
        <f t="shared" si="3"/>
        <v>0</v>
      </c>
      <c r="L117" s="108"/>
      <c r="M117" s="108"/>
      <c r="N117" s="108"/>
      <c r="O117" s="112"/>
      <c r="P117" s="112"/>
      <c r="Q117" s="108"/>
      <c r="R117" s="108"/>
      <c r="S117" s="112"/>
    </row>
    <row r="118" spans="1:19" ht="15" customHeight="1" x14ac:dyDescent="0.2">
      <c r="A118" s="108"/>
      <c r="B118" s="108"/>
      <c r="C118" s="108"/>
      <c r="D118" s="107"/>
      <c r="E118" s="108"/>
      <c r="F118" s="108"/>
      <c r="G118" s="108"/>
      <c r="H118" s="108"/>
      <c r="I118" s="108"/>
      <c r="J118" s="109">
        <f t="shared" si="2"/>
        <v>0</v>
      </c>
      <c r="K118" s="110">
        <f t="shared" si="3"/>
        <v>0</v>
      </c>
      <c r="L118" s="108"/>
      <c r="M118" s="108"/>
      <c r="N118" s="108"/>
      <c r="O118" s="112"/>
      <c r="P118" s="112"/>
      <c r="Q118" s="108"/>
      <c r="R118" s="108"/>
      <c r="S118" s="112"/>
    </row>
    <row r="119" spans="1:19" ht="15" customHeight="1" x14ac:dyDescent="0.2">
      <c r="A119" s="108"/>
      <c r="B119" s="108"/>
      <c r="C119" s="108"/>
      <c r="D119" s="107"/>
      <c r="E119" s="108"/>
      <c r="F119" s="108"/>
      <c r="G119" s="108"/>
      <c r="H119" s="108"/>
      <c r="I119" s="108"/>
      <c r="J119" s="109">
        <f t="shared" si="2"/>
        <v>0</v>
      </c>
      <c r="K119" s="110">
        <f t="shared" si="3"/>
        <v>0</v>
      </c>
      <c r="L119" s="108"/>
      <c r="M119" s="108"/>
      <c r="N119" s="108"/>
      <c r="O119" s="112"/>
      <c r="P119" s="112"/>
      <c r="Q119" s="108"/>
      <c r="R119" s="108"/>
      <c r="S119" s="112"/>
    </row>
    <row r="120" spans="1:19" ht="15" customHeight="1" x14ac:dyDescent="0.2">
      <c r="A120" s="108"/>
      <c r="B120" s="108"/>
      <c r="C120" s="108"/>
      <c r="D120" s="107"/>
      <c r="E120" s="108"/>
      <c r="F120" s="108"/>
      <c r="G120" s="108"/>
      <c r="H120" s="108"/>
      <c r="I120" s="108"/>
      <c r="J120" s="109">
        <f t="shared" si="2"/>
        <v>0</v>
      </c>
      <c r="K120" s="110">
        <f t="shared" si="3"/>
        <v>0</v>
      </c>
      <c r="L120" s="108"/>
      <c r="M120" s="108"/>
      <c r="N120" s="108"/>
      <c r="O120" s="112"/>
      <c r="P120" s="112"/>
      <c r="Q120" s="108"/>
      <c r="R120" s="108"/>
      <c r="S120" s="112"/>
    </row>
    <row r="121" spans="1:19" ht="15" customHeight="1" x14ac:dyDescent="0.2">
      <c r="A121" s="108"/>
      <c r="B121" s="108"/>
      <c r="C121" s="108"/>
      <c r="D121" s="107"/>
      <c r="E121" s="108"/>
      <c r="F121" s="108"/>
      <c r="G121" s="108"/>
      <c r="H121" s="108"/>
      <c r="I121" s="108"/>
      <c r="J121" s="109">
        <f t="shared" si="2"/>
        <v>0</v>
      </c>
      <c r="K121" s="110">
        <f t="shared" si="3"/>
        <v>0</v>
      </c>
      <c r="L121" s="108"/>
      <c r="M121" s="108"/>
      <c r="N121" s="108"/>
      <c r="O121" s="112"/>
      <c r="P121" s="112"/>
      <c r="Q121" s="108"/>
      <c r="R121" s="108"/>
      <c r="S121" s="112"/>
    </row>
    <row r="122" spans="1:19" ht="15" customHeight="1" x14ac:dyDescent="0.2">
      <c r="A122" s="108"/>
      <c r="B122" s="108"/>
      <c r="C122" s="108"/>
      <c r="D122" s="107"/>
      <c r="E122" s="108"/>
      <c r="F122" s="108"/>
      <c r="G122" s="108"/>
      <c r="H122" s="108"/>
      <c r="I122" s="108"/>
      <c r="J122" s="109">
        <f t="shared" si="2"/>
        <v>0</v>
      </c>
      <c r="K122" s="110">
        <f t="shared" si="3"/>
        <v>0</v>
      </c>
      <c r="L122" s="108"/>
      <c r="M122" s="108"/>
      <c r="N122" s="108"/>
      <c r="O122" s="112"/>
      <c r="P122" s="112"/>
      <c r="Q122" s="108"/>
      <c r="R122" s="108"/>
      <c r="S122" s="112"/>
    </row>
    <row r="123" spans="1:19" ht="15" customHeight="1" x14ac:dyDescent="0.2">
      <c r="A123" s="108"/>
      <c r="B123" s="108"/>
      <c r="C123" s="108"/>
      <c r="D123" s="107"/>
      <c r="E123" s="108"/>
      <c r="F123" s="108"/>
      <c r="G123" s="108"/>
      <c r="H123" s="108"/>
      <c r="I123" s="108"/>
      <c r="J123" s="109">
        <f t="shared" si="2"/>
        <v>0</v>
      </c>
      <c r="K123" s="110">
        <f t="shared" si="3"/>
        <v>0</v>
      </c>
      <c r="L123" s="108"/>
      <c r="M123" s="108"/>
      <c r="N123" s="108"/>
      <c r="O123" s="112"/>
      <c r="P123" s="112"/>
      <c r="Q123" s="108"/>
      <c r="R123" s="108"/>
      <c r="S123" s="112"/>
    </row>
    <row r="124" spans="1:19" ht="15" customHeight="1" x14ac:dyDescent="0.2">
      <c r="A124" s="108"/>
      <c r="B124" s="108"/>
      <c r="C124" s="108"/>
      <c r="D124" s="107"/>
      <c r="E124" s="108"/>
      <c r="F124" s="108"/>
      <c r="G124" s="108"/>
      <c r="H124" s="108"/>
      <c r="I124" s="108"/>
      <c r="J124" s="109">
        <f t="shared" si="2"/>
        <v>0</v>
      </c>
      <c r="K124" s="110">
        <f t="shared" si="3"/>
        <v>0</v>
      </c>
      <c r="L124" s="108"/>
      <c r="M124" s="108"/>
      <c r="N124" s="108"/>
      <c r="O124" s="112"/>
      <c r="P124" s="112"/>
      <c r="Q124" s="108"/>
      <c r="R124" s="108"/>
      <c r="S124" s="112"/>
    </row>
    <row r="125" spans="1:19" ht="15" customHeight="1" x14ac:dyDescent="0.2">
      <c r="A125" s="108"/>
      <c r="B125" s="108"/>
      <c r="C125" s="108"/>
      <c r="D125" s="107"/>
      <c r="E125" s="108"/>
      <c r="F125" s="108"/>
      <c r="G125" s="108"/>
      <c r="H125" s="108"/>
      <c r="I125" s="108"/>
      <c r="J125" s="109">
        <f t="shared" si="2"/>
        <v>0</v>
      </c>
      <c r="K125" s="110">
        <f t="shared" si="3"/>
        <v>0</v>
      </c>
      <c r="L125" s="108"/>
      <c r="M125" s="108"/>
      <c r="N125" s="108"/>
      <c r="O125" s="112"/>
      <c r="P125" s="112"/>
      <c r="Q125" s="108"/>
      <c r="R125" s="108"/>
      <c r="S125" s="112"/>
    </row>
    <row r="126" spans="1:19" ht="15" customHeight="1" x14ac:dyDescent="0.2">
      <c r="A126" s="108"/>
      <c r="B126" s="108"/>
      <c r="C126" s="108"/>
      <c r="D126" s="107"/>
      <c r="E126" s="108"/>
      <c r="F126" s="108"/>
      <c r="G126" s="108"/>
      <c r="H126" s="108"/>
      <c r="I126" s="108"/>
      <c r="J126" s="109">
        <f t="shared" si="2"/>
        <v>0</v>
      </c>
      <c r="K126" s="110">
        <f t="shared" si="3"/>
        <v>0</v>
      </c>
      <c r="L126" s="108"/>
      <c r="M126" s="108"/>
      <c r="N126" s="108"/>
      <c r="O126" s="112"/>
      <c r="P126" s="112"/>
      <c r="Q126" s="108"/>
      <c r="R126" s="108"/>
      <c r="S126" s="112"/>
    </row>
    <row r="127" spans="1:19" ht="15" customHeight="1" x14ac:dyDescent="0.2">
      <c r="A127" s="108"/>
      <c r="B127" s="108"/>
      <c r="C127" s="108"/>
      <c r="D127" s="107"/>
      <c r="E127" s="108"/>
      <c r="F127" s="108"/>
      <c r="G127" s="108"/>
      <c r="H127" s="108"/>
      <c r="I127" s="108"/>
      <c r="J127" s="109">
        <f t="shared" si="2"/>
        <v>0</v>
      </c>
      <c r="K127" s="110">
        <f t="shared" si="3"/>
        <v>0</v>
      </c>
      <c r="L127" s="108"/>
      <c r="M127" s="108"/>
      <c r="N127" s="108"/>
      <c r="O127" s="112"/>
      <c r="P127" s="112"/>
      <c r="Q127" s="108"/>
      <c r="R127" s="108"/>
      <c r="S127" s="112"/>
    </row>
    <row r="128" spans="1:19" ht="15" customHeight="1" x14ac:dyDescent="0.2">
      <c r="A128" s="108"/>
      <c r="B128" s="108"/>
      <c r="C128" s="108"/>
      <c r="D128" s="107"/>
      <c r="E128" s="108"/>
      <c r="F128" s="108"/>
      <c r="G128" s="108"/>
      <c r="H128" s="108"/>
      <c r="I128" s="108"/>
      <c r="J128" s="109">
        <f t="shared" si="2"/>
        <v>0</v>
      </c>
      <c r="K128" s="110">
        <f t="shared" si="3"/>
        <v>0</v>
      </c>
      <c r="L128" s="108"/>
      <c r="M128" s="108"/>
      <c r="N128" s="108"/>
      <c r="O128" s="112"/>
      <c r="P128" s="112"/>
      <c r="Q128" s="108"/>
      <c r="R128" s="108"/>
      <c r="S128" s="112"/>
    </row>
    <row r="129" spans="1:19" ht="15" customHeight="1" x14ac:dyDescent="0.2">
      <c r="A129" s="108"/>
      <c r="B129" s="108"/>
      <c r="C129" s="108"/>
      <c r="D129" s="107"/>
      <c r="E129" s="108"/>
      <c r="F129" s="108"/>
      <c r="G129" s="108"/>
      <c r="H129" s="108"/>
      <c r="I129" s="108"/>
      <c r="J129" s="109">
        <f t="shared" si="2"/>
        <v>0</v>
      </c>
      <c r="K129" s="110">
        <f t="shared" si="3"/>
        <v>0</v>
      </c>
      <c r="L129" s="108"/>
      <c r="M129" s="108"/>
      <c r="N129" s="108"/>
      <c r="O129" s="112"/>
      <c r="P129" s="112"/>
      <c r="Q129" s="108"/>
      <c r="R129" s="108"/>
      <c r="S129" s="112"/>
    </row>
    <row r="130" spans="1:19" ht="15.75" customHeight="1" x14ac:dyDescent="0.2">
      <c r="A130" s="108"/>
      <c r="B130" s="108"/>
      <c r="C130" s="108"/>
      <c r="D130" s="107"/>
      <c r="E130" s="108"/>
      <c r="F130" s="108"/>
      <c r="G130" s="108"/>
      <c r="H130" s="108"/>
      <c r="I130" s="108"/>
      <c r="J130" s="109">
        <f t="shared" si="2"/>
        <v>0</v>
      </c>
      <c r="K130" s="110">
        <f t="shared" si="3"/>
        <v>0</v>
      </c>
      <c r="L130" s="108"/>
      <c r="M130" s="108"/>
      <c r="N130" s="108"/>
      <c r="O130" s="112"/>
      <c r="P130" s="112"/>
      <c r="Q130" s="108"/>
      <c r="R130" s="108"/>
      <c r="S130" s="112"/>
    </row>
    <row r="131" spans="1:19" ht="15.75" customHeight="1" x14ac:dyDescent="0.2">
      <c r="A131" s="108"/>
      <c r="B131" s="108"/>
      <c r="C131" s="108"/>
      <c r="D131" s="107"/>
      <c r="E131" s="108"/>
      <c r="F131" s="108"/>
      <c r="G131" s="108"/>
      <c r="H131" s="108"/>
      <c r="I131" s="108"/>
      <c r="J131" s="109">
        <f t="shared" si="2"/>
        <v>0</v>
      </c>
      <c r="K131" s="110">
        <f t="shared" si="3"/>
        <v>0</v>
      </c>
      <c r="L131" s="108"/>
      <c r="M131" s="108"/>
      <c r="N131" s="108"/>
      <c r="O131" s="112"/>
      <c r="P131" s="112"/>
      <c r="Q131" s="108"/>
      <c r="R131" s="108"/>
      <c r="S131" s="112"/>
    </row>
    <row r="132" spans="1:19" ht="15.75" customHeight="1" x14ac:dyDescent="0.2">
      <c r="A132" s="108"/>
      <c r="B132" s="108"/>
      <c r="C132" s="108"/>
      <c r="D132" s="107"/>
      <c r="E132" s="108"/>
      <c r="F132" s="108"/>
      <c r="G132" s="108"/>
      <c r="H132" s="108"/>
      <c r="I132" s="108"/>
      <c r="J132" s="109">
        <f t="shared" si="2"/>
        <v>0</v>
      </c>
      <c r="K132" s="110">
        <f t="shared" si="3"/>
        <v>0</v>
      </c>
      <c r="L132" s="108"/>
      <c r="M132" s="108"/>
      <c r="N132" s="108"/>
      <c r="O132" s="112"/>
      <c r="P132" s="112"/>
      <c r="Q132" s="108"/>
      <c r="R132" s="108"/>
      <c r="S132" s="112"/>
    </row>
    <row r="133" spans="1:19" ht="15.75" customHeight="1" x14ac:dyDescent="0.2">
      <c r="A133" s="108"/>
      <c r="B133" s="108"/>
      <c r="C133" s="108"/>
      <c r="D133" s="107"/>
      <c r="E133" s="108"/>
      <c r="F133" s="108"/>
      <c r="G133" s="108"/>
      <c r="H133" s="108"/>
      <c r="I133" s="108"/>
      <c r="J133" s="109">
        <f t="shared" si="2"/>
        <v>0</v>
      </c>
      <c r="K133" s="110">
        <f t="shared" si="3"/>
        <v>0</v>
      </c>
      <c r="L133" s="108"/>
      <c r="M133" s="108"/>
      <c r="N133" s="108"/>
      <c r="O133" s="112"/>
      <c r="P133" s="112"/>
      <c r="Q133" s="108"/>
      <c r="R133" s="108"/>
      <c r="S133" s="112"/>
    </row>
    <row r="134" spans="1:19" ht="15.75" customHeight="1" x14ac:dyDescent="0.2">
      <c r="A134" s="108"/>
      <c r="B134" s="108"/>
      <c r="C134" s="108"/>
      <c r="D134" s="107"/>
      <c r="E134" s="108"/>
      <c r="F134" s="108"/>
      <c r="G134" s="108"/>
      <c r="H134" s="108"/>
      <c r="I134" s="108"/>
      <c r="J134" s="109">
        <f t="shared" ref="J134:J197" si="4">SUM(E134*1.2,F134*1.5,G134*2.4,H134*3,I134*4)</f>
        <v>0</v>
      </c>
      <c r="K134" s="110">
        <f t="shared" ref="K134:K197" si="5">ROUND((J134*28.5)*32%,0)</f>
        <v>0</v>
      </c>
      <c r="L134" s="108"/>
      <c r="M134" s="108"/>
      <c r="N134" s="108"/>
      <c r="O134" s="112"/>
      <c r="P134" s="112"/>
      <c r="Q134" s="108"/>
      <c r="R134" s="108"/>
      <c r="S134" s="112"/>
    </row>
    <row r="135" spans="1:19" ht="15.75" customHeight="1" x14ac:dyDescent="0.2">
      <c r="A135" s="108"/>
      <c r="B135" s="108"/>
      <c r="C135" s="108"/>
      <c r="D135" s="107"/>
      <c r="E135" s="108"/>
      <c r="F135" s="108"/>
      <c r="G135" s="108"/>
      <c r="H135" s="108"/>
      <c r="I135" s="108"/>
      <c r="J135" s="109">
        <f t="shared" si="4"/>
        <v>0</v>
      </c>
      <c r="K135" s="110">
        <f t="shared" si="5"/>
        <v>0</v>
      </c>
      <c r="L135" s="108"/>
      <c r="M135" s="108"/>
      <c r="N135" s="108"/>
      <c r="O135" s="112"/>
      <c r="P135" s="112"/>
      <c r="Q135" s="108"/>
      <c r="R135" s="108"/>
      <c r="S135" s="112"/>
    </row>
    <row r="136" spans="1:19" ht="15.75" customHeight="1" x14ac:dyDescent="0.2">
      <c r="A136" s="108"/>
      <c r="B136" s="108"/>
      <c r="C136" s="108"/>
      <c r="D136" s="107"/>
      <c r="E136" s="108"/>
      <c r="F136" s="108"/>
      <c r="G136" s="108"/>
      <c r="H136" s="108"/>
      <c r="I136" s="108"/>
      <c r="J136" s="109">
        <f t="shared" si="4"/>
        <v>0</v>
      </c>
      <c r="K136" s="110">
        <f t="shared" si="5"/>
        <v>0</v>
      </c>
      <c r="L136" s="108"/>
      <c r="M136" s="108"/>
      <c r="N136" s="108"/>
      <c r="O136" s="112"/>
      <c r="P136" s="112"/>
      <c r="Q136" s="108"/>
      <c r="R136" s="108"/>
      <c r="S136" s="112"/>
    </row>
    <row r="137" spans="1:19" ht="15.75" customHeight="1" x14ac:dyDescent="0.2">
      <c r="A137" s="108"/>
      <c r="B137" s="108"/>
      <c r="C137" s="108"/>
      <c r="D137" s="107"/>
      <c r="E137" s="108"/>
      <c r="F137" s="108"/>
      <c r="G137" s="108"/>
      <c r="H137" s="108"/>
      <c r="I137" s="108"/>
      <c r="J137" s="109">
        <f t="shared" si="4"/>
        <v>0</v>
      </c>
      <c r="K137" s="110">
        <f t="shared" si="5"/>
        <v>0</v>
      </c>
      <c r="L137" s="108"/>
      <c r="M137" s="108"/>
      <c r="N137" s="108"/>
      <c r="O137" s="112"/>
      <c r="P137" s="112"/>
      <c r="Q137" s="108"/>
      <c r="R137" s="108"/>
      <c r="S137" s="112"/>
    </row>
    <row r="138" spans="1:19" ht="15.75" customHeight="1" x14ac:dyDescent="0.2">
      <c r="A138" s="108"/>
      <c r="B138" s="108"/>
      <c r="C138" s="108"/>
      <c r="D138" s="107"/>
      <c r="E138" s="108"/>
      <c r="F138" s="108"/>
      <c r="G138" s="108"/>
      <c r="H138" s="108"/>
      <c r="I138" s="108"/>
      <c r="J138" s="109">
        <f t="shared" si="4"/>
        <v>0</v>
      </c>
      <c r="K138" s="110">
        <f t="shared" si="5"/>
        <v>0</v>
      </c>
      <c r="L138" s="108"/>
      <c r="M138" s="108"/>
      <c r="N138" s="108"/>
      <c r="O138" s="112"/>
      <c r="P138" s="112"/>
      <c r="Q138" s="108"/>
      <c r="R138" s="108"/>
      <c r="S138" s="112"/>
    </row>
    <row r="139" spans="1:19" ht="15.75" customHeight="1" x14ac:dyDescent="0.2">
      <c r="A139" s="108"/>
      <c r="B139" s="108"/>
      <c r="C139" s="108"/>
      <c r="D139" s="107"/>
      <c r="E139" s="108"/>
      <c r="F139" s="108"/>
      <c r="G139" s="108"/>
      <c r="H139" s="108"/>
      <c r="I139" s="108"/>
      <c r="J139" s="109">
        <f t="shared" si="4"/>
        <v>0</v>
      </c>
      <c r="K139" s="110">
        <f t="shared" si="5"/>
        <v>0</v>
      </c>
      <c r="L139" s="108"/>
      <c r="M139" s="108"/>
      <c r="N139" s="108"/>
      <c r="O139" s="112"/>
      <c r="P139" s="112"/>
      <c r="Q139" s="108"/>
      <c r="R139" s="108"/>
      <c r="S139" s="112"/>
    </row>
    <row r="140" spans="1:19" ht="15.75" customHeight="1" x14ac:dyDescent="0.2">
      <c r="A140" s="108"/>
      <c r="B140" s="108"/>
      <c r="C140" s="108"/>
      <c r="D140" s="107"/>
      <c r="E140" s="108"/>
      <c r="F140" s="108"/>
      <c r="G140" s="108"/>
      <c r="H140" s="108"/>
      <c r="I140" s="108"/>
      <c r="J140" s="109">
        <f t="shared" si="4"/>
        <v>0</v>
      </c>
      <c r="K140" s="110">
        <f t="shared" si="5"/>
        <v>0</v>
      </c>
      <c r="L140" s="108"/>
      <c r="M140" s="108"/>
      <c r="N140" s="108"/>
      <c r="O140" s="112"/>
      <c r="P140" s="112"/>
      <c r="Q140" s="108"/>
      <c r="R140" s="108"/>
      <c r="S140" s="112"/>
    </row>
    <row r="141" spans="1:19" ht="15.75" customHeight="1" x14ac:dyDescent="0.2">
      <c r="A141" s="108"/>
      <c r="B141" s="108"/>
      <c r="C141" s="108"/>
      <c r="D141" s="107"/>
      <c r="E141" s="108"/>
      <c r="F141" s="108"/>
      <c r="G141" s="108"/>
      <c r="H141" s="108"/>
      <c r="I141" s="108"/>
      <c r="J141" s="109">
        <f t="shared" si="4"/>
        <v>0</v>
      </c>
      <c r="K141" s="110">
        <f t="shared" si="5"/>
        <v>0</v>
      </c>
      <c r="L141" s="108"/>
      <c r="M141" s="108"/>
      <c r="N141" s="108"/>
      <c r="O141" s="112"/>
      <c r="P141" s="112"/>
      <c r="Q141" s="108"/>
      <c r="R141" s="108"/>
      <c r="S141" s="112"/>
    </row>
    <row r="142" spans="1:19" ht="15.75" customHeight="1" x14ac:dyDescent="0.2">
      <c r="A142" s="108"/>
      <c r="B142" s="108"/>
      <c r="C142" s="108"/>
      <c r="D142" s="107"/>
      <c r="E142" s="108"/>
      <c r="F142" s="108"/>
      <c r="G142" s="108"/>
      <c r="H142" s="108"/>
      <c r="I142" s="108"/>
      <c r="J142" s="109">
        <f t="shared" si="4"/>
        <v>0</v>
      </c>
      <c r="K142" s="110">
        <f t="shared" si="5"/>
        <v>0</v>
      </c>
      <c r="L142" s="108"/>
      <c r="M142" s="108"/>
      <c r="N142" s="108"/>
      <c r="O142" s="112"/>
      <c r="P142" s="112"/>
      <c r="Q142" s="108"/>
      <c r="R142" s="108"/>
      <c r="S142" s="112"/>
    </row>
    <row r="143" spans="1:19" ht="15.75" customHeight="1" x14ac:dyDescent="0.2">
      <c r="A143" s="108"/>
      <c r="B143" s="108"/>
      <c r="C143" s="108"/>
      <c r="D143" s="107"/>
      <c r="E143" s="108"/>
      <c r="F143" s="108"/>
      <c r="G143" s="108"/>
      <c r="H143" s="108"/>
      <c r="I143" s="108"/>
      <c r="J143" s="109">
        <f t="shared" si="4"/>
        <v>0</v>
      </c>
      <c r="K143" s="110">
        <f t="shared" si="5"/>
        <v>0</v>
      </c>
      <c r="L143" s="108"/>
      <c r="M143" s="108"/>
      <c r="N143" s="108"/>
      <c r="O143" s="112"/>
      <c r="P143" s="112"/>
      <c r="Q143" s="108"/>
      <c r="R143" s="108"/>
      <c r="S143" s="112"/>
    </row>
    <row r="144" spans="1:19" ht="15.75" customHeight="1" x14ac:dyDescent="0.2">
      <c r="A144" s="108"/>
      <c r="B144" s="108"/>
      <c r="C144" s="108"/>
      <c r="D144" s="107"/>
      <c r="E144" s="108"/>
      <c r="F144" s="108"/>
      <c r="G144" s="108"/>
      <c r="H144" s="108"/>
      <c r="I144" s="108"/>
      <c r="J144" s="109">
        <f t="shared" si="4"/>
        <v>0</v>
      </c>
      <c r="K144" s="110">
        <f t="shared" si="5"/>
        <v>0</v>
      </c>
      <c r="L144" s="108"/>
      <c r="M144" s="108"/>
      <c r="N144" s="108"/>
      <c r="O144" s="112"/>
      <c r="P144" s="112"/>
      <c r="Q144" s="108"/>
      <c r="R144" s="108"/>
      <c r="S144" s="112"/>
    </row>
    <row r="145" spans="1:19" ht="15.75" customHeight="1" x14ac:dyDescent="0.2">
      <c r="A145" s="108"/>
      <c r="B145" s="108"/>
      <c r="C145" s="108"/>
      <c r="D145" s="107"/>
      <c r="E145" s="108"/>
      <c r="F145" s="108"/>
      <c r="G145" s="108"/>
      <c r="H145" s="108"/>
      <c r="I145" s="108"/>
      <c r="J145" s="109">
        <f t="shared" si="4"/>
        <v>0</v>
      </c>
      <c r="K145" s="110">
        <f t="shared" si="5"/>
        <v>0</v>
      </c>
      <c r="L145" s="108"/>
      <c r="M145" s="108"/>
      <c r="N145" s="108"/>
      <c r="O145" s="112"/>
      <c r="P145" s="112"/>
      <c r="Q145" s="108"/>
      <c r="R145" s="108"/>
      <c r="S145" s="112"/>
    </row>
    <row r="146" spans="1:19" ht="15.75" customHeight="1" x14ac:dyDescent="0.2">
      <c r="A146" s="108"/>
      <c r="B146" s="108"/>
      <c r="C146" s="108"/>
      <c r="D146" s="107"/>
      <c r="E146" s="108"/>
      <c r="F146" s="108"/>
      <c r="G146" s="108"/>
      <c r="H146" s="108"/>
      <c r="I146" s="108"/>
      <c r="J146" s="109">
        <f t="shared" si="4"/>
        <v>0</v>
      </c>
      <c r="K146" s="110">
        <f t="shared" si="5"/>
        <v>0</v>
      </c>
      <c r="L146" s="108"/>
      <c r="M146" s="108"/>
      <c r="N146" s="108"/>
      <c r="O146" s="112"/>
      <c r="P146" s="112"/>
      <c r="Q146" s="108"/>
      <c r="R146" s="108"/>
      <c r="S146" s="112"/>
    </row>
    <row r="147" spans="1:19" ht="15.75" customHeight="1" x14ac:dyDescent="0.2">
      <c r="A147" s="108"/>
      <c r="B147" s="108"/>
      <c r="C147" s="108"/>
      <c r="D147" s="107"/>
      <c r="E147" s="108"/>
      <c r="F147" s="108"/>
      <c r="G147" s="108"/>
      <c r="H147" s="108"/>
      <c r="I147" s="108"/>
      <c r="J147" s="109">
        <f t="shared" si="4"/>
        <v>0</v>
      </c>
      <c r="K147" s="110">
        <f t="shared" si="5"/>
        <v>0</v>
      </c>
      <c r="L147" s="108"/>
      <c r="M147" s="108"/>
      <c r="N147" s="108"/>
      <c r="O147" s="112"/>
      <c r="P147" s="112"/>
      <c r="Q147" s="108"/>
      <c r="R147" s="108"/>
      <c r="S147" s="112"/>
    </row>
    <row r="148" spans="1:19" ht="15.75" customHeight="1" x14ac:dyDescent="0.2">
      <c r="A148" s="108"/>
      <c r="B148" s="108"/>
      <c r="C148" s="108"/>
      <c r="D148" s="107"/>
      <c r="E148" s="108"/>
      <c r="F148" s="108"/>
      <c r="G148" s="108"/>
      <c r="H148" s="108"/>
      <c r="I148" s="108"/>
      <c r="J148" s="109">
        <f t="shared" si="4"/>
        <v>0</v>
      </c>
      <c r="K148" s="110">
        <f t="shared" si="5"/>
        <v>0</v>
      </c>
      <c r="L148" s="108"/>
      <c r="M148" s="108"/>
      <c r="N148" s="108"/>
      <c r="O148" s="112"/>
      <c r="P148" s="112"/>
      <c r="Q148" s="108"/>
      <c r="R148" s="108"/>
      <c r="S148" s="112"/>
    </row>
    <row r="149" spans="1:19" ht="15.75" customHeight="1" x14ac:dyDescent="0.2">
      <c r="A149" s="108"/>
      <c r="B149" s="108"/>
      <c r="C149" s="108"/>
      <c r="D149" s="107"/>
      <c r="E149" s="108"/>
      <c r="F149" s="108"/>
      <c r="G149" s="108"/>
      <c r="H149" s="108"/>
      <c r="I149" s="108"/>
      <c r="J149" s="109">
        <f t="shared" si="4"/>
        <v>0</v>
      </c>
      <c r="K149" s="110">
        <f t="shared" si="5"/>
        <v>0</v>
      </c>
      <c r="L149" s="108"/>
      <c r="M149" s="108"/>
      <c r="N149" s="108"/>
      <c r="O149" s="112"/>
      <c r="P149" s="112"/>
      <c r="Q149" s="108"/>
      <c r="R149" s="108"/>
      <c r="S149" s="112"/>
    </row>
    <row r="150" spans="1:19" ht="15.75" customHeight="1" x14ac:dyDescent="0.2">
      <c r="A150" s="108"/>
      <c r="B150" s="108"/>
      <c r="C150" s="108"/>
      <c r="D150" s="107"/>
      <c r="E150" s="108"/>
      <c r="F150" s="108"/>
      <c r="G150" s="108"/>
      <c r="H150" s="108"/>
      <c r="I150" s="108"/>
      <c r="J150" s="109">
        <f t="shared" si="4"/>
        <v>0</v>
      </c>
      <c r="K150" s="110">
        <f t="shared" si="5"/>
        <v>0</v>
      </c>
      <c r="L150" s="108"/>
      <c r="M150" s="108"/>
      <c r="N150" s="108"/>
      <c r="O150" s="112"/>
      <c r="P150" s="112"/>
      <c r="Q150" s="108"/>
      <c r="R150" s="108"/>
      <c r="S150" s="112"/>
    </row>
    <row r="151" spans="1:19" ht="15.75" customHeight="1" x14ac:dyDescent="0.2">
      <c r="A151" s="108"/>
      <c r="B151" s="108"/>
      <c r="C151" s="108"/>
      <c r="D151" s="107"/>
      <c r="E151" s="108"/>
      <c r="F151" s="108"/>
      <c r="G151" s="108"/>
      <c r="H151" s="108"/>
      <c r="I151" s="108"/>
      <c r="J151" s="109">
        <f t="shared" si="4"/>
        <v>0</v>
      </c>
      <c r="K151" s="110">
        <f t="shared" si="5"/>
        <v>0</v>
      </c>
      <c r="L151" s="108"/>
      <c r="M151" s="108"/>
      <c r="N151" s="108"/>
      <c r="O151" s="112"/>
      <c r="P151" s="112"/>
      <c r="Q151" s="108"/>
      <c r="R151" s="108"/>
      <c r="S151" s="112"/>
    </row>
    <row r="152" spans="1:19" ht="15.75" customHeight="1" x14ac:dyDescent="0.2">
      <c r="A152" s="108"/>
      <c r="B152" s="108"/>
      <c r="C152" s="108"/>
      <c r="D152" s="107"/>
      <c r="E152" s="108"/>
      <c r="F152" s="108"/>
      <c r="G152" s="108"/>
      <c r="H152" s="108"/>
      <c r="I152" s="108"/>
      <c r="J152" s="109">
        <f t="shared" si="4"/>
        <v>0</v>
      </c>
      <c r="K152" s="110">
        <f t="shared" si="5"/>
        <v>0</v>
      </c>
      <c r="L152" s="108"/>
      <c r="M152" s="108"/>
      <c r="N152" s="108"/>
      <c r="O152" s="112"/>
      <c r="P152" s="112"/>
      <c r="Q152" s="108"/>
      <c r="R152" s="108"/>
      <c r="S152" s="112"/>
    </row>
    <row r="153" spans="1:19" ht="15.75" customHeight="1" x14ac:dyDescent="0.2">
      <c r="A153" s="108"/>
      <c r="B153" s="108"/>
      <c r="C153" s="108"/>
      <c r="D153" s="107"/>
      <c r="E153" s="108"/>
      <c r="F153" s="108"/>
      <c r="G153" s="108"/>
      <c r="H153" s="108"/>
      <c r="I153" s="108"/>
      <c r="J153" s="109">
        <f t="shared" si="4"/>
        <v>0</v>
      </c>
      <c r="K153" s="110">
        <f t="shared" si="5"/>
        <v>0</v>
      </c>
      <c r="L153" s="108"/>
      <c r="M153" s="108"/>
      <c r="N153" s="108"/>
      <c r="O153" s="112"/>
      <c r="P153" s="112"/>
      <c r="Q153" s="108"/>
      <c r="R153" s="108"/>
      <c r="S153" s="112"/>
    </row>
    <row r="154" spans="1:19" ht="15.75" customHeight="1" x14ac:dyDescent="0.2">
      <c r="A154" s="108"/>
      <c r="B154" s="108"/>
      <c r="C154" s="108"/>
      <c r="D154" s="107"/>
      <c r="E154" s="108"/>
      <c r="F154" s="108"/>
      <c r="G154" s="108"/>
      <c r="H154" s="108"/>
      <c r="I154" s="108"/>
      <c r="J154" s="109">
        <f t="shared" si="4"/>
        <v>0</v>
      </c>
      <c r="K154" s="110">
        <f t="shared" si="5"/>
        <v>0</v>
      </c>
      <c r="L154" s="108"/>
      <c r="M154" s="108"/>
      <c r="N154" s="108"/>
      <c r="O154" s="112"/>
      <c r="P154" s="112"/>
      <c r="Q154" s="108"/>
      <c r="R154" s="108"/>
      <c r="S154" s="112"/>
    </row>
    <row r="155" spans="1:19" ht="15.75" customHeight="1" x14ac:dyDescent="0.2">
      <c r="A155" s="108"/>
      <c r="B155" s="108"/>
      <c r="C155" s="108"/>
      <c r="D155" s="107"/>
      <c r="E155" s="108"/>
      <c r="F155" s="108"/>
      <c r="G155" s="108"/>
      <c r="H155" s="108"/>
      <c r="I155" s="108"/>
      <c r="J155" s="109">
        <f t="shared" si="4"/>
        <v>0</v>
      </c>
      <c r="K155" s="110">
        <f t="shared" si="5"/>
        <v>0</v>
      </c>
      <c r="L155" s="108"/>
      <c r="M155" s="108"/>
      <c r="N155" s="108"/>
      <c r="O155" s="112"/>
      <c r="P155" s="112"/>
      <c r="Q155" s="108"/>
      <c r="R155" s="108"/>
      <c r="S155" s="112"/>
    </row>
    <row r="156" spans="1:19" ht="15.75" customHeight="1" x14ac:dyDescent="0.2">
      <c r="A156" s="108"/>
      <c r="B156" s="108"/>
      <c r="C156" s="108"/>
      <c r="D156" s="107"/>
      <c r="E156" s="108"/>
      <c r="F156" s="108"/>
      <c r="G156" s="108"/>
      <c r="H156" s="108"/>
      <c r="I156" s="108"/>
      <c r="J156" s="109">
        <f t="shared" si="4"/>
        <v>0</v>
      </c>
      <c r="K156" s="110">
        <f t="shared" si="5"/>
        <v>0</v>
      </c>
      <c r="L156" s="108"/>
      <c r="M156" s="108"/>
      <c r="N156" s="108"/>
      <c r="O156" s="112"/>
      <c r="P156" s="112"/>
      <c r="Q156" s="108"/>
      <c r="R156" s="108"/>
      <c r="S156" s="112"/>
    </row>
    <row r="157" spans="1:19" ht="15.75" customHeight="1" x14ac:dyDescent="0.2">
      <c r="A157" s="108"/>
      <c r="B157" s="108"/>
      <c r="C157" s="108"/>
      <c r="D157" s="107"/>
      <c r="E157" s="108"/>
      <c r="F157" s="108"/>
      <c r="G157" s="108"/>
      <c r="H157" s="108"/>
      <c r="I157" s="108"/>
      <c r="J157" s="109">
        <f t="shared" si="4"/>
        <v>0</v>
      </c>
      <c r="K157" s="110">
        <f t="shared" si="5"/>
        <v>0</v>
      </c>
      <c r="L157" s="108"/>
      <c r="M157" s="108"/>
      <c r="N157" s="108"/>
      <c r="O157" s="112"/>
      <c r="P157" s="112"/>
      <c r="Q157" s="108"/>
      <c r="R157" s="108"/>
      <c r="S157" s="112"/>
    </row>
    <row r="158" spans="1:19" ht="15.75" customHeight="1" x14ac:dyDescent="0.2">
      <c r="A158" s="108"/>
      <c r="B158" s="108"/>
      <c r="C158" s="108"/>
      <c r="D158" s="107"/>
      <c r="E158" s="108"/>
      <c r="F158" s="108"/>
      <c r="G158" s="108"/>
      <c r="H158" s="108"/>
      <c r="I158" s="108"/>
      <c r="J158" s="109">
        <f t="shared" si="4"/>
        <v>0</v>
      </c>
      <c r="K158" s="110">
        <f t="shared" si="5"/>
        <v>0</v>
      </c>
      <c r="L158" s="108"/>
      <c r="M158" s="108"/>
      <c r="N158" s="108"/>
      <c r="O158" s="112"/>
      <c r="P158" s="112"/>
      <c r="Q158" s="108"/>
      <c r="R158" s="108"/>
      <c r="S158" s="112"/>
    </row>
    <row r="159" spans="1:19" ht="15.75" customHeight="1" x14ac:dyDescent="0.2">
      <c r="A159" s="108"/>
      <c r="B159" s="108"/>
      <c r="C159" s="108"/>
      <c r="D159" s="107"/>
      <c r="E159" s="108"/>
      <c r="F159" s="108"/>
      <c r="G159" s="108"/>
      <c r="H159" s="108"/>
      <c r="I159" s="108"/>
      <c r="J159" s="109">
        <f t="shared" si="4"/>
        <v>0</v>
      </c>
      <c r="K159" s="110">
        <f t="shared" si="5"/>
        <v>0</v>
      </c>
      <c r="L159" s="108"/>
      <c r="M159" s="108"/>
      <c r="N159" s="108"/>
      <c r="O159" s="112"/>
      <c r="P159" s="112"/>
      <c r="Q159" s="108"/>
      <c r="R159" s="108"/>
      <c r="S159" s="112"/>
    </row>
    <row r="160" spans="1:19" ht="15.75" customHeight="1" x14ac:dyDescent="0.2">
      <c r="A160" s="108"/>
      <c r="B160" s="108"/>
      <c r="C160" s="108"/>
      <c r="D160" s="107"/>
      <c r="E160" s="108"/>
      <c r="F160" s="108"/>
      <c r="G160" s="108"/>
      <c r="H160" s="108"/>
      <c r="I160" s="108"/>
      <c r="J160" s="109">
        <f t="shared" si="4"/>
        <v>0</v>
      </c>
      <c r="K160" s="110">
        <f t="shared" si="5"/>
        <v>0</v>
      </c>
      <c r="L160" s="108"/>
      <c r="M160" s="108"/>
      <c r="N160" s="108"/>
      <c r="O160" s="112"/>
      <c r="P160" s="112"/>
      <c r="Q160" s="108"/>
      <c r="R160" s="108"/>
      <c r="S160" s="112"/>
    </row>
    <row r="161" spans="1:19" ht="15.75" customHeight="1" x14ac:dyDescent="0.2">
      <c r="A161" s="108"/>
      <c r="B161" s="108"/>
      <c r="C161" s="108"/>
      <c r="D161" s="107"/>
      <c r="E161" s="108"/>
      <c r="F161" s="108"/>
      <c r="G161" s="108"/>
      <c r="H161" s="108"/>
      <c r="I161" s="108"/>
      <c r="J161" s="109">
        <f t="shared" si="4"/>
        <v>0</v>
      </c>
      <c r="K161" s="110">
        <f t="shared" si="5"/>
        <v>0</v>
      </c>
      <c r="L161" s="108"/>
      <c r="M161" s="108"/>
      <c r="N161" s="108"/>
      <c r="O161" s="112"/>
      <c r="P161" s="112"/>
      <c r="Q161" s="108"/>
      <c r="R161" s="108"/>
      <c r="S161" s="112"/>
    </row>
    <row r="162" spans="1:19" ht="15.75" customHeight="1" x14ac:dyDescent="0.2">
      <c r="A162" s="108"/>
      <c r="B162" s="108"/>
      <c r="C162" s="108"/>
      <c r="D162" s="107"/>
      <c r="E162" s="108"/>
      <c r="F162" s="108"/>
      <c r="G162" s="108"/>
      <c r="H162" s="108"/>
      <c r="I162" s="108"/>
      <c r="J162" s="109">
        <f t="shared" si="4"/>
        <v>0</v>
      </c>
      <c r="K162" s="110">
        <f t="shared" si="5"/>
        <v>0</v>
      </c>
      <c r="L162" s="108"/>
      <c r="M162" s="108"/>
      <c r="N162" s="108"/>
      <c r="O162" s="112"/>
      <c r="P162" s="112"/>
      <c r="Q162" s="108"/>
      <c r="R162" s="108"/>
      <c r="S162" s="112"/>
    </row>
    <row r="163" spans="1:19" ht="15.75" customHeight="1" x14ac:dyDescent="0.2">
      <c r="A163" s="108"/>
      <c r="B163" s="108"/>
      <c r="C163" s="108"/>
      <c r="D163" s="107"/>
      <c r="E163" s="108"/>
      <c r="F163" s="108"/>
      <c r="G163" s="108"/>
      <c r="H163" s="108"/>
      <c r="I163" s="108"/>
      <c r="J163" s="109">
        <f t="shared" si="4"/>
        <v>0</v>
      </c>
      <c r="K163" s="110">
        <f t="shared" si="5"/>
        <v>0</v>
      </c>
      <c r="L163" s="108"/>
      <c r="M163" s="108"/>
      <c r="N163" s="108"/>
      <c r="O163" s="112"/>
      <c r="P163" s="112"/>
      <c r="Q163" s="108"/>
      <c r="R163" s="108"/>
      <c r="S163" s="112"/>
    </row>
    <row r="164" spans="1:19" ht="15.75" customHeight="1" x14ac:dyDescent="0.2">
      <c r="A164" s="108"/>
      <c r="B164" s="108"/>
      <c r="C164" s="108"/>
      <c r="D164" s="107"/>
      <c r="E164" s="108"/>
      <c r="F164" s="108"/>
      <c r="G164" s="108"/>
      <c r="H164" s="108"/>
      <c r="I164" s="108"/>
      <c r="J164" s="109">
        <f t="shared" si="4"/>
        <v>0</v>
      </c>
      <c r="K164" s="110">
        <f t="shared" si="5"/>
        <v>0</v>
      </c>
      <c r="L164" s="108"/>
      <c r="M164" s="108"/>
      <c r="N164" s="108"/>
      <c r="O164" s="112"/>
      <c r="P164" s="112"/>
      <c r="Q164" s="108"/>
      <c r="R164" s="108"/>
      <c r="S164" s="112"/>
    </row>
    <row r="165" spans="1:19" ht="15.75" customHeight="1" x14ac:dyDescent="0.2">
      <c r="A165" s="108"/>
      <c r="B165" s="108"/>
      <c r="C165" s="108"/>
      <c r="D165" s="107"/>
      <c r="E165" s="108"/>
      <c r="F165" s="108"/>
      <c r="G165" s="108"/>
      <c r="H165" s="108"/>
      <c r="I165" s="108"/>
      <c r="J165" s="109">
        <f t="shared" si="4"/>
        <v>0</v>
      </c>
      <c r="K165" s="110">
        <f t="shared" si="5"/>
        <v>0</v>
      </c>
      <c r="L165" s="108"/>
      <c r="M165" s="108"/>
      <c r="N165" s="108"/>
      <c r="O165" s="112"/>
      <c r="P165" s="112"/>
      <c r="Q165" s="108"/>
      <c r="R165" s="108"/>
      <c r="S165" s="112"/>
    </row>
    <row r="166" spans="1:19" ht="15.75" customHeight="1" x14ac:dyDescent="0.2">
      <c r="A166" s="108"/>
      <c r="B166" s="108"/>
      <c r="C166" s="108"/>
      <c r="D166" s="107"/>
      <c r="E166" s="108"/>
      <c r="F166" s="108"/>
      <c r="G166" s="108"/>
      <c r="H166" s="108"/>
      <c r="I166" s="108"/>
      <c r="J166" s="109">
        <f t="shared" si="4"/>
        <v>0</v>
      </c>
      <c r="K166" s="110">
        <f t="shared" si="5"/>
        <v>0</v>
      </c>
      <c r="L166" s="108"/>
      <c r="M166" s="108"/>
      <c r="N166" s="108"/>
      <c r="O166" s="112"/>
      <c r="P166" s="112"/>
      <c r="Q166" s="108"/>
      <c r="R166" s="108"/>
      <c r="S166" s="112"/>
    </row>
    <row r="167" spans="1:19" ht="15.75" customHeight="1" x14ac:dyDescent="0.2">
      <c r="A167" s="108"/>
      <c r="B167" s="108"/>
      <c r="C167" s="108"/>
      <c r="D167" s="107"/>
      <c r="E167" s="108"/>
      <c r="F167" s="108"/>
      <c r="G167" s="108"/>
      <c r="H167" s="108"/>
      <c r="I167" s="108"/>
      <c r="J167" s="109">
        <f t="shared" si="4"/>
        <v>0</v>
      </c>
      <c r="K167" s="110">
        <f t="shared" si="5"/>
        <v>0</v>
      </c>
      <c r="L167" s="108"/>
      <c r="M167" s="108"/>
      <c r="N167" s="108"/>
      <c r="O167" s="112"/>
      <c r="P167" s="112"/>
      <c r="Q167" s="108"/>
      <c r="R167" s="108"/>
      <c r="S167" s="112"/>
    </row>
    <row r="168" spans="1:19" ht="15.75" customHeight="1" x14ac:dyDescent="0.2">
      <c r="A168" s="108"/>
      <c r="B168" s="108"/>
      <c r="C168" s="108"/>
      <c r="D168" s="107"/>
      <c r="E168" s="108"/>
      <c r="F168" s="108"/>
      <c r="G168" s="108"/>
      <c r="H168" s="108"/>
      <c r="I168" s="108"/>
      <c r="J168" s="109">
        <f t="shared" si="4"/>
        <v>0</v>
      </c>
      <c r="K168" s="110">
        <f t="shared" si="5"/>
        <v>0</v>
      </c>
      <c r="L168" s="108"/>
      <c r="M168" s="108"/>
      <c r="N168" s="108"/>
      <c r="O168" s="112"/>
      <c r="P168" s="112"/>
      <c r="Q168" s="108"/>
      <c r="R168" s="108"/>
      <c r="S168" s="112"/>
    </row>
    <row r="169" spans="1:19" ht="15.75" customHeight="1" x14ac:dyDescent="0.2">
      <c r="A169" s="108"/>
      <c r="B169" s="108"/>
      <c r="C169" s="108"/>
      <c r="D169" s="107"/>
      <c r="E169" s="108"/>
      <c r="F169" s="108"/>
      <c r="G169" s="108"/>
      <c r="H169" s="108"/>
      <c r="I169" s="108"/>
      <c r="J169" s="109">
        <f t="shared" si="4"/>
        <v>0</v>
      </c>
      <c r="K169" s="110">
        <f t="shared" si="5"/>
        <v>0</v>
      </c>
      <c r="L169" s="108"/>
      <c r="M169" s="108"/>
      <c r="N169" s="108"/>
      <c r="O169" s="112"/>
      <c r="P169" s="112"/>
      <c r="Q169" s="108"/>
      <c r="R169" s="108"/>
      <c r="S169" s="112"/>
    </row>
    <row r="170" spans="1:19" ht="15.75" customHeight="1" x14ac:dyDescent="0.2">
      <c r="A170" s="108"/>
      <c r="B170" s="108"/>
      <c r="C170" s="108"/>
      <c r="D170" s="107"/>
      <c r="E170" s="108"/>
      <c r="F170" s="108"/>
      <c r="G170" s="108"/>
      <c r="H170" s="108"/>
      <c r="I170" s="108"/>
      <c r="J170" s="109">
        <f t="shared" si="4"/>
        <v>0</v>
      </c>
      <c r="K170" s="110">
        <f t="shared" si="5"/>
        <v>0</v>
      </c>
      <c r="L170" s="108"/>
      <c r="M170" s="108"/>
      <c r="N170" s="108"/>
      <c r="O170" s="112"/>
      <c r="P170" s="112"/>
      <c r="Q170" s="108"/>
      <c r="R170" s="108"/>
      <c r="S170" s="112"/>
    </row>
    <row r="171" spans="1:19" ht="15.75" customHeight="1" x14ac:dyDescent="0.2">
      <c r="A171" s="108"/>
      <c r="B171" s="108"/>
      <c r="C171" s="108"/>
      <c r="D171" s="107"/>
      <c r="E171" s="108"/>
      <c r="F171" s="108"/>
      <c r="G171" s="108"/>
      <c r="H171" s="108"/>
      <c r="I171" s="108"/>
      <c r="J171" s="109">
        <f t="shared" si="4"/>
        <v>0</v>
      </c>
      <c r="K171" s="110">
        <f t="shared" si="5"/>
        <v>0</v>
      </c>
      <c r="L171" s="108"/>
      <c r="M171" s="108"/>
      <c r="N171" s="108"/>
      <c r="O171" s="112"/>
      <c r="P171" s="112"/>
      <c r="Q171" s="108"/>
      <c r="R171" s="108"/>
      <c r="S171" s="112"/>
    </row>
    <row r="172" spans="1:19" ht="15.75" customHeight="1" x14ac:dyDescent="0.2">
      <c r="A172" s="108"/>
      <c r="B172" s="108"/>
      <c r="C172" s="108"/>
      <c r="D172" s="107"/>
      <c r="E172" s="108"/>
      <c r="F172" s="108"/>
      <c r="G172" s="108"/>
      <c r="H172" s="108"/>
      <c r="I172" s="108"/>
      <c r="J172" s="109">
        <f t="shared" si="4"/>
        <v>0</v>
      </c>
      <c r="K172" s="110">
        <f t="shared" si="5"/>
        <v>0</v>
      </c>
      <c r="L172" s="108"/>
      <c r="M172" s="108"/>
      <c r="N172" s="108"/>
      <c r="O172" s="112"/>
      <c r="P172" s="112"/>
      <c r="Q172" s="108"/>
      <c r="R172" s="108"/>
      <c r="S172" s="112"/>
    </row>
    <row r="173" spans="1:19" ht="15.75" customHeight="1" x14ac:dyDescent="0.2">
      <c r="A173" s="108"/>
      <c r="B173" s="108"/>
      <c r="C173" s="108"/>
      <c r="D173" s="107"/>
      <c r="E173" s="108"/>
      <c r="F173" s="108"/>
      <c r="G173" s="108"/>
      <c r="H173" s="108"/>
      <c r="I173" s="108"/>
      <c r="J173" s="109">
        <f t="shared" si="4"/>
        <v>0</v>
      </c>
      <c r="K173" s="110">
        <f t="shared" si="5"/>
        <v>0</v>
      </c>
      <c r="L173" s="108"/>
      <c r="M173" s="108"/>
      <c r="N173" s="108"/>
      <c r="O173" s="112"/>
      <c r="P173" s="112"/>
      <c r="Q173" s="108"/>
      <c r="R173" s="108"/>
      <c r="S173" s="112"/>
    </row>
    <row r="174" spans="1:19" ht="15.75" customHeight="1" x14ac:dyDescent="0.2">
      <c r="A174" s="108"/>
      <c r="B174" s="108"/>
      <c r="C174" s="108"/>
      <c r="D174" s="107"/>
      <c r="E174" s="108"/>
      <c r="F174" s="108"/>
      <c r="G174" s="108"/>
      <c r="H174" s="108"/>
      <c r="I174" s="108"/>
      <c r="J174" s="109">
        <f t="shared" si="4"/>
        <v>0</v>
      </c>
      <c r="K174" s="110">
        <f t="shared" si="5"/>
        <v>0</v>
      </c>
      <c r="L174" s="108"/>
      <c r="M174" s="108"/>
      <c r="N174" s="108"/>
      <c r="O174" s="112"/>
      <c r="P174" s="112"/>
      <c r="Q174" s="108"/>
      <c r="R174" s="108"/>
      <c r="S174" s="112"/>
    </row>
    <row r="175" spans="1:19" ht="15.75" customHeight="1" x14ac:dyDescent="0.2">
      <c r="A175" s="108"/>
      <c r="B175" s="108"/>
      <c r="C175" s="108"/>
      <c r="D175" s="107"/>
      <c r="E175" s="108"/>
      <c r="F175" s="108"/>
      <c r="G175" s="108"/>
      <c r="H175" s="108"/>
      <c r="I175" s="108"/>
      <c r="J175" s="109">
        <f t="shared" si="4"/>
        <v>0</v>
      </c>
      <c r="K175" s="110">
        <f t="shared" si="5"/>
        <v>0</v>
      </c>
      <c r="L175" s="108"/>
      <c r="M175" s="108"/>
      <c r="N175" s="108"/>
      <c r="O175" s="112"/>
      <c r="P175" s="112"/>
      <c r="Q175" s="108"/>
      <c r="R175" s="108"/>
      <c r="S175" s="112"/>
    </row>
    <row r="176" spans="1:19" ht="15.75" customHeight="1" x14ac:dyDescent="0.2">
      <c r="A176" s="108"/>
      <c r="B176" s="108"/>
      <c r="C176" s="108"/>
      <c r="D176" s="107"/>
      <c r="E176" s="108"/>
      <c r="F176" s="108"/>
      <c r="G176" s="108"/>
      <c r="H176" s="108"/>
      <c r="I176" s="108"/>
      <c r="J176" s="109">
        <f t="shared" si="4"/>
        <v>0</v>
      </c>
      <c r="K176" s="110">
        <f t="shared" si="5"/>
        <v>0</v>
      </c>
      <c r="L176" s="108"/>
      <c r="M176" s="108"/>
      <c r="N176" s="108"/>
      <c r="O176" s="112"/>
      <c r="P176" s="112"/>
      <c r="Q176" s="108"/>
      <c r="R176" s="108"/>
      <c r="S176" s="112"/>
    </row>
    <row r="177" spans="1:19" ht="15.75" customHeight="1" x14ac:dyDescent="0.2">
      <c r="A177" s="108"/>
      <c r="B177" s="108"/>
      <c r="C177" s="108"/>
      <c r="D177" s="107"/>
      <c r="E177" s="108"/>
      <c r="F177" s="108"/>
      <c r="G177" s="108"/>
      <c r="H177" s="108"/>
      <c r="I177" s="108"/>
      <c r="J177" s="109">
        <f t="shared" si="4"/>
        <v>0</v>
      </c>
      <c r="K177" s="110">
        <f t="shared" si="5"/>
        <v>0</v>
      </c>
      <c r="L177" s="108"/>
      <c r="M177" s="108"/>
      <c r="N177" s="108"/>
      <c r="O177" s="112"/>
      <c r="P177" s="112"/>
      <c r="Q177" s="108"/>
      <c r="R177" s="108"/>
      <c r="S177" s="112"/>
    </row>
    <row r="178" spans="1:19" ht="15.75" customHeight="1" x14ac:dyDescent="0.2">
      <c r="A178" s="108"/>
      <c r="B178" s="108"/>
      <c r="C178" s="108"/>
      <c r="D178" s="107"/>
      <c r="E178" s="108"/>
      <c r="F178" s="108"/>
      <c r="G178" s="108"/>
      <c r="H178" s="108"/>
      <c r="I178" s="108"/>
      <c r="J178" s="109">
        <f t="shared" si="4"/>
        <v>0</v>
      </c>
      <c r="K178" s="110">
        <f t="shared" si="5"/>
        <v>0</v>
      </c>
      <c r="L178" s="108"/>
      <c r="M178" s="108"/>
      <c r="N178" s="108"/>
      <c r="O178" s="112"/>
      <c r="P178" s="112"/>
      <c r="Q178" s="108"/>
      <c r="R178" s="108"/>
      <c r="S178" s="112"/>
    </row>
    <row r="179" spans="1:19" ht="15.75" customHeight="1" x14ac:dyDescent="0.2">
      <c r="A179" s="108"/>
      <c r="B179" s="108"/>
      <c r="C179" s="108"/>
      <c r="D179" s="107"/>
      <c r="E179" s="108"/>
      <c r="F179" s="108"/>
      <c r="G179" s="108"/>
      <c r="H179" s="108"/>
      <c r="I179" s="108"/>
      <c r="J179" s="109">
        <f t="shared" si="4"/>
        <v>0</v>
      </c>
      <c r="K179" s="110">
        <f t="shared" si="5"/>
        <v>0</v>
      </c>
      <c r="L179" s="108"/>
      <c r="M179" s="108"/>
      <c r="N179" s="108"/>
      <c r="O179" s="112"/>
      <c r="P179" s="112"/>
      <c r="Q179" s="108"/>
      <c r="R179" s="108"/>
      <c r="S179" s="112"/>
    </row>
    <row r="180" spans="1:19" ht="15.75" customHeight="1" x14ac:dyDescent="0.2">
      <c r="A180" s="108"/>
      <c r="B180" s="108"/>
      <c r="C180" s="108"/>
      <c r="D180" s="107"/>
      <c r="E180" s="108"/>
      <c r="F180" s="108"/>
      <c r="G180" s="108"/>
      <c r="H180" s="108"/>
      <c r="I180" s="108"/>
      <c r="J180" s="109">
        <f t="shared" si="4"/>
        <v>0</v>
      </c>
      <c r="K180" s="110">
        <f t="shared" si="5"/>
        <v>0</v>
      </c>
      <c r="L180" s="108"/>
      <c r="M180" s="108"/>
      <c r="N180" s="108"/>
      <c r="O180" s="112"/>
      <c r="P180" s="112"/>
      <c r="Q180" s="108"/>
      <c r="R180" s="108"/>
      <c r="S180" s="112"/>
    </row>
    <row r="181" spans="1:19" ht="15.75" customHeight="1" x14ac:dyDescent="0.2">
      <c r="A181" s="108"/>
      <c r="B181" s="108"/>
      <c r="C181" s="108"/>
      <c r="D181" s="107"/>
      <c r="E181" s="108"/>
      <c r="F181" s="108"/>
      <c r="G181" s="108"/>
      <c r="H181" s="108"/>
      <c r="I181" s="108"/>
      <c r="J181" s="109">
        <f t="shared" si="4"/>
        <v>0</v>
      </c>
      <c r="K181" s="110">
        <f t="shared" si="5"/>
        <v>0</v>
      </c>
      <c r="L181" s="108"/>
      <c r="M181" s="108"/>
      <c r="N181" s="108"/>
      <c r="O181" s="112"/>
      <c r="P181" s="112"/>
      <c r="Q181" s="108"/>
      <c r="R181" s="108"/>
      <c r="S181" s="112"/>
    </row>
    <row r="182" spans="1:19" ht="15.75" customHeight="1" x14ac:dyDescent="0.2">
      <c r="A182" s="108"/>
      <c r="B182" s="108"/>
      <c r="C182" s="108"/>
      <c r="D182" s="107"/>
      <c r="E182" s="108"/>
      <c r="F182" s="108"/>
      <c r="G182" s="108"/>
      <c r="H182" s="108"/>
      <c r="I182" s="108"/>
      <c r="J182" s="109">
        <f t="shared" si="4"/>
        <v>0</v>
      </c>
      <c r="K182" s="110">
        <f t="shared" si="5"/>
        <v>0</v>
      </c>
      <c r="L182" s="108"/>
      <c r="M182" s="108"/>
      <c r="N182" s="108"/>
      <c r="O182" s="112"/>
      <c r="P182" s="112"/>
      <c r="Q182" s="108"/>
      <c r="R182" s="108"/>
      <c r="S182" s="112"/>
    </row>
    <row r="183" spans="1:19" ht="15.75" customHeight="1" x14ac:dyDescent="0.2">
      <c r="A183" s="108"/>
      <c r="B183" s="108"/>
      <c r="C183" s="108"/>
      <c r="D183" s="107"/>
      <c r="E183" s="108"/>
      <c r="F183" s="108"/>
      <c r="G183" s="108"/>
      <c r="H183" s="108"/>
      <c r="I183" s="108"/>
      <c r="J183" s="109">
        <f t="shared" si="4"/>
        <v>0</v>
      </c>
      <c r="K183" s="110">
        <f t="shared" si="5"/>
        <v>0</v>
      </c>
      <c r="L183" s="108"/>
      <c r="M183" s="108"/>
      <c r="N183" s="108"/>
      <c r="O183" s="112"/>
      <c r="P183" s="112"/>
      <c r="Q183" s="108"/>
      <c r="R183" s="108"/>
      <c r="S183" s="112"/>
    </row>
    <row r="184" spans="1:19" ht="15.75" customHeight="1" x14ac:dyDescent="0.2">
      <c r="A184" s="108"/>
      <c r="B184" s="108"/>
      <c r="C184" s="108"/>
      <c r="D184" s="107"/>
      <c r="E184" s="108"/>
      <c r="F184" s="108"/>
      <c r="G184" s="108"/>
      <c r="H184" s="108"/>
      <c r="I184" s="108"/>
      <c r="J184" s="109">
        <f t="shared" si="4"/>
        <v>0</v>
      </c>
      <c r="K184" s="110">
        <f t="shared" si="5"/>
        <v>0</v>
      </c>
      <c r="L184" s="108"/>
      <c r="M184" s="108"/>
      <c r="N184" s="108"/>
      <c r="O184" s="112"/>
      <c r="P184" s="112"/>
      <c r="Q184" s="108"/>
      <c r="R184" s="108"/>
      <c r="S184" s="112"/>
    </row>
    <row r="185" spans="1:19" ht="15.75" customHeight="1" x14ac:dyDescent="0.2">
      <c r="A185" s="108"/>
      <c r="B185" s="108"/>
      <c r="C185" s="108"/>
      <c r="D185" s="107"/>
      <c r="E185" s="108"/>
      <c r="F185" s="108"/>
      <c r="G185" s="108"/>
      <c r="H185" s="108"/>
      <c r="I185" s="108"/>
      <c r="J185" s="109">
        <f t="shared" si="4"/>
        <v>0</v>
      </c>
      <c r="K185" s="110">
        <f t="shared" si="5"/>
        <v>0</v>
      </c>
      <c r="L185" s="108"/>
      <c r="M185" s="108"/>
      <c r="N185" s="108"/>
      <c r="O185" s="112"/>
      <c r="P185" s="112"/>
      <c r="Q185" s="108"/>
      <c r="R185" s="108"/>
      <c r="S185" s="112"/>
    </row>
    <row r="186" spans="1:19" ht="15.75" customHeight="1" x14ac:dyDescent="0.2">
      <c r="A186" s="108"/>
      <c r="B186" s="108"/>
      <c r="C186" s="108"/>
      <c r="D186" s="107"/>
      <c r="E186" s="108"/>
      <c r="F186" s="108"/>
      <c r="G186" s="108"/>
      <c r="H186" s="108"/>
      <c r="I186" s="108"/>
      <c r="J186" s="109">
        <f t="shared" si="4"/>
        <v>0</v>
      </c>
      <c r="K186" s="110">
        <f t="shared" si="5"/>
        <v>0</v>
      </c>
      <c r="L186" s="108"/>
      <c r="M186" s="108"/>
      <c r="N186" s="108"/>
      <c r="O186" s="112"/>
      <c r="P186" s="112"/>
      <c r="Q186" s="108"/>
      <c r="R186" s="108"/>
      <c r="S186" s="112"/>
    </row>
    <row r="187" spans="1:19" ht="15.75" customHeight="1" x14ac:dyDescent="0.2">
      <c r="A187" s="108"/>
      <c r="B187" s="108"/>
      <c r="C187" s="108"/>
      <c r="D187" s="107"/>
      <c r="E187" s="108"/>
      <c r="F187" s="108"/>
      <c r="G187" s="108"/>
      <c r="H187" s="108"/>
      <c r="I187" s="108"/>
      <c r="J187" s="109">
        <f t="shared" si="4"/>
        <v>0</v>
      </c>
      <c r="K187" s="110">
        <f t="shared" si="5"/>
        <v>0</v>
      </c>
      <c r="L187" s="108"/>
      <c r="M187" s="108"/>
      <c r="N187" s="108"/>
      <c r="O187" s="112"/>
      <c r="P187" s="112"/>
      <c r="Q187" s="108"/>
      <c r="R187" s="108"/>
      <c r="S187" s="112"/>
    </row>
    <row r="188" spans="1:19" ht="15.75" customHeight="1" x14ac:dyDescent="0.2">
      <c r="A188" s="108"/>
      <c r="B188" s="108"/>
      <c r="C188" s="108"/>
      <c r="D188" s="107"/>
      <c r="E188" s="108"/>
      <c r="F188" s="108"/>
      <c r="G188" s="108"/>
      <c r="H188" s="108"/>
      <c r="I188" s="108"/>
      <c r="J188" s="109">
        <f t="shared" si="4"/>
        <v>0</v>
      </c>
      <c r="K188" s="110">
        <f t="shared" si="5"/>
        <v>0</v>
      </c>
      <c r="L188" s="108"/>
      <c r="M188" s="108"/>
      <c r="N188" s="108"/>
      <c r="O188" s="112"/>
      <c r="P188" s="112"/>
      <c r="Q188" s="108"/>
      <c r="R188" s="108"/>
      <c r="S188" s="112"/>
    </row>
    <row r="189" spans="1:19" ht="15.75" customHeight="1" x14ac:dyDescent="0.2">
      <c r="A189" s="108"/>
      <c r="B189" s="108"/>
      <c r="C189" s="108"/>
      <c r="D189" s="107"/>
      <c r="E189" s="108"/>
      <c r="F189" s="108"/>
      <c r="G189" s="108"/>
      <c r="H189" s="108"/>
      <c r="I189" s="108"/>
      <c r="J189" s="109">
        <f t="shared" si="4"/>
        <v>0</v>
      </c>
      <c r="K189" s="110">
        <f t="shared" si="5"/>
        <v>0</v>
      </c>
      <c r="L189" s="108"/>
      <c r="M189" s="108"/>
      <c r="N189" s="108"/>
      <c r="O189" s="112"/>
      <c r="P189" s="112"/>
      <c r="Q189" s="108"/>
      <c r="R189" s="108"/>
      <c r="S189" s="112"/>
    </row>
    <row r="190" spans="1:19" ht="15.75" customHeight="1" x14ac:dyDescent="0.2">
      <c r="A190" s="108"/>
      <c r="B190" s="108"/>
      <c r="C190" s="108"/>
      <c r="D190" s="107"/>
      <c r="E190" s="108"/>
      <c r="F190" s="108"/>
      <c r="G190" s="108"/>
      <c r="H190" s="108"/>
      <c r="I190" s="108"/>
      <c r="J190" s="109">
        <f t="shared" si="4"/>
        <v>0</v>
      </c>
      <c r="K190" s="110">
        <f t="shared" si="5"/>
        <v>0</v>
      </c>
      <c r="L190" s="108"/>
      <c r="M190" s="108"/>
      <c r="N190" s="108"/>
      <c r="O190" s="112"/>
      <c r="P190" s="112"/>
      <c r="Q190" s="108"/>
      <c r="R190" s="108"/>
      <c r="S190" s="112"/>
    </row>
    <row r="191" spans="1:19" ht="15.75" customHeight="1" x14ac:dyDescent="0.2">
      <c r="A191" s="108"/>
      <c r="B191" s="108"/>
      <c r="C191" s="108"/>
      <c r="D191" s="107"/>
      <c r="E191" s="108"/>
      <c r="F191" s="108"/>
      <c r="G191" s="108"/>
      <c r="H191" s="108"/>
      <c r="I191" s="108"/>
      <c r="J191" s="109">
        <f t="shared" si="4"/>
        <v>0</v>
      </c>
      <c r="K191" s="110">
        <f t="shared" si="5"/>
        <v>0</v>
      </c>
      <c r="L191" s="108"/>
      <c r="M191" s="108"/>
      <c r="N191" s="108"/>
      <c r="O191" s="112"/>
      <c r="P191" s="112"/>
      <c r="Q191" s="108"/>
      <c r="R191" s="108"/>
      <c r="S191" s="112"/>
    </row>
    <row r="192" spans="1:19" ht="15.75" customHeight="1" x14ac:dyDescent="0.2">
      <c r="A192" s="108"/>
      <c r="B192" s="108"/>
      <c r="C192" s="108"/>
      <c r="D192" s="107"/>
      <c r="E192" s="108"/>
      <c r="F192" s="108"/>
      <c r="G192" s="108"/>
      <c r="H192" s="108"/>
      <c r="I192" s="108"/>
      <c r="J192" s="109">
        <f t="shared" si="4"/>
        <v>0</v>
      </c>
      <c r="K192" s="110">
        <f t="shared" si="5"/>
        <v>0</v>
      </c>
      <c r="L192" s="108"/>
      <c r="M192" s="108"/>
      <c r="N192" s="108"/>
      <c r="O192" s="112"/>
      <c r="P192" s="112"/>
      <c r="Q192" s="108"/>
      <c r="R192" s="108"/>
      <c r="S192" s="112"/>
    </row>
    <row r="193" spans="1:19" ht="15.75" customHeight="1" x14ac:dyDescent="0.2">
      <c r="A193" s="108"/>
      <c r="B193" s="108"/>
      <c r="C193" s="108"/>
      <c r="D193" s="107"/>
      <c r="E193" s="108"/>
      <c r="F193" s="108"/>
      <c r="G193" s="108"/>
      <c r="H193" s="108"/>
      <c r="I193" s="108"/>
      <c r="J193" s="109">
        <f t="shared" si="4"/>
        <v>0</v>
      </c>
      <c r="K193" s="110">
        <f t="shared" si="5"/>
        <v>0</v>
      </c>
      <c r="L193" s="108"/>
      <c r="M193" s="108"/>
      <c r="N193" s="108"/>
      <c r="O193" s="112"/>
      <c r="P193" s="112"/>
      <c r="Q193" s="108"/>
      <c r="R193" s="108"/>
      <c r="S193" s="112"/>
    </row>
    <row r="194" spans="1:19" ht="15.75" customHeight="1" x14ac:dyDescent="0.2">
      <c r="A194" s="108"/>
      <c r="B194" s="108"/>
      <c r="C194" s="108"/>
      <c r="D194" s="107"/>
      <c r="E194" s="108"/>
      <c r="F194" s="108"/>
      <c r="G194" s="108"/>
      <c r="H194" s="108"/>
      <c r="I194" s="108"/>
      <c r="J194" s="109">
        <f t="shared" si="4"/>
        <v>0</v>
      </c>
      <c r="K194" s="110">
        <f t="shared" si="5"/>
        <v>0</v>
      </c>
      <c r="L194" s="108"/>
      <c r="M194" s="108"/>
      <c r="N194" s="108"/>
      <c r="O194" s="112"/>
      <c r="P194" s="112"/>
      <c r="Q194" s="108"/>
      <c r="R194" s="108"/>
      <c r="S194" s="112"/>
    </row>
    <row r="195" spans="1:19" ht="15.75" customHeight="1" x14ac:dyDescent="0.2">
      <c r="A195" s="108"/>
      <c r="B195" s="108"/>
      <c r="C195" s="108"/>
      <c r="D195" s="107"/>
      <c r="E195" s="108"/>
      <c r="F195" s="108"/>
      <c r="G195" s="108"/>
      <c r="H195" s="108"/>
      <c r="I195" s="108"/>
      <c r="J195" s="109">
        <f t="shared" si="4"/>
        <v>0</v>
      </c>
      <c r="K195" s="110">
        <f t="shared" si="5"/>
        <v>0</v>
      </c>
      <c r="L195" s="108"/>
      <c r="M195" s="108"/>
      <c r="N195" s="108"/>
      <c r="O195" s="112"/>
      <c r="P195" s="112"/>
      <c r="Q195" s="108"/>
      <c r="R195" s="108"/>
      <c r="S195" s="112"/>
    </row>
    <row r="196" spans="1:19" ht="15.75" customHeight="1" x14ac:dyDescent="0.2">
      <c r="A196" s="108"/>
      <c r="B196" s="108"/>
      <c r="C196" s="108"/>
      <c r="D196" s="107"/>
      <c r="E196" s="108"/>
      <c r="F196" s="108"/>
      <c r="G196" s="108"/>
      <c r="H196" s="108"/>
      <c r="I196" s="108"/>
      <c r="J196" s="109">
        <f t="shared" si="4"/>
        <v>0</v>
      </c>
      <c r="K196" s="110">
        <f t="shared" si="5"/>
        <v>0</v>
      </c>
      <c r="L196" s="108"/>
      <c r="M196" s="108"/>
      <c r="N196" s="108"/>
      <c r="O196" s="112"/>
      <c r="P196" s="112"/>
      <c r="Q196" s="108"/>
      <c r="R196" s="108"/>
      <c r="S196" s="112"/>
    </row>
    <row r="197" spans="1:19" ht="15.75" customHeight="1" x14ac:dyDescent="0.2">
      <c r="A197" s="108"/>
      <c r="B197" s="108"/>
      <c r="C197" s="108"/>
      <c r="D197" s="107"/>
      <c r="E197" s="108"/>
      <c r="F197" s="108"/>
      <c r="G197" s="108"/>
      <c r="H197" s="108"/>
      <c r="I197" s="108"/>
      <c r="J197" s="109">
        <f t="shared" si="4"/>
        <v>0</v>
      </c>
      <c r="K197" s="110">
        <f t="shared" si="5"/>
        <v>0</v>
      </c>
      <c r="L197" s="108"/>
      <c r="M197" s="108"/>
      <c r="N197" s="108"/>
      <c r="O197" s="112"/>
      <c r="P197" s="112"/>
      <c r="Q197" s="108"/>
      <c r="R197" s="108"/>
      <c r="S197" s="112"/>
    </row>
    <row r="198" spans="1:19" ht="15.75" customHeight="1" x14ac:dyDescent="0.2">
      <c r="A198" s="108"/>
      <c r="B198" s="108"/>
      <c r="C198" s="108"/>
      <c r="D198" s="107"/>
      <c r="E198" s="108"/>
      <c r="F198" s="108"/>
      <c r="G198" s="108"/>
      <c r="H198" s="108"/>
      <c r="I198" s="108"/>
      <c r="J198" s="109">
        <f t="shared" ref="J198:J255" si="6">SUM(E198*1.2,F198*1.5,G198*2.4,H198*3,I198*4)</f>
        <v>0</v>
      </c>
      <c r="K198" s="110">
        <f t="shared" ref="K198:K253" si="7">ROUND((J198*28.5)*32%,0)</f>
        <v>0</v>
      </c>
      <c r="L198" s="108"/>
      <c r="M198" s="108"/>
      <c r="N198" s="108"/>
      <c r="O198" s="112"/>
      <c r="P198" s="112"/>
      <c r="Q198" s="108"/>
      <c r="R198" s="108"/>
      <c r="S198" s="112"/>
    </row>
    <row r="199" spans="1:19" ht="15.75" customHeight="1" x14ac:dyDescent="0.2">
      <c r="A199" s="108"/>
      <c r="B199" s="108"/>
      <c r="C199" s="108"/>
      <c r="D199" s="107"/>
      <c r="E199" s="108"/>
      <c r="F199" s="108"/>
      <c r="G199" s="108"/>
      <c r="H199" s="108"/>
      <c r="I199" s="108"/>
      <c r="J199" s="109">
        <f t="shared" si="6"/>
        <v>0</v>
      </c>
      <c r="K199" s="110">
        <f t="shared" si="7"/>
        <v>0</v>
      </c>
      <c r="L199" s="108"/>
      <c r="M199" s="108"/>
      <c r="N199" s="108"/>
      <c r="O199" s="112"/>
      <c r="P199" s="112"/>
      <c r="Q199" s="108"/>
      <c r="R199" s="108"/>
      <c r="S199" s="112"/>
    </row>
    <row r="200" spans="1:19" ht="15.75" customHeight="1" x14ac:dyDescent="0.2">
      <c r="A200" s="108"/>
      <c r="B200" s="108"/>
      <c r="C200" s="108"/>
      <c r="D200" s="107"/>
      <c r="E200" s="108"/>
      <c r="F200" s="108"/>
      <c r="G200" s="108"/>
      <c r="H200" s="108"/>
      <c r="I200" s="108"/>
      <c r="J200" s="109">
        <f t="shared" si="6"/>
        <v>0</v>
      </c>
      <c r="K200" s="110">
        <f t="shared" si="7"/>
        <v>0</v>
      </c>
      <c r="L200" s="108"/>
      <c r="M200" s="108"/>
      <c r="N200" s="108"/>
      <c r="O200" s="112"/>
      <c r="P200" s="112"/>
      <c r="Q200" s="108"/>
      <c r="R200" s="108"/>
      <c r="S200" s="112"/>
    </row>
    <row r="201" spans="1:19" ht="15.75" customHeight="1" x14ac:dyDescent="0.2">
      <c r="A201" s="108"/>
      <c r="B201" s="108"/>
      <c r="C201" s="108"/>
      <c r="D201" s="107"/>
      <c r="E201" s="108"/>
      <c r="F201" s="108"/>
      <c r="G201" s="108"/>
      <c r="H201" s="108"/>
      <c r="I201" s="108"/>
      <c r="J201" s="109">
        <f t="shared" si="6"/>
        <v>0</v>
      </c>
      <c r="K201" s="110">
        <f t="shared" si="7"/>
        <v>0</v>
      </c>
      <c r="L201" s="108"/>
      <c r="M201" s="108"/>
      <c r="N201" s="108"/>
      <c r="O201" s="112"/>
      <c r="P201" s="112"/>
      <c r="Q201" s="108"/>
      <c r="R201" s="108"/>
      <c r="S201" s="112"/>
    </row>
    <row r="202" spans="1:19" ht="15.75" customHeight="1" x14ac:dyDescent="0.2">
      <c r="A202" s="108"/>
      <c r="B202" s="108"/>
      <c r="C202" s="108"/>
      <c r="D202" s="107"/>
      <c r="E202" s="108"/>
      <c r="F202" s="108"/>
      <c r="G202" s="108"/>
      <c r="H202" s="108"/>
      <c r="I202" s="108"/>
      <c r="J202" s="109">
        <f t="shared" si="6"/>
        <v>0</v>
      </c>
      <c r="K202" s="110">
        <f t="shared" si="7"/>
        <v>0</v>
      </c>
      <c r="L202" s="108"/>
      <c r="M202" s="108"/>
      <c r="N202" s="108"/>
      <c r="O202" s="112"/>
      <c r="P202" s="112"/>
      <c r="Q202" s="108"/>
      <c r="R202" s="108"/>
      <c r="S202" s="112"/>
    </row>
    <row r="203" spans="1:19" ht="15.75" customHeight="1" x14ac:dyDescent="0.2">
      <c r="A203" s="108"/>
      <c r="B203" s="108"/>
      <c r="C203" s="108"/>
      <c r="D203" s="107"/>
      <c r="E203" s="108"/>
      <c r="F203" s="108"/>
      <c r="G203" s="108"/>
      <c r="H203" s="108"/>
      <c r="I203" s="108"/>
      <c r="J203" s="109">
        <f t="shared" si="6"/>
        <v>0</v>
      </c>
      <c r="K203" s="110">
        <f t="shared" si="7"/>
        <v>0</v>
      </c>
      <c r="L203" s="108"/>
      <c r="M203" s="108"/>
      <c r="N203" s="108"/>
      <c r="O203" s="112"/>
      <c r="P203" s="112"/>
      <c r="Q203" s="108"/>
      <c r="R203" s="108"/>
      <c r="S203" s="112"/>
    </row>
    <row r="204" spans="1:19" ht="15.75" customHeight="1" x14ac:dyDescent="0.2">
      <c r="A204" s="108"/>
      <c r="B204" s="108"/>
      <c r="C204" s="108"/>
      <c r="D204" s="107"/>
      <c r="E204" s="108"/>
      <c r="F204" s="108"/>
      <c r="G204" s="108"/>
      <c r="H204" s="108"/>
      <c r="I204" s="108"/>
      <c r="J204" s="109">
        <f t="shared" si="6"/>
        <v>0</v>
      </c>
      <c r="K204" s="110">
        <f t="shared" si="7"/>
        <v>0</v>
      </c>
      <c r="L204" s="108"/>
      <c r="M204" s="108"/>
      <c r="N204" s="108"/>
      <c r="O204" s="112"/>
      <c r="P204" s="112"/>
      <c r="Q204" s="108"/>
      <c r="R204" s="108"/>
      <c r="S204" s="112"/>
    </row>
    <row r="205" spans="1:19" ht="15.75" customHeight="1" x14ac:dyDescent="0.2">
      <c r="A205" s="108"/>
      <c r="B205" s="108"/>
      <c r="C205" s="108"/>
      <c r="D205" s="107"/>
      <c r="E205" s="108"/>
      <c r="F205" s="108"/>
      <c r="G205" s="108"/>
      <c r="H205" s="108"/>
      <c r="I205" s="108"/>
      <c r="J205" s="109">
        <f t="shared" si="6"/>
        <v>0</v>
      </c>
      <c r="K205" s="110">
        <f t="shared" si="7"/>
        <v>0</v>
      </c>
      <c r="L205" s="108"/>
      <c r="M205" s="108"/>
      <c r="N205" s="108"/>
      <c r="O205" s="112"/>
      <c r="P205" s="112"/>
      <c r="Q205" s="108"/>
      <c r="R205" s="108"/>
      <c r="S205" s="112"/>
    </row>
    <row r="206" spans="1:19" ht="15.75" customHeight="1" x14ac:dyDescent="0.2">
      <c r="A206" s="108"/>
      <c r="B206" s="108"/>
      <c r="C206" s="108"/>
      <c r="D206" s="107"/>
      <c r="E206" s="108"/>
      <c r="F206" s="108"/>
      <c r="G206" s="108"/>
      <c r="H206" s="108"/>
      <c r="I206" s="108"/>
      <c r="J206" s="109">
        <f t="shared" si="6"/>
        <v>0</v>
      </c>
      <c r="K206" s="110">
        <f t="shared" si="7"/>
        <v>0</v>
      </c>
      <c r="L206" s="108"/>
      <c r="M206" s="108"/>
      <c r="N206" s="108"/>
      <c r="O206" s="112"/>
      <c r="P206" s="112"/>
      <c r="Q206" s="108"/>
      <c r="R206" s="108"/>
      <c r="S206" s="112"/>
    </row>
    <row r="207" spans="1:19" ht="15.75" customHeight="1" x14ac:dyDescent="0.2">
      <c r="A207" s="108"/>
      <c r="B207" s="108"/>
      <c r="C207" s="108"/>
      <c r="D207" s="107"/>
      <c r="E207" s="108"/>
      <c r="F207" s="108"/>
      <c r="G207" s="108"/>
      <c r="H207" s="108"/>
      <c r="I207" s="108"/>
      <c r="J207" s="109">
        <f t="shared" si="6"/>
        <v>0</v>
      </c>
      <c r="K207" s="110">
        <f t="shared" si="7"/>
        <v>0</v>
      </c>
      <c r="L207" s="108"/>
      <c r="M207" s="108"/>
      <c r="N207" s="108"/>
      <c r="O207" s="112"/>
      <c r="P207" s="112"/>
      <c r="Q207" s="108"/>
      <c r="R207" s="108"/>
      <c r="S207" s="112"/>
    </row>
    <row r="208" spans="1:19" ht="15.75" customHeight="1" x14ac:dyDescent="0.2">
      <c r="A208" s="108"/>
      <c r="B208" s="108"/>
      <c r="C208" s="108"/>
      <c r="D208" s="107"/>
      <c r="E208" s="108"/>
      <c r="F208" s="108"/>
      <c r="G208" s="108"/>
      <c r="H208" s="108"/>
      <c r="I208" s="108"/>
      <c r="J208" s="109">
        <f t="shared" si="6"/>
        <v>0</v>
      </c>
      <c r="K208" s="110">
        <f t="shared" si="7"/>
        <v>0</v>
      </c>
      <c r="L208" s="108"/>
      <c r="M208" s="108"/>
      <c r="N208" s="108"/>
      <c r="O208" s="112"/>
      <c r="P208" s="112"/>
      <c r="Q208" s="108"/>
      <c r="R208" s="108"/>
      <c r="S208" s="112"/>
    </row>
    <row r="209" spans="1:19" ht="15.75" customHeight="1" x14ac:dyDescent="0.2">
      <c r="A209" s="108"/>
      <c r="B209" s="108"/>
      <c r="C209" s="108"/>
      <c r="D209" s="107"/>
      <c r="E209" s="108"/>
      <c r="F209" s="108"/>
      <c r="G209" s="108"/>
      <c r="H209" s="108"/>
      <c r="I209" s="108"/>
      <c r="J209" s="109">
        <f t="shared" si="6"/>
        <v>0</v>
      </c>
      <c r="K209" s="110">
        <f t="shared" si="7"/>
        <v>0</v>
      </c>
      <c r="L209" s="108"/>
      <c r="M209" s="108"/>
      <c r="N209" s="108"/>
      <c r="O209" s="112"/>
      <c r="P209" s="112"/>
      <c r="Q209" s="108"/>
      <c r="R209" s="108"/>
      <c r="S209" s="112"/>
    </row>
    <row r="210" spans="1:19" ht="15.75" customHeight="1" x14ac:dyDescent="0.2">
      <c r="A210" s="108"/>
      <c r="B210" s="108"/>
      <c r="C210" s="108"/>
      <c r="D210" s="107"/>
      <c r="E210" s="108"/>
      <c r="F210" s="108"/>
      <c r="G210" s="108"/>
      <c r="H210" s="108"/>
      <c r="I210" s="108"/>
      <c r="J210" s="109">
        <f t="shared" si="6"/>
        <v>0</v>
      </c>
      <c r="K210" s="110">
        <f t="shared" si="7"/>
        <v>0</v>
      </c>
      <c r="L210" s="108"/>
      <c r="M210" s="108"/>
      <c r="N210" s="108"/>
      <c r="O210" s="112"/>
      <c r="P210" s="112"/>
      <c r="Q210" s="108"/>
      <c r="R210" s="108"/>
      <c r="S210" s="112"/>
    </row>
    <row r="211" spans="1:19" ht="15.75" customHeight="1" x14ac:dyDescent="0.2">
      <c r="A211" s="108"/>
      <c r="B211" s="108"/>
      <c r="C211" s="108"/>
      <c r="D211" s="107"/>
      <c r="E211" s="108"/>
      <c r="F211" s="108"/>
      <c r="G211" s="108"/>
      <c r="H211" s="108"/>
      <c r="I211" s="108"/>
      <c r="J211" s="109">
        <f t="shared" si="6"/>
        <v>0</v>
      </c>
      <c r="K211" s="110">
        <f t="shared" si="7"/>
        <v>0</v>
      </c>
      <c r="L211" s="108"/>
      <c r="M211" s="108"/>
      <c r="N211" s="108"/>
      <c r="O211" s="112"/>
      <c r="P211" s="112"/>
      <c r="Q211" s="108"/>
      <c r="R211" s="108"/>
      <c r="S211" s="112"/>
    </row>
    <row r="212" spans="1:19" ht="15.75" customHeight="1" x14ac:dyDescent="0.2">
      <c r="A212" s="108"/>
      <c r="B212" s="108"/>
      <c r="C212" s="108"/>
      <c r="D212" s="107"/>
      <c r="E212" s="108"/>
      <c r="F212" s="108"/>
      <c r="G212" s="108"/>
      <c r="H212" s="108"/>
      <c r="I212" s="108"/>
      <c r="J212" s="109">
        <f t="shared" si="6"/>
        <v>0</v>
      </c>
      <c r="K212" s="110">
        <f t="shared" si="7"/>
        <v>0</v>
      </c>
      <c r="L212" s="108"/>
      <c r="M212" s="108"/>
      <c r="N212" s="108"/>
      <c r="O212" s="112"/>
      <c r="P212" s="112"/>
      <c r="Q212" s="108"/>
      <c r="R212" s="108"/>
      <c r="S212" s="112"/>
    </row>
    <row r="213" spans="1:19" ht="15.75" customHeight="1" x14ac:dyDescent="0.2">
      <c r="A213" s="108"/>
      <c r="B213" s="108"/>
      <c r="C213" s="108"/>
      <c r="D213" s="107"/>
      <c r="E213" s="108"/>
      <c r="F213" s="108"/>
      <c r="G213" s="108"/>
      <c r="H213" s="108"/>
      <c r="I213" s="108"/>
      <c r="J213" s="109">
        <f t="shared" si="6"/>
        <v>0</v>
      </c>
      <c r="K213" s="110">
        <f t="shared" si="7"/>
        <v>0</v>
      </c>
      <c r="L213" s="108"/>
      <c r="M213" s="108"/>
      <c r="N213" s="108"/>
      <c r="O213" s="112"/>
      <c r="P213" s="112"/>
      <c r="Q213" s="108"/>
      <c r="R213" s="108"/>
      <c r="S213" s="112"/>
    </row>
    <row r="214" spans="1:19" ht="15.75" customHeight="1" x14ac:dyDescent="0.2">
      <c r="A214" s="108"/>
      <c r="B214" s="108"/>
      <c r="C214" s="108"/>
      <c r="D214" s="107"/>
      <c r="E214" s="108"/>
      <c r="F214" s="108"/>
      <c r="G214" s="108"/>
      <c r="H214" s="108"/>
      <c r="I214" s="108"/>
      <c r="J214" s="109">
        <f t="shared" si="6"/>
        <v>0</v>
      </c>
      <c r="K214" s="110">
        <f t="shared" si="7"/>
        <v>0</v>
      </c>
      <c r="L214" s="108"/>
      <c r="M214" s="108"/>
      <c r="N214" s="108"/>
      <c r="O214" s="112"/>
      <c r="P214" s="112"/>
      <c r="Q214" s="108"/>
      <c r="R214" s="108"/>
      <c r="S214" s="112"/>
    </row>
    <row r="215" spans="1:19" ht="15.75" customHeight="1" x14ac:dyDescent="0.2">
      <c r="A215" s="108"/>
      <c r="B215" s="108"/>
      <c r="C215" s="108"/>
      <c r="D215" s="107"/>
      <c r="E215" s="108"/>
      <c r="F215" s="108"/>
      <c r="G215" s="108"/>
      <c r="H215" s="108"/>
      <c r="I215" s="108"/>
      <c r="J215" s="109">
        <f t="shared" si="6"/>
        <v>0</v>
      </c>
      <c r="K215" s="110">
        <f t="shared" si="7"/>
        <v>0</v>
      </c>
      <c r="L215" s="108"/>
      <c r="M215" s="108"/>
      <c r="N215" s="108"/>
      <c r="O215" s="112"/>
      <c r="P215" s="112"/>
      <c r="Q215" s="108"/>
      <c r="R215" s="108"/>
      <c r="S215" s="112"/>
    </row>
    <row r="216" spans="1:19" ht="15.75" customHeight="1" x14ac:dyDescent="0.2">
      <c r="A216" s="108"/>
      <c r="B216" s="108"/>
      <c r="C216" s="108"/>
      <c r="D216" s="107"/>
      <c r="E216" s="108"/>
      <c r="F216" s="108"/>
      <c r="G216" s="108"/>
      <c r="H216" s="108"/>
      <c r="I216" s="108"/>
      <c r="J216" s="109">
        <f t="shared" si="6"/>
        <v>0</v>
      </c>
      <c r="K216" s="110">
        <f t="shared" si="7"/>
        <v>0</v>
      </c>
      <c r="L216" s="108"/>
      <c r="M216" s="108"/>
      <c r="N216" s="108"/>
      <c r="O216" s="112"/>
      <c r="P216" s="112"/>
      <c r="Q216" s="108"/>
      <c r="R216" s="108"/>
      <c r="S216" s="112"/>
    </row>
    <row r="217" spans="1:19" ht="15.75" customHeight="1" x14ac:dyDescent="0.2">
      <c r="A217" s="108"/>
      <c r="B217" s="108"/>
      <c r="C217" s="108"/>
      <c r="D217" s="107"/>
      <c r="E217" s="108"/>
      <c r="F217" s="108"/>
      <c r="G217" s="108"/>
      <c r="H217" s="108"/>
      <c r="I217" s="108"/>
      <c r="J217" s="109">
        <f t="shared" si="6"/>
        <v>0</v>
      </c>
      <c r="K217" s="110">
        <f t="shared" si="7"/>
        <v>0</v>
      </c>
      <c r="L217" s="108"/>
      <c r="M217" s="108"/>
      <c r="N217" s="108"/>
      <c r="O217" s="112"/>
      <c r="P217" s="112"/>
      <c r="Q217" s="108"/>
      <c r="R217" s="108"/>
      <c r="S217" s="112"/>
    </row>
    <row r="218" spans="1:19" ht="15.75" customHeight="1" x14ac:dyDescent="0.2">
      <c r="A218" s="108"/>
      <c r="B218" s="108"/>
      <c r="C218" s="108"/>
      <c r="D218" s="107"/>
      <c r="E218" s="108"/>
      <c r="F218" s="108"/>
      <c r="G218" s="108"/>
      <c r="H218" s="108"/>
      <c r="I218" s="108"/>
      <c r="J218" s="109">
        <f t="shared" si="6"/>
        <v>0</v>
      </c>
      <c r="K218" s="110">
        <f t="shared" si="7"/>
        <v>0</v>
      </c>
      <c r="L218" s="108"/>
      <c r="M218" s="108"/>
      <c r="N218" s="108"/>
      <c r="O218" s="112"/>
      <c r="P218" s="112"/>
      <c r="Q218" s="108"/>
      <c r="R218" s="108"/>
      <c r="S218" s="112"/>
    </row>
    <row r="219" spans="1:19" ht="15.75" customHeight="1" x14ac:dyDescent="0.2">
      <c r="A219" s="108"/>
      <c r="B219" s="108"/>
      <c r="C219" s="108"/>
      <c r="D219" s="107"/>
      <c r="E219" s="108"/>
      <c r="F219" s="108"/>
      <c r="G219" s="108"/>
      <c r="H219" s="108"/>
      <c r="I219" s="108"/>
      <c r="J219" s="109">
        <f t="shared" si="6"/>
        <v>0</v>
      </c>
      <c r="K219" s="110">
        <f t="shared" si="7"/>
        <v>0</v>
      </c>
      <c r="L219" s="108"/>
      <c r="M219" s="108"/>
      <c r="N219" s="108"/>
      <c r="O219" s="112"/>
      <c r="P219" s="112"/>
      <c r="Q219" s="108"/>
      <c r="R219" s="108"/>
      <c r="S219" s="112"/>
    </row>
    <row r="220" spans="1:19" ht="15.75" customHeight="1" x14ac:dyDescent="0.2">
      <c r="A220" s="108"/>
      <c r="B220" s="108"/>
      <c r="C220" s="108"/>
      <c r="D220" s="107"/>
      <c r="E220" s="108"/>
      <c r="F220" s="108"/>
      <c r="G220" s="108"/>
      <c r="H220" s="108"/>
      <c r="I220" s="108"/>
      <c r="J220" s="109">
        <f t="shared" si="6"/>
        <v>0</v>
      </c>
      <c r="K220" s="110">
        <f t="shared" si="7"/>
        <v>0</v>
      </c>
      <c r="L220" s="108"/>
      <c r="M220" s="108"/>
      <c r="N220" s="108"/>
      <c r="O220" s="112"/>
      <c r="P220" s="112"/>
      <c r="Q220" s="108"/>
      <c r="R220" s="108"/>
      <c r="S220" s="112"/>
    </row>
    <row r="221" spans="1:19" ht="15.75" customHeight="1" x14ac:dyDescent="0.2">
      <c r="A221" s="108"/>
      <c r="B221" s="108"/>
      <c r="C221" s="108"/>
      <c r="D221" s="107"/>
      <c r="E221" s="108"/>
      <c r="F221" s="108"/>
      <c r="G221" s="108"/>
      <c r="H221" s="108"/>
      <c r="I221" s="108"/>
      <c r="J221" s="109">
        <f t="shared" si="6"/>
        <v>0</v>
      </c>
      <c r="K221" s="110">
        <f t="shared" si="7"/>
        <v>0</v>
      </c>
      <c r="L221" s="108"/>
      <c r="M221" s="108"/>
      <c r="N221" s="108"/>
      <c r="O221" s="112"/>
      <c r="P221" s="112"/>
      <c r="Q221" s="108"/>
      <c r="R221" s="108"/>
      <c r="S221" s="112"/>
    </row>
    <row r="222" spans="1:19" ht="15.75" customHeight="1" x14ac:dyDescent="0.2">
      <c r="A222" s="108"/>
      <c r="B222" s="108"/>
      <c r="C222" s="108"/>
      <c r="D222" s="107"/>
      <c r="E222" s="108"/>
      <c r="F222" s="108"/>
      <c r="G222" s="108"/>
      <c r="H222" s="108"/>
      <c r="I222" s="108"/>
      <c r="J222" s="109">
        <f t="shared" si="6"/>
        <v>0</v>
      </c>
      <c r="K222" s="110">
        <f t="shared" si="7"/>
        <v>0</v>
      </c>
      <c r="L222" s="108"/>
      <c r="M222" s="108"/>
      <c r="N222" s="108"/>
      <c r="O222" s="112"/>
      <c r="P222" s="112"/>
      <c r="Q222" s="108"/>
      <c r="R222" s="108"/>
      <c r="S222" s="112"/>
    </row>
    <row r="223" spans="1:19" ht="15.75" customHeight="1" x14ac:dyDescent="0.2">
      <c r="A223" s="108"/>
      <c r="B223" s="108"/>
      <c r="C223" s="108"/>
      <c r="D223" s="107"/>
      <c r="E223" s="108"/>
      <c r="F223" s="108"/>
      <c r="G223" s="108"/>
      <c r="H223" s="108"/>
      <c r="I223" s="108"/>
      <c r="J223" s="109">
        <f t="shared" si="6"/>
        <v>0</v>
      </c>
      <c r="K223" s="110">
        <f t="shared" si="7"/>
        <v>0</v>
      </c>
      <c r="L223" s="108"/>
      <c r="M223" s="108"/>
      <c r="N223" s="108"/>
      <c r="O223" s="112"/>
      <c r="P223" s="112"/>
      <c r="Q223" s="108"/>
      <c r="R223" s="108"/>
      <c r="S223" s="112"/>
    </row>
    <row r="224" spans="1:19" ht="15.75" customHeight="1" x14ac:dyDescent="0.2">
      <c r="A224" s="108"/>
      <c r="B224" s="108"/>
      <c r="C224" s="108"/>
      <c r="D224" s="107"/>
      <c r="E224" s="108"/>
      <c r="F224" s="108"/>
      <c r="G224" s="108"/>
      <c r="H224" s="108"/>
      <c r="I224" s="108"/>
      <c r="J224" s="109">
        <f t="shared" si="6"/>
        <v>0</v>
      </c>
      <c r="K224" s="110">
        <f t="shared" si="7"/>
        <v>0</v>
      </c>
      <c r="L224" s="108"/>
      <c r="M224" s="108"/>
      <c r="N224" s="108"/>
      <c r="O224" s="112"/>
      <c r="P224" s="112"/>
      <c r="Q224" s="108"/>
      <c r="R224" s="108"/>
      <c r="S224" s="112"/>
    </row>
    <row r="225" spans="1:19" ht="15.75" customHeight="1" x14ac:dyDescent="0.2">
      <c r="A225" s="108"/>
      <c r="B225" s="108"/>
      <c r="C225" s="108"/>
      <c r="D225" s="107"/>
      <c r="E225" s="108"/>
      <c r="F225" s="108"/>
      <c r="G225" s="108"/>
      <c r="H225" s="108"/>
      <c r="I225" s="108"/>
      <c r="J225" s="109">
        <f t="shared" si="6"/>
        <v>0</v>
      </c>
      <c r="K225" s="110">
        <f t="shared" si="7"/>
        <v>0</v>
      </c>
      <c r="L225" s="108"/>
      <c r="M225" s="108"/>
      <c r="N225" s="108"/>
      <c r="O225" s="112"/>
      <c r="P225" s="112"/>
      <c r="Q225" s="108"/>
      <c r="R225" s="108"/>
      <c r="S225" s="112"/>
    </row>
    <row r="226" spans="1:19" ht="15.75" customHeight="1" x14ac:dyDescent="0.2">
      <c r="A226" s="108"/>
      <c r="B226" s="108"/>
      <c r="C226" s="108"/>
      <c r="D226" s="107"/>
      <c r="E226" s="108"/>
      <c r="F226" s="108"/>
      <c r="G226" s="108"/>
      <c r="H226" s="108"/>
      <c r="I226" s="108"/>
      <c r="J226" s="109">
        <f t="shared" si="6"/>
        <v>0</v>
      </c>
      <c r="K226" s="110">
        <f t="shared" si="7"/>
        <v>0</v>
      </c>
      <c r="L226" s="108"/>
      <c r="M226" s="108"/>
      <c r="N226" s="108"/>
      <c r="O226" s="112"/>
      <c r="P226" s="112"/>
      <c r="Q226" s="108"/>
      <c r="R226" s="108"/>
      <c r="S226" s="112"/>
    </row>
    <row r="227" spans="1:19" ht="15.75" customHeight="1" x14ac:dyDescent="0.2">
      <c r="A227" s="108"/>
      <c r="B227" s="108"/>
      <c r="C227" s="108"/>
      <c r="D227" s="107"/>
      <c r="E227" s="108"/>
      <c r="F227" s="108"/>
      <c r="G227" s="108"/>
      <c r="H227" s="108"/>
      <c r="I227" s="108"/>
      <c r="J227" s="109">
        <f t="shared" si="6"/>
        <v>0</v>
      </c>
      <c r="K227" s="110">
        <f t="shared" si="7"/>
        <v>0</v>
      </c>
      <c r="L227" s="108"/>
      <c r="M227" s="108"/>
      <c r="N227" s="108"/>
      <c r="O227" s="112"/>
      <c r="P227" s="112"/>
      <c r="Q227" s="108"/>
      <c r="R227" s="108"/>
      <c r="S227" s="112"/>
    </row>
    <row r="228" spans="1:19" ht="15.75" customHeight="1" x14ac:dyDescent="0.2">
      <c r="A228" s="108"/>
      <c r="B228" s="108"/>
      <c r="C228" s="108"/>
      <c r="D228" s="107"/>
      <c r="E228" s="108"/>
      <c r="F228" s="108"/>
      <c r="G228" s="108"/>
      <c r="H228" s="108"/>
      <c r="I228" s="108"/>
      <c r="J228" s="109">
        <f t="shared" si="6"/>
        <v>0</v>
      </c>
      <c r="K228" s="110">
        <f t="shared" si="7"/>
        <v>0</v>
      </c>
      <c r="L228" s="108"/>
      <c r="M228" s="108"/>
      <c r="N228" s="108"/>
      <c r="O228" s="112"/>
      <c r="P228" s="112"/>
      <c r="Q228" s="108"/>
      <c r="R228" s="108"/>
      <c r="S228" s="112"/>
    </row>
    <row r="229" spans="1:19" ht="15.75" customHeight="1" x14ac:dyDescent="0.2">
      <c r="A229" s="108"/>
      <c r="B229" s="108"/>
      <c r="C229" s="108"/>
      <c r="D229" s="107"/>
      <c r="E229" s="108"/>
      <c r="F229" s="108"/>
      <c r="G229" s="108"/>
      <c r="H229" s="108"/>
      <c r="I229" s="108"/>
      <c r="J229" s="109">
        <f t="shared" si="6"/>
        <v>0</v>
      </c>
      <c r="K229" s="110">
        <f t="shared" si="7"/>
        <v>0</v>
      </c>
      <c r="L229" s="108"/>
      <c r="M229" s="108"/>
      <c r="N229" s="108"/>
      <c r="O229" s="112"/>
      <c r="P229" s="112"/>
      <c r="Q229" s="108"/>
      <c r="R229" s="108"/>
      <c r="S229" s="112"/>
    </row>
    <row r="230" spans="1:19" ht="15.75" customHeight="1" x14ac:dyDescent="0.2">
      <c r="A230" s="108"/>
      <c r="B230" s="108"/>
      <c r="C230" s="108"/>
      <c r="D230" s="107"/>
      <c r="E230" s="108"/>
      <c r="F230" s="108"/>
      <c r="G230" s="108"/>
      <c r="H230" s="108"/>
      <c r="I230" s="108"/>
      <c r="J230" s="109">
        <f t="shared" si="6"/>
        <v>0</v>
      </c>
      <c r="K230" s="110">
        <f t="shared" si="7"/>
        <v>0</v>
      </c>
      <c r="L230" s="108"/>
      <c r="M230" s="108"/>
      <c r="N230" s="108"/>
      <c r="O230" s="112"/>
      <c r="P230" s="112"/>
      <c r="Q230" s="108"/>
      <c r="R230" s="108"/>
      <c r="S230" s="112"/>
    </row>
    <row r="231" spans="1:19" ht="15.75" customHeight="1" x14ac:dyDescent="0.2">
      <c r="A231" s="108"/>
      <c r="B231" s="108"/>
      <c r="C231" s="108"/>
      <c r="D231" s="107"/>
      <c r="E231" s="108"/>
      <c r="F231" s="108"/>
      <c r="G231" s="108"/>
      <c r="H231" s="108"/>
      <c r="I231" s="108"/>
      <c r="J231" s="109">
        <f t="shared" si="6"/>
        <v>0</v>
      </c>
      <c r="K231" s="110">
        <f t="shared" si="7"/>
        <v>0</v>
      </c>
      <c r="L231" s="108"/>
      <c r="M231" s="108"/>
      <c r="N231" s="108"/>
      <c r="O231" s="112"/>
      <c r="P231" s="112"/>
      <c r="Q231" s="108"/>
      <c r="R231" s="108"/>
      <c r="S231" s="112"/>
    </row>
    <row r="232" spans="1:19" ht="15.75" customHeight="1" x14ac:dyDescent="0.2">
      <c r="A232" s="108"/>
      <c r="B232" s="108"/>
      <c r="C232" s="108"/>
      <c r="D232" s="107"/>
      <c r="E232" s="108"/>
      <c r="F232" s="108"/>
      <c r="G232" s="108"/>
      <c r="H232" s="108"/>
      <c r="I232" s="108"/>
      <c r="J232" s="109">
        <f t="shared" si="6"/>
        <v>0</v>
      </c>
      <c r="K232" s="110">
        <f t="shared" si="7"/>
        <v>0</v>
      </c>
      <c r="L232" s="108"/>
      <c r="M232" s="108"/>
      <c r="N232" s="108"/>
      <c r="O232" s="112"/>
      <c r="P232" s="112"/>
      <c r="Q232" s="108"/>
      <c r="R232" s="108"/>
      <c r="S232" s="112"/>
    </row>
    <row r="233" spans="1:19" ht="15.75" customHeight="1" x14ac:dyDescent="0.2">
      <c r="A233" s="108"/>
      <c r="B233" s="108"/>
      <c r="C233" s="108"/>
      <c r="D233" s="107"/>
      <c r="E233" s="108"/>
      <c r="F233" s="108"/>
      <c r="G233" s="108"/>
      <c r="H233" s="108"/>
      <c r="I233" s="108"/>
      <c r="J233" s="109">
        <f t="shared" si="6"/>
        <v>0</v>
      </c>
      <c r="K233" s="110">
        <f t="shared" si="7"/>
        <v>0</v>
      </c>
      <c r="L233" s="108"/>
      <c r="M233" s="108"/>
      <c r="N233" s="108"/>
      <c r="O233" s="112"/>
      <c r="P233" s="112"/>
      <c r="Q233" s="108"/>
      <c r="R233" s="108"/>
      <c r="S233" s="112"/>
    </row>
    <row r="234" spans="1:19" ht="15.75" customHeight="1" x14ac:dyDescent="0.2">
      <c r="A234" s="108"/>
      <c r="B234" s="108"/>
      <c r="C234" s="108"/>
      <c r="D234" s="107"/>
      <c r="E234" s="108"/>
      <c r="F234" s="108"/>
      <c r="G234" s="108"/>
      <c r="H234" s="108"/>
      <c r="I234" s="108"/>
      <c r="J234" s="109">
        <f t="shared" si="6"/>
        <v>0</v>
      </c>
      <c r="K234" s="110">
        <f t="shared" si="7"/>
        <v>0</v>
      </c>
      <c r="L234" s="108"/>
      <c r="M234" s="108"/>
      <c r="N234" s="108"/>
      <c r="O234" s="112"/>
      <c r="P234" s="112"/>
      <c r="Q234" s="108"/>
      <c r="R234" s="108"/>
      <c r="S234" s="112"/>
    </row>
    <row r="235" spans="1:19" ht="15.75" customHeight="1" x14ac:dyDescent="0.2">
      <c r="A235" s="108"/>
      <c r="B235" s="108"/>
      <c r="C235" s="108"/>
      <c r="D235" s="107"/>
      <c r="E235" s="108"/>
      <c r="F235" s="108"/>
      <c r="G235" s="108"/>
      <c r="H235" s="108"/>
      <c r="I235" s="108"/>
      <c r="J235" s="109">
        <f t="shared" si="6"/>
        <v>0</v>
      </c>
      <c r="K235" s="110">
        <f t="shared" si="7"/>
        <v>0</v>
      </c>
      <c r="L235" s="108"/>
      <c r="M235" s="108"/>
      <c r="N235" s="108"/>
      <c r="O235" s="112"/>
      <c r="P235" s="112"/>
      <c r="Q235" s="108"/>
      <c r="R235" s="108"/>
      <c r="S235" s="112"/>
    </row>
    <row r="236" spans="1:19" ht="15.75" customHeight="1" x14ac:dyDescent="0.2">
      <c r="A236" s="108"/>
      <c r="B236" s="108"/>
      <c r="C236" s="108"/>
      <c r="D236" s="107"/>
      <c r="E236" s="108"/>
      <c r="F236" s="108"/>
      <c r="G236" s="108"/>
      <c r="H236" s="108"/>
      <c r="I236" s="108"/>
      <c r="J236" s="109">
        <f t="shared" si="6"/>
        <v>0</v>
      </c>
      <c r="K236" s="110">
        <f t="shared" si="7"/>
        <v>0</v>
      </c>
      <c r="L236" s="108"/>
      <c r="M236" s="108"/>
      <c r="N236" s="108"/>
      <c r="O236" s="112"/>
      <c r="P236" s="112"/>
      <c r="Q236" s="108"/>
      <c r="R236" s="108"/>
      <c r="S236" s="112"/>
    </row>
    <row r="237" spans="1:19" ht="15.75" customHeight="1" x14ac:dyDescent="0.2">
      <c r="A237" s="108"/>
      <c r="B237" s="108"/>
      <c r="C237" s="108"/>
      <c r="D237" s="107"/>
      <c r="E237" s="108"/>
      <c r="F237" s="108"/>
      <c r="G237" s="108"/>
      <c r="H237" s="108"/>
      <c r="I237" s="108"/>
      <c r="J237" s="109">
        <f t="shared" si="6"/>
        <v>0</v>
      </c>
      <c r="K237" s="110">
        <f t="shared" si="7"/>
        <v>0</v>
      </c>
      <c r="L237" s="108"/>
      <c r="M237" s="108"/>
      <c r="N237" s="108"/>
      <c r="O237" s="112"/>
      <c r="P237" s="112"/>
      <c r="Q237" s="108"/>
      <c r="R237" s="108"/>
      <c r="S237" s="112"/>
    </row>
    <row r="238" spans="1:19" ht="15.75" customHeight="1" x14ac:dyDescent="0.2">
      <c r="A238" s="108"/>
      <c r="B238" s="108"/>
      <c r="C238" s="108"/>
      <c r="D238" s="107"/>
      <c r="E238" s="108"/>
      <c r="F238" s="108"/>
      <c r="G238" s="108"/>
      <c r="H238" s="108"/>
      <c r="I238" s="108"/>
      <c r="J238" s="109">
        <f t="shared" si="6"/>
        <v>0</v>
      </c>
      <c r="K238" s="110">
        <f t="shared" si="7"/>
        <v>0</v>
      </c>
      <c r="L238" s="108"/>
      <c r="M238" s="108"/>
      <c r="N238" s="108"/>
      <c r="O238" s="112"/>
      <c r="P238" s="112"/>
      <c r="Q238" s="108"/>
      <c r="R238" s="108"/>
      <c r="S238" s="112"/>
    </row>
    <row r="239" spans="1:19" ht="15.75" customHeight="1" x14ac:dyDescent="0.2">
      <c r="A239" s="108"/>
      <c r="B239" s="108"/>
      <c r="C239" s="108"/>
      <c r="D239" s="107"/>
      <c r="E239" s="108"/>
      <c r="F239" s="108"/>
      <c r="G239" s="108"/>
      <c r="H239" s="108"/>
      <c r="I239" s="108"/>
      <c r="J239" s="109">
        <f t="shared" si="6"/>
        <v>0</v>
      </c>
      <c r="K239" s="110">
        <f t="shared" si="7"/>
        <v>0</v>
      </c>
      <c r="L239" s="108"/>
      <c r="M239" s="108"/>
      <c r="N239" s="108"/>
      <c r="O239" s="112"/>
      <c r="P239" s="112"/>
      <c r="Q239" s="108"/>
      <c r="R239" s="108"/>
      <c r="S239" s="112"/>
    </row>
    <row r="240" spans="1:19" ht="15.75" customHeight="1" x14ac:dyDescent="0.2">
      <c r="A240" s="108"/>
      <c r="B240" s="108"/>
      <c r="C240" s="108"/>
      <c r="D240" s="107"/>
      <c r="E240" s="108"/>
      <c r="F240" s="108"/>
      <c r="G240" s="108"/>
      <c r="H240" s="108"/>
      <c r="I240" s="108"/>
      <c r="J240" s="109">
        <f t="shared" si="6"/>
        <v>0</v>
      </c>
      <c r="K240" s="110">
        <f t="shared" si="7"/>
        <v>0</v>
      </c>
      <c r="L240" s="108"/>
      <c r="M240" s="108"/>
      <c r="N240" s="108"/>
      <c r="O240" s="112"/>
      <c r="P240" s="112"/>
      <c r="Q240" s="108"/>
      <c r="R240" s="108"/>
      <c r="S240" s="112"/>
    </row>
    <row r="241" spans="1:19" ht="15.75" customHeight="1" x14ac:dyDescent="0.2">
      <c r="A241" s="108"/>
      <c r="B241" s="108"/>
      <c r="C241" s="108"/>
      <c r="D241" s="107"/>
      <c r="E241" s="108"/>
      <c r="F241" s="108"/>
      <c r="G241" s="108"/>
      <c r="H241" s="108"/>
      <c r="I241" s="108"/>
      <c r="J241" s="109">
        <f t="shared" si="6"/>
        <v>0</v>
      </c>
      <c r="K241" s="110">
        <f t="shared" si="7"/>
        <v>0</v>
      </c>
      <c r="L241" s="108"/>
      <c r="M241" s="108"/>
      <c r="N241" s="108"/>
      <c r="O241" s="112"/>
      <c r="P241" s="112"/>
      <c r="Q241" s="108"/>
      <c r="R241" s="108"/>
      <c r="S241" s="112"/>
    </row>
    <row r="242" spans="1:19" ht="15.75" customHeight="1" x14ac:dyDescent="0.2">
      <c r="A242" s="108"/>
      <c r="B242" s="108"/>
      <c r="C242" s="108"/>
      <c r="D242" s="107"/>
      <c r="E242" s="108"/>
      <c r="F242" s="108"/>
      <c r="G242" s="108"/>
      <c r="H242" s="108"/>
      <c r="I242" s="108"/>
      <c r="J242" s="109">
        <f t="shared" si="6"/>
        <v>0</v>
      </c>
      <c r="K242" s="110">
        <f t="shared" si="7"/>
        <v>0</v>
      </c>
      <c r="L242" s="108"/>
      <c r="M242" s="108"/>
      <c r="N242" s="108"/>
      <c r="O242" s="112"/>
      <c r="P242" s="112"/>
      <c r="Q242" s="108"/>
      <c r="R242" s="108"/>
      <c r="S242" s="112"/>
    </row>
    <row r="243" spans="1:19" ht="15.75" customHeight="1" x14ac:dyDescent="0.2">
      <c r="A243" s="108"/>
      <c r="B243" s="108"/>
      <c r="C243" s="108"/>
      <c r="D243" s="107"/>
      <c r="E243" s="108"/>
      <c r="F243" s="108"/>
      <c r="G243" s="108"/>
      <c r="H243" s="108"/>
      <c r="I243" s="108"/>
      <c r="J243" s="109">
        <f t="shared" si="6"/>
        <v>0</v>
      </c>
      <c r="K243" s="110">
        <f t="shared" si="7"/>
        <v>0</v>
      </c>
      <c r="L243" s="108"/>
      <c r="M243" s="108"/>
      <c r="N243" s="108"/>
      <c r="O243" s="112"/>
      <c r="P243" s="112"/>
      <c r="Q243" s="108"/>
      <c r="R243" s="108"/>
      <c r="S243" s="112"/>
    </row>
    <row r="244" spans="1:19" ht="15.75" customHeight="1" x14ac:dyDescent="0.2">
      <c r="A244" s="108"/>
      <c r="B244" s="108"/>
      <c r="C244" s="108"/>
      <c r="D244" s="107"/>
      <c r="E244" s="108"/>
      <c r="F244" s="108"/>
      <c r="G244" s="108"/>
      <c r="H244" s="108"/>
      <c r="I244" s="108"/>
      <c r="J244" s="109">
        <f t="shared" si="6"/>
        <v>0</v>
      </c>
      <c r="K244" s="110">
        <f t="shared" si="7"/>
        <v>0</v>
      </c>
      <c r="L244" s="108"/>
      <c r="M244" s="108"/>
      <c r="N244" s="108"/>
      <c r="O244" s="112"/>
      <c r="P244" s="112"/>
      <c r="Q244" s="108"/>
      <c r="R244" s="108"/>
      <c r="S244" s="112"/>
    </row>
    <row r="245" spans="1:19" ht="15.75" customHeight="1" x14ac:dyDescent="0.2">
      <c r="A245" s="108"/>
      <c r="B245" s="108"/>
      <c r="C245" s="108"/>
      <c r="D245" s="107"/>
      <c r="E245" s="108"/>
      <c r="F245" s="108"/>
      <c r="G245" s="108"/>
      <c r="H245" s="108"/>
      <c r="I245" s="108"/>
      <c r="J245" s="109">
        <f t="shared" si="6"/>
        <v>0</v>
      </c>
      <c r="K245" s="110">
        <f t="shared" si="7"/>
        <v>0</v>
      </c>
      <c r="L245" s="108"/>
      <c r="M245" s="108"/>
      <c r="N245" s="108"/>
      <c r="O245" s="112"/>
      <c r="P245" s="112"/>
      <c r="Q245" s="108"/>
      <c r="R245" s="108"/>
      <c r="S245" s="112"/>
    </row>
    <row r="246" spans="1:19" ht="15.75" customHeight="1" x14ac:dyDescent="0.2">
      <c r="A246" s="108"/>
      <c r="B246" s="108"/>
      <c r="C246" s="108"/>
      <c r="D246" s="107"/>
      <c r="E246" s="108"/>
      <c r="F246" s="108"/>
      <c r="G246" s="108"/>
      <c r="H246" s="108"/>
      <c r="I246" s="108"/>
      <c r="J246" s="109">
        <f t="shared" si="6"/>
        <v>0</v>
      </c>
      <c r="K246" s="110">
        <f t="shared" si="7"/>
        <v>0</v>
      </c>
      <c r="L246" s="108"/>
      <c r="M246" s="108"/>
      <c r="N246" s="108"/>
      <c r="O246" s="112"/>
      <c r="P246" s="112"/>
      <c r="Q246" s="108"/>
      <c r="R246" s="108"/>
      <c r="S246" s="112"/>
    </row>
    <row r="247" spans="1:19" ht="15.75" customHeight="1" x14ac:dyDescent="0.2">
      <c r="A247" s="108"/>
      <c r="B247" s="108"/>
      <c r="C247" s="108"/>
      <c r="D247" s="107"/>
      <c r="E247" s="108"/>
      <c r="F247" s="108"/>
      <c r="G247" s="108"/>
      <c r="H247" s="108"/>
      <c r="I247" s="108"/>
      <c r="J247" s="109">
        <f t="shared" si="6"/>
        <v>0</v>
      </c>
      <c r="K247" s="110">
        <f t="shared" si="7"/>
        <v>0</v>
      </c>
      <c r="L247" s="108"/>
      <c r="M247" s="108"/>
      <c r="N247" s="108"/>
      <c r="O247" s="112"/>
      <c r="P247" s="112"/>
      <c r="Q247" s="108"/>
      <c r="R247" s="108"/>
      <c r="S247" s="112"/>
    </row>
    <row r="248" spans="1:19" ht="15.75" customHeight="1" x14ac:dyDescent="0.2">
      <c r="A248" s="108"/>
      <c r="B248" s="108"/>
      <c r="C248" s="108"/>
      <c r="D248" s="107"/>
      <c r="E248" s="108"/>
      <c r="F248" s="108"/>
      <c r="G248" s="108"/>
      <c r="H248" s="108"/>
      <c r="I248" s="108"/>
      <c r="J248" s="109">
        <f t="shared" si="6"/>
        <v>0</v>
      </c>
      <c r="K248" s="110">
        <f t="shared" si="7"/>
        <v>0</v>
      </c>
      <c r="L248" s="108"/>
      <c r="M248" s="108"/>
      <c r="N248" s="108"/>
      <c r="O248" s="112"/>
      <c r="P248" s="112"/>
      <c r="Q248" s="108"/>
      <c r="R248" s="108"/>
      <c r="S248" s="112"/>
    </row>
    <row r="249" spans="1:19" ht="15.75" customHeight="1" x14ac:dyDescent="0.2">
      <c r="A249" s="108"/>
      <c r="B249" s="108"/>
      <c r="C249" s="108"/>
      <c r="D249" s="107"/>
      <c r="E249" s="108"/>
      <c r="F249" s="108"/>
      <c r="G249" s="108"/>
      <c r="H249" s="108"/>
      <c r="I249" s="108"/>
      <c r="J249" s="109">
        <f t="shared" si="6"/>
        <v>0</v>
      </c>
      <c r="K249" s="110">
        <f t="shared" si="7"/>
        <v>0</v>
      </c>
      <c r="L249" s="108"/>
      <c r="M249" s="108"/>
      <c r="N249" s="108"/>
      <c r="O249" s="112"/>
      <c r="P249" s="112"/>
      <c r="Q249" s="108"/>
      <c r="R249" s="108"/>
      <c r="S249" s="112"/>
    </row>
    <row r="250" spans="1:19" ht="15.75" customHeight="1" x14ac:dyDescent="0.2">
      <c r="A250" s="108"/>
      <c r="B250" s="108"/>
      <c r="C250" s="108"/>
      <c r="D250" s="107"/>
      <c r="E250" s="108"/>
      <c r="F250" s="108"/>
      <c r="G250" s="108"/>
      <c r="H250" s="108"/>
      <c r="I250" s="108"/>
      <c r="J250" s="109">
        <f t="shared" si="6"/>
        <v>0</v>
      </c>
      <c r="K250" s="110">
        <f t="shared" si="7"/>
        <v>0</v>
      </c>
      <c r="L250" s="108"/>
      <c r="M250" s="108"/>
      <c r="N250" s="108"/>
      <c r="O250" s="112"/>
      <c r="P250" s="112"/>
      <c r="Q250" s="108"/>
      <c r="R250" s="108"/>
      <c r="S250" s="112"/>
    </row>
    <row r="251" spans="1:19" ht="15.75" customHeight="1" x14ac:dyDescent="0.2">
      <c r="A251" s="108"/>
      <c r="B251" s="108"/>
      <c r="C251" s="108"/>
      <c r="D251" s="107"/>
      <c r="E251" s="108"/>
      <c r="F251" s="108"/>
      <c r="G251" s="108"/>
      <c r="H251" s="108"/>
      <c r="I251" s="108"/>
      <c r="J251" s="109">
        <f t="shared" si="6"/>
        <v>0</v>
      </c>
      <c r="K251" s="110">
        <f t="shared" si="7"/>
        <v>0</v>
      </c>
      <c r="L251" s="108"/>
      <c r="M251" s="108"/>
      <c r="N251" s="108"/>
      <c r="O251" s="112"/>
      <c r="P251" s="112"/>
      <c r="Q251" s="108"/>
      <c r="R251" s="108"/>
      <c r="S251" s="112"/>
    </row>
    <row r="252" spans="1:19" ht="15.75" customHeight="1" x14ac:dyDescent="0.2">
      <c r="A252" s="108"/>
      <c r="B252" s="108"/>
      <c r="C252" s="108"/>
      <c r="D252" s="107"/>
      <c r="E252" s="108"/>
      <c r="F252" s="108"/>
      <c r="G252" s="108"/>
      <c r="H252" s="108"/>
      <c r="I252" s="108"/>
      <c r="J252" s="109">
        <f t="shared" si="6"/>
        <v>0</v>
      </c>
      <c r="K252" s="110">
        <f t="shared" si="7"/>
        <v>0</v>
      </c>
      <c r="L252" s="108"/>
      <c r="M252" s="108"/>
      <c r="N252" s="108"/>
      <c r="O252" s="112"/>
      <c r="P252" s="112"/>
      <c r="Q252" s="108"/>
      <c r="R252" s="108"/>
      <c r="S252" s="112"/>
    </row>
    <row r="253" spans="1:19" ht="15.75" customHeight="1" x14ac:dyDescent="0.2">
      <c r="A253" s="108"/>
      <c r="B253" s="108"/>
      <c r="C253" s="108"/>
      <c r="D253" s="107"/>
      <c r="E253" s="108"/>
      <c r="F253" s="108"/>
      <c r="G253" s="108"/>
      <c r="H253" s="108"/>
      <c r="I253" s="108"/>
      <c r="J253" s="109">
        <f t="shared" si="6"/>
        <v>0</v>
      </c>
      <c r="K253" s="110">
        <f t="shared" si="7"/>
        <v>0</v>
      </c>
      <c r="L253" s="108"/>
      <c r="M253" s="108"/>
      <c r="N253" s="108"/>
      <c r="O253" s="112"/>
      <c r="P253" s="112"/>
      <c r="Q253" s="108"/>
      <c r="R253" s="108"/>
      <c r="S253" s="112"/>
    </row>
    <row r="254" spans="1:19" ht="15.75" customHeight="1" x14ac:dyDescent="0.2">
      <c r="A254" s="108"/>
      <c r="B254" s="108"/>
      <c r="C254" s="108"/>
      <c r="D254" s="107"/>
      <c r="E254" s="108"/>
      <c r="F254" s="108"/>
      <c r="G254" s="108"/>
      <c r="H254" s="108"/>
      <c r="I254" s="108"/>
      <c r="J254" s="109">
        <f t="shared" si="6"/>
        <v>0</v>
      </c>
      <c r="K254" s="109"/>
      <c r="L254" s="108"/>
      <c r="M254" s="108"/>
      <c r="N254" s="108"/>
      <c r="O254" s="112"/>
      <c r="P254" s="112"/>
      <c r="Q254" s="108"/>
      <c r="R254" s="108"/>
      <c r="S254" s="112"/>
    </row>
    <row r="255" spans="1:19" ht="15.75" customHeight="1" x14ac:dyDescent="0.2">
      <c r="A255" s="108"/>
      <c r="B255" s="108"/>
      <c r="C255" s="108"/>
      <c r="D255" s="107"/>
      <c r="E255" s="108"/>
      <c r="F255" s="108"/>
      <c r="G255" s="108"/>
      <c r="H255" s="108"/>
      <c r="I255" s="108"/>
      <c r="J255" s="109">
        <f t="shared" si="6"/>
        <v>0</v>
      </c>
      <c r="K255" s="109"/>
      <c r="L255" s="108"/>
      <c r="M255" s="108"/>
      <c r="N255" s="108"/>
      <c r="O255" s="112"/>
      <c r="P255" s="112"/>
      <c r="Q255" s="108"/>
      <c r="R255" s="108"/>
      <c r="S255" s="112"/>
    </row>
    <row r="256" spans="1:19" ht="15.75" customHeight="1" x14ac:dyDescent="0.2">
      <c r="A256" s="108"/>
      <c r="B256" s="108"/>
      <c r="C256" s="108"/>
      <c r="D256" s="107"/>
      <c r="E256" s="108"/>
      <c r="F256" s="108"/>
      <c r="G256" s="108"/>
      <c r="H256" s="108"/>
      <c r="I256" s="108"/>
      <c r="J256" s="109"/>
      <c r="K256" s="109"/>
      <c r="L256" s="108"/>
      <c r="M256" s="108"/>
      <c r="N256" s="108"/>
      <c r="O256" s="112"/>
      <c r="P256" s="112"/>
      <c r="Q256" s="108"/>
      <c r="R256" s="108"/>
      <c r="S256" s="112"/>
    </row>
    <row r="257" spans="1:19" ht="15.75" customHeight="1" x14ac:dyDescent="0.2">
      <c r="A257" s="108"/>
      <c r="B257" s="108"/>
      <c r="C257" s="108"/>
      <c r="D257" s="107"/>
      <c r="E257" s="108"/>
      <c r="F257" s="108"/>
      <c r="G257" s="108"/>
      <c r="H257" s="108"/>
      <c r="I257" s="108"/>
      <c r="J257" s="109"/>
      <c r="K257" s="109"/>
      <c r="L257" s="108"/>
      <c r="M257" s="108"/>
      <c r="N257" s="108"/>
      <c r="O257" s="112"/>
      <c r="P257" s="112"/>
      <c r="Q257" s="108"/>
      <c r="R257" s="108"/>
      <c r="S257" s="112"/>
    </row>
    <row r="258" spans="1:19" ht="15.75" customHeight="1" x14ac:dyDescent="0.2">
      <c r="A258" s="108"/>
      <c r="B258" s="108"/>
      <c r="C258" s="108"/>
      <c r="D258" s="107"/>
      <c r="E258" s="108"/>
      <c r="F258" s="108"/>
      <c r="G258" s="108"/>
      <c r="H258" s="108"/>
      <c r="I258" s="108"/>
      <c r="J258" s="109"/>
      <c r="K258" s="109"/>
      <c r="L258" s="108"/>
      <c r="M258" s="108"/>
      <c r="N258" s="108"/>
      <c r="O258" s="112"/>
      <c r="P258" s="112"/>
      <c r="Q258" s="108"/>
      <c r="R258" s="108"/>
      <c r="S258" s="112"/>
    </row>
    <row r="259" spans="1:19" ht="15.75" customHeight="1" x14ac:dyDescent="0.2">
      <c r="A259" s="108"/>
      <c r="B259" s="108"/>
      <c r="C259" s="108"/>
      <c r="D259" s="107"/>
      <c r="E259" s="108"/>
      <c r="F259" s="108"/>
      <c r="G259" s="108"/>
      <c r="H259" s="108"/>
      <c r="I259" s="108"/>
      <c r="J259" s="109"/>
      <c r="K259" s="109"/>
      <c r="L259" s="108"/>
      <c r="M259" s="108"/>
      <c r="N259" s="108"/>
      <c r="O259" s="112"/>
      <c r="P259" s="112"/>
      <c r="Q259" s="108"/>
      <c r="R259" s="108"/>
      <c r="S259" s="112"/>
    </row>
    <row r="260" spans="1:19" ht="15.75" customHeight="1" x14ac:dyDescent="0.2">
      <c r="A260" s="108"/>
      <c r="B260" s="108"/>
      <c r="C260" s="108"/>
      <c r="D260" s="107"/>
      <c r="E260" s="108"/>
      <c r="F260" s="108"/>
      <c r="G260" s="108"/>
      <c r="H260" s="108"/>
      <c r="I260" s="108"/>
      <c r="J260" s="109"/>
      <c r="K260" s="109"/>
      <c r="L260" s="108"/>
      <c r="M260" s="108"/>
      <c r="N260" s="108"/>
      <c r="O260" s="112"/>
      <c r="P260" s="112"/>
      <c r="Q260" s="108"/>
      <c r="R260" s="108"/>
      <c r="S260" s="112"/>
    </row>
    <row r="261" spans="1:19" ht="15.75" customHeight="1" x14ac:dyDescent="0.2">
      <c r="A261" s="108"/>
      <c r="B261" s="108"/>
      <c r="C261" s="108"/>
      <c r="D261" s="107"/>
      <c r="E261" s="108"/>
      <c r="F261" s="108"/>
      <c r="G261" s="108"/>
      <c r="H261" s="108"/>
      <c r="I261" s="108"/>
      <c r="J261" s="109"/>
      <c r="K261" s="109"/>
      <c r="L261" s="108"/>
      <c r="M261" s="108"/>
      <c r="N261" s="108"/>
      <c r="O261" s="112"/>
      <c r="P261" s="112"/>
      <c r="Q261" s="108"/>
      <c r="R261" s="108"/>
      <c r="S261" s="112"/>
    </row>
    <row r="262" spans="1:19" ht="15.75" customHeight="1" x14ac:dyDescent="0.2">
      <c r="A262" s="108"/>
      <c r="B262" s="108"/>
      <c r="C262" s="108"/>
      <c r="D262" s="107"/>
      <c r="E262" s="108"/>
      <c r="F262" s="108"/>
      <c r="G262" s="108"/>
      <c r="H262" s="108"/>
      <c r="I262" s="108"/>
      <c r="J262" s="109"/>
      <c r="K262" s="109"/>
      <c r="L262" s="108"/>
      <c r="M262" s="108"/>
      <c r="N262" s="108"/>
      <c r="O262" s="112"/>
      <c r="P262" s="112"/>
      <c r="Q262" s="108"/>
      <c r="R262" s="108"/>
      <c r="S262" s="112"/>
    </row>
    <row r="263" spans="1:19" ht="15.75" customHeight="1" x14ac:dyDescent="0.2">
      <c r="A263" s="108"/>
      <c r="B263" s="108"/>
      <c r="C263" s="108"/>
      <c r="D263" s="107"/>
      <c r="E263" s="108"/>
      <c r="F263" s="108"/>
      <c r="G263" s="108"/>
      <c r="H263" s="108"/>
      <c r="I263" s="108"/>
      <c r="J263" s="109"/>
      <c r="K263" s="109"/>
      <c r="L263" s="108"/>
      <c r="M263" s="108"/>
      <c r="N263" s="108"/>
      <c r="O263" s="112"/>
      <c r="P263" s="112"/>
      <c r="Q263" s="108"/>
      <c r="R263" s="108"/>
      <c r="S263" s="112"/>
    </row>
    <row r="264" spans="1:19" ht="15.75" customHeight="1" x14ac:dyDescent="0.2">
      <c r="A264" s="108"/>
      <c r="B264" s="108"/>
      <c r="C264" s="108"/>
      <c r="D264" s="107"/>
      <c r="E264" s="108"/>
      <c r="F264" s="108"/>
      <c r="G264" s="108"/>
      <c r="H264" s="108"/>
      <c r="I264" s="108"/>
      <c r="J264" s="109"/>
      <c r="K264" s="109"/>
      <c r="L264" s="108"/>
      <c r="M264" s="108"/>
      <c r="N264" s="108"/>
      <c r="O264" s="112"/>
      <c r="P264" s="112"/>
      <c r="Q264" s="108"/>
      <c r="R264" s="108"/>
      <c r="S264" s="112"/>
    </row>
    <row r="265" spans="1:19" ht="15.75" customHeight="1" x14ac:dyDescent="0.2">
      <c r="A265" s="108"/>
      <c r="B265" s="108"/>
      <c r="C265" s="108"/>
      <c r="D265" s="107"/>
      <c r="E265" s="108"/>
      <c r="F265" s="108"/>
      <c r="G265" s="108"/>
      <c r="H265" s="108"/>
      <c r="I265" s="108"/>
      <c r="J265" s="109"/>
      <c r="K265" s="109"/>
      <c r="L265" s="108"/>
      <c r="M265" s="108"/>
      <c r="N265" s="108"/>
      <c r="O265" s="112"/>
      <c r="P265" s="112"/>
      <c r="Q265" s="108"/>
      <c r="R265" s="108"/>
      <c r="S265" s="112"/>
    </row>
    <row r="266" spans="1:19" ht="15.75" customHeight="1" x14ac:dyDescent="0.2">
      <c r="A266" s="108"/>
      <c r="B266" s="108"/>
      <c r="C266" s="108"/>
      <c r="D266" s="107"/>
      <c r="E266" s="108"/>
      <c r="F266" s="108"/>
      <c r="G266" s="108"/>
      <c r="H266" s="108"/>
      <c r="I266" s="108"/>
      <c r="J266" s="109"/>
      <c r="K266" s="109"/>
      <c r="L266" s="108"/>
      <c r="M266" s="108"/>
      <c r="N266" s="108"/>
      <c r="O266" s="112"/>
      <c r="P266" s="112"/>
      <c r="Q266" s="108"/>
      <c r="R266" s="108"/>
      <c r="S266" s="112"/>
    </row>
    <row r="267" spans="1:19" ht="15.75" customHeight="1" x14ac:dyDescent="0.2">
      <c r="A267" s="108"/>
      <c r="B267" s="108"/>
      <c r="C267" s="108"/>
      <c r="D267" s="107"/>
      <c r="E267" s="108"/>
      <c r="F267" s="108"/>
      <c r="G267" s="108"/>
      <c r="H267" s="108"/>
      <c r="I267" s="108"/>
      <c r="J267" s="109"/>
      <c r="K267" s="109"/>
      <c r="L267" s="108"/>
      <c r="M267" s="108"/>
      <c r="N267" s="108"/>
      <c r="O267" s="112"/>
      <c r="P267" s="112"/>
      <c r="Q267" s="108"/>
      <c r="R267" s="108"/>
      <c r="S267" s="112"/>
    </row>
    <row r="268" spans="1:19" ht="15.75" customHeight="1" x14ac:dyDescent="0.2">
      <c r="A268" s="108"/>
      <c r="B268" s="108"/>
      <c r="C268" s="108"/>
      <c r="D268" s="107"/>
      <c r="E268" s="108"/>
      <c r="F268" s="108"/>
      <c r="G268" s="108"/>
      <c r="H268" s="108"/>
      <c r="I268" s="108"/>
      <c r="J268" s="109"/>
      <c r="K268" s="109"/>
      <c r="L268" s="108"/>
      <c r="M268" s="108"/>
      <c r="N268" s="108"/>
      <c r="O268" s="112"/>
      <c r="P268" s="112"/>
      <c r="Q268" s="108"/>
      <c r="R268" s="108"/>
      <c r="S268" s="112"/>
    </row>
    <row r="269" spans="1:19" ht="15.75" customHeight="1" x14ac:dyDescent="0.2">
      <c r="A269" s="108"/>
      <c r="B269" s="108"/>
      <c r="C269" s="108"/>
      <c r="D269" s="107"/>
      <c r="E269" s="108"/>
      <c r="F269" s="108"/>
      <c r="G269" s="108"/>
      <c r="H269" s="108"/>
      <c r="I269" s="108"/>
      <c r="J269" s="109"/>
      <c r="K269" s="109"/>
      <c r="L269" s="108"/>
      <c r="M269" s="108"/>
      <c r="N269" s="108"/>
      <c r="O269" s="112"/>
      <c r="P269" s="112"/>
      <c r="Q269" s="108"/>
      <c r="R269" s="108"/>
      <c r="S269" s="112"/>
    </row>
    <row r="270" spans="1:19" ht="15.75" customHeight="1" x14ac:dyDescent="0.2">
      <c r="A270" s="108"/>
      <c r="B270" s="108"/>
      <c r="C270" s="108"/>
      <c r="D270" s="107"/>
      <c r="E270" s="108"/>
      <c r="F270" s="108"/>
      <c r="G270" s="108"/>
      <c r="H270" s="108"/>
      <c r="I270" s="108"/>
      <c r="J270" s="109"/>
      <c r="K270" s="109"/>
      <c r="L270" s="108"/>
      <c r="M270" s="108"/>
      <c r="N270" s="108"/>
      <c r="O270" s="112"/>
      <c r="P270" s="112"/>
      <c r="Q270" s="108"/>
      <c r="R270" s="108"/>
      <c r="S270" s="112"/>
    </row>
    <row r="271" spans="1:19" ht="15.75" customHeight="1" x14ac:dyDescent="0.2">
      <c r="A271" s="108"/>
      <c r="B271" s="108"/>
      <c r="C271" s="108"/>
      <c r="D271" s="107"/>
      <c r="E271" s="108"/>
      <c r="F271" s="108"/>
      <c r="G271" s="108"/>
      <c r="H271" s="108"/>
      <c r="I271" s="108"/>
      <c r="J271" s="109"/>
      <c r="K271" s="109"/>
      <c r="L271" s="108"/>
      <c r="M271" s="108"/>
      <c r="N271" s="108"/>
      <c r="O271" s="112"/>
      <c r="P271" s="112"/>
      <c r="Q271" s="108"/>
      <c r="R271" s="108"/>
      <c r="S271" s="112"/>
    </row>
    <row r="272" spans="1:19" ht="15.75" customHeight="1" x14ac:dyDescent="0.2">
      <c r="A272" s="108"/>
      <c r="B272" s="108"/>
      <c r="C272" s="108"/>
      <c r="D272" s="107"/>
      <c r="E272" s="108"/>
      <c r="F272" s="108"/>
      <c r="G272" s="108"/>
      <c r="H272" s="108"/>
      <c r="I272" s="108"/>
      <c r="J272" s="109"/>
      <c r="K272" s="109"/>
      <c r="L272" s="108"/>
      <c r="M272" s="108"/>
      <c r="N272" s="108"/>
      <c r="O272" s="112"/>
      <c r="P272" s="112"/>
      <c r="Q272" s="108"/>
      <c r="R272" s="108"/>
      <c r="S272" s="112"/>
    </row>
    <row r="273" spans="1:19" ht="15.75" customHeight="1" x14ac:dyDescent="0.2">
      <c r="A273" s="108"/>
      <c r="B273" s="108"/>
      <c r="C273" s="108"/>
      <c r="D273" s="107"/>
      <c r="E273" s="108"/>
      <c r="F273" s="108"/>
      <c r="G273" s="108"/>
      <c r="H273" s="108"/>
      <c r="I273" s="108"/>
      <c r="J273" s="109"/>
      <c r="K273" s="109"/>
      <c r="L273" s="108"/>
      <c r="M273" s="108"/>
      <c r="N273" s="108"/>
      <c r="O273" s="112"/>
      <c r="P273" s="112"/>
      <c r="Q273" s="108"/>
      <c r="R273" s="108"/>
      <c r="S273" s="112"/>
    </row>
    <row r="274" spans="1:19" ht="15.75" customHeight="1" x14ac:dyDescent="0.2">
      <c r="A274" s="108"/>
      <c r="B274" s="108"/>
      <c r="C274" s="108"/>
      <c r="D274" s="107"/>
      <c r="E274" s="108"/>
      <c r="F274" s="108"/>
      <c r="G274" s="108"/>
      <c r="H274" s="108"/>
      <c r="I274" s="108"/>
      <c r="J274" s="109"/>
      <c r="K274" s="109"/>
      <c r="L274" s="108"/>
      <c r="M274" s="108"/>
      <c r="N274" s="108"/>
      <c r="O274" s="112"/>
      <c r="P274" s="112"/>
      <c r="Q274" s="108"/>
      <c r="R274" s="108"/>
      <c r="S274" s="112"/>
    </row>
    <row r="275" spans="1:19" ht="15.75" customHeight="1" x14ac:dyDescent="0.2">
      <c r="A275" s="108"/>
      <c r="B275" s="108"/>
      <c r="C275" s="108"/>
      <c r="D275" s="107"/>
      <c r="E275" s="108"/>
      <c r="F275" s="108"/>
      <c r="G275" s="108"/>
      <c r="H275" s="108"/>
      <c r="I275" s="108"/>
      <c r="J275" s="109"/>
      <c r="K275" s="109"/>
      <c r="L275" s="108"/>
      <c r="M275" s="108"/>
      <c r="N275" s="108"/>
      <c r="O275" s="112"/>
      <c r="P275" s="112"/>
      <c r="Q275" s="108"/>
      <c r="R275" s="108"/>
      <c r="S275" s="112"/>
    </row>
    <row r="276" spans="1:19" ht="15.75" customHeight="1" x14ac:dyDescent="0.2">
      <c r="A276" s="108"/>
      <c r="B276" s="108"/>
      <c r="C276" s="108"/>
      <c r="D276" s="107"/>
      <c r="E276" s="108"/>
      <c r="F276" s="108"/>
      <c r="G276" s="108"/>
      <c r="H276" s="108"/>
      <c r="I276" s="108"/>
      <c r="J276" s="109"/>
      <c r="K276" s="109"/>
      <c r="L276" s="108"/>
      <c r="M276" s="108"/>
      <c r="N276" s="108"/>
      <c r="O276" s="112"/>
      <c r="P276" s="112"/>
      <c r="Q276" s="108"/>
      <c r="R276" s="108"/>
      <c r="S276" s="112"/>
    </row>
    <row r="277" spans="1:19" ht="15.75" customHeight="1" x14ac:dyDescent="0.2">
      <c r="A277" s="108"/>
      <c r="B277" s="108"/>
      <c r="C277" s="108"/>
      <c r="D277" s="107"/>
      <c r="E277" s="108"/>
      <c r="F277" s="108"/>
      <c r="G277" s="108"/>
      <c r="H277" s="108"/>
      <c r="I277" s="108"/>
      <c r="J277" s="109"/>
      <c r="K277" s="109"/>
      <c r="L277" s="108"/>
      <c r="M277" s="108"/>
      <c r="N277" s="108"/>
      <c r="O277" s="112"/>
      <c r="P277" s="112"/>
      <c r="Q277" s="108"/>
      <c r="R277" s="108"/>
      <c r="S277" s="112"/>
    </row>
    <row r="278" spans="1:19" ht="15.75" customHeight="1" x14ac:dyDescent="0.2">
      <c r="A278" s="108"/>
      <c r="B278" s="108"/>
      <c r="C278" s="108"/>
      <c r="D278" s="107"/>
      <c r="E278" s="108"/>
      <c r="F278" s="108"/>
      <c r="G278" s="108"/>
      <c r="H278" s="108"/>
      <c r="I278" s="108"/>
      <c r="J278" s="109"/>
      <c r="K278" s="109"/>
      <c r="L278" s="108"/>
      <c r="M278" s="108"/>
      <c r="N278" s="108"/>
      <c r="O278" s="112"/>
      <c r="P278" s="112"/>
      <c r="Q278" s="108"/>
      <c r="R278" s="108"/>
      <c r="S278" s="112"/>
    </row>
    <row r="279" spans="1:19" ht="15.75" customHeight="1" x14ac:dyDescent="0.2">
      <c r="A279" s="108"/>
      <c r="B279" s="108"/>
      <c r="C279" s="108"/>
      <c r="D279" s="107"/>
      <c r="E279" s="108"/>
      <c r="F279" s="108"/>
      <c r="G279" s="108"/>
      <c r="H279" s="108"/>
      <c r="I279" s="108"/>
      <c r="J279" s="109"/>
      <c r="K279" s="109"/>
      <c r="L279" s="108"/>
      <c r="M279" s="108"/>
      <c r="N279" s="108"/>
      <c r="O279" s="112"/>
      <c r="P279" s="112"/>
      <c r="Q279" s="108"/>
      <c r="R279" s="108"/>
      <c r="S279" s="112"/>
    </row>
    <row r="280" spans="1:19" ht="15.75" customHeight="1" x14ac:dyDescent="0.2">
      <c r="A280" s="108"/>
      <c r="B280" s="108"/>
      <c r="C280" s="108"/>
      <c r="D280" s="107"/>
      <c r="E280" s="108"/>
      <c r="F280" s="108"/>
      <c r="G280" s="108"/>
      <c r="H280" s="108"/>
      <c r="I280" s="108"/>
      <c r="J280" s="109"/>
      <c r="K280" s="109"/>
      <c r="L280" s="108"/>
      <c r="M280" s="108"/>
      <c r="N280" s="108"/>
      <c r="O280" s="112"/>
      <c r="P280" s="112"/>
      <c r="Q280" s="108"/>
      <c r="R280" s="108"/>
      <c r="S280" s="112"/>
    </row>
    <row r="281" spans="1:19" ht="15.75" customHeight="1" x14ac:dyDescent="0.2">
      <c r="A281" s="108"/>
      <c r="B281" s="108"/>
      <c r="C281" s="108"/>
      <c r="D281" s="107"/>
      <c r="E281" s="108"/>
      <c r="F281" s="108"/>
      <c r="G281" s="108"/>
      <c r="H281" s="108"/>
      <c r="I281" s="108"/>
      <c r="J281" s="109"/>
      <c r="K281" s="109"/>
      <c r="L281" s="108"/>
      <c r="M281" s="108"/>
      <c r="N281" s="108"/>
      <c r="O281" s="112"/>
      <c r="P281" s="112"/>
      <c r="Q281" s="108"/>
      <c r="R281" s="108"/>
      <c r="S281" s="112"/>
    </row>
    <row r="282" spans="1:19" ht="15.75" customHeight="1" x14ac:dyDescent="0.2">
      <c r="A282" s="108"/>
      <c r="B282" s="108"/>
      <c r="C282" s="108"/>
      <c r="D282" s="107"/>
      <c r="E282" s="108"/>
      <c r="F282" s="108"/>
      <c r="G282" s="108"/>
      <c r="H282" s="108"/>
      <c r="I282" s="108"/>
      <c r="J282" s="109"/>
      <c r="K282" s="109"/>
      <c r="L282" s="108"/>
      <c r="M282" s="108"/>
      <c r="N282" s="108"/>
      <c r="O282" s="112"/>
      <c r="P282" s="112"/>
      <c r="Q282" s="108"/>
      <c r="R282" s="108"/>
      <c r="S282" s="112"/>
    </row>
    <row r="283" spans="1:19" ht="15.75" customHeight="1" x14ac:dyDescent="0.2">
      <c r="A283" s="108"/>
      <c r="B283" s="108"/>
      <c r="C283" s="108"/>
      <c r="D283" s="107"/>
      <c r="E283" s="108"/>
      <c r="F283" s="108"/>
      <c r="G283" s="108"/>
      <c r="H283" s="108"/>
      <c r="I283" s="108"/>
      <c r="J283" s="109"/>
      <c r="K283" s="109"/>
      <c r="L283" s="108"/>
      <c r="M283" s="108"/>
      <c r="N283" s="108"/>
      <c r="O283" s="112"/>
      <c r="P283" s="112"/>
      <c r="Q283" s="108"/>
      <c r="R283" s="108"/>
      <c r="S283" s="112"/>
    </row>
    <row r="284" spans="1:19" ht="15.75" customHeight="1" x14ac:dyDescent="0.2">
      <c r="A284" s="108"/>
      <c r="B284" s="108"/>
      <c r="C284" s="108"/>
      <c r="D284" s="107"/>
      <c r="E284" s="108"/>
      <c r="F284" s="108"/>
      <c r="G284" s="108"/>
      <c r="H284" s="108"/>
      <c r="I284" s="108"/>
      <c r="J284" s="109"/>
      <c r="K284" s="109"/>
      <c r="L284" s="108"/>
      <c r="M284" s="108"/>
      <c r="N284" s="108"/>
      <c r="O284" s="112"/>
      <c r="P284" s="112"/>
      <c r="Q284" s="108"/>
      <c r="R284" s="108"/>
      <c r="S284" s="112"/>
    </row>
    <row r="285" spans="1:19" ht="15.75" customHeight="1" x14ac:dyDescent="0.2">
      <c r="A285" s="108"/>
      <c r="B285" s="108"/>
      <c r="C285" s="108"/>
      <c r="D285" s="107"/>
      <c r="E285" s="108"/>
      <c r="F285" s="108"/>
      <c r="G285" s="108"/>
      <c r="H285" s="108"/>
      <c r="I285" s="108"/>
      <c r="J285" s="109"/>
      <c r="K285" s="109"/>
      <c r="L285" s="108"/>
      <c r="M285" s="108"/>
      <c r="N285" s="108"/>
      <c r="O285" s="112"/>
      <c r="P285" s="112"/>
      <c r="Q285" s="108"/>
      <c r="R285" s="108"/>
      <c r="S285" s="112"/>
    </row>
    <row r="286" spans="1:19" ht="15.75" customHeight="1" x14ac:dyDescent="0.2">
      <c r="A286" s="108"/>
      <c r="B286" s="108"/>
      <c r="C286" s="108"/>
      <c r="D286" s="107"/>
      <c r="E286" s="108"/>
      <c r="F286" s="108"/>
      <c r="G286" s="108"/>
      <c r="H286" s="108"/>
      <c r="I286" s="108"/>
      <c r="J286" s="109"/>
      <c r="K286" s="109"/>
      <c r="L286" s="108"/>
      <c r="M286" s="108"/>
      <c r="N286" s="108"/>
      <c r="O286" s="112"/>
      <c r="P286" s="112"/>
      <c r="Q286" s="108"/>
      <c r="R286" s="108"/>
      <c r="S286" s="112"/>
    </row>
    <row r="287" spans="1:19" ht="15.75" customHeight="1" x14ac:dyDescent="0.2">
      <c r="A287" s="108"/>
      <c r="B287" s="108"/>
      <c r="C287" s="108"/>
      <c r="D287" s="107"/>
      <c r="E287" s="108"/>
      <c r="F287" s="108"/>
      <c r="G287" s="108"/>
      <c r="H287" s="108"/>
      <c r="I287" s="108"/>
      <c r="J287" s="109"/>
      <c r="K287" s="109"/>
      <c r="L287" s="108"/>
      <c r="M287" s="108"/>
      <c r="N287" s="108"/>
      <c r="O287" s="112"/>
      <c r="P287" s="112"/>
      <c r="Q287" s="108"/>
      <c r="R287" s="108"/>
      <c r="S287" s="112"/>
    </row>
    <row r="288" spans="1:19" ht="15.75" customHeight="1" x14ac:dyDescent="0.2">
      <c r="A288" s="108"/>
      <c r="B288" s="108"/>
      <c r="C288" s="108"/>
      <c r="D288" s="107"/>
      <c r="E288" s="108"/>
      <c r="F288" s="108"/>
      <c r="G288" s="108"/>
      <c r="H288" s="108"/>
      <c r="I288" s="108"/>
      <c r="J288" s="109"/>
      <c r="K288" s="109"/>
      <c r="L288" s="108"/>
      <c r="M288" s="108"/>
      <c r="N288" s="108"/>
      <c r="O288" s="112"/>
      <c r="P288" s="112"/>
      <c r="Q288" s="108"/>
      <c r="R288" s="108"/>
      <c r="S288" s="112"/>
    </row>
    <row r="289" spans="1:19" ht="15.75" customHeight="1" x14ac:dyDescent="0.2">
      <c r="A289" s="108"/>
      <c r="B289" s="108"/>
      <c r="C289" s="108"/>
      <c r="D289" s="107"/>
      <c r="E289" s="108"/>
      <c r="F289" s="108"/>
      <c r="G289" s="108"/>
      <c r="H289" s="108"/>
      <c r="I289" s="108"/>
      <c r="J289" s="109"/>
      <c r="K289" s="109"/>
      <c r="L289" s="108"/>
      <c r="M289" s="108"/>
      <c r="N289" s="108"/>
      <c r="O289" s="112"/>
      <c r="P289" s="112"/>
      <c r="Q289" s="108"/>
      <c r="R289" s="108"/>
      <c r="S289" s="112"/>
    </row>
    <row r="290" spans="1:19" ht="15.75" customHeight="1" x14ac:dyDescent="0.2">
      <c r="A290" s="108"/>
      <c r="B290" s="108"/>
      <c r="C290" s="108"/>
      <c r="D290" s="107"/>
      <c r="E290" s="108"/>
      <c r="F290" s="108"/>
      <c r="G290" s="108"/>
      <c r="H290" s="108"/>
      <c r="I290" s="108"/>
      <c r="J290" s="109"/>
      <c r="K290" s="109"/>
      <c r="L290" s="108"/>
      <c r="M290" s="108"/>
      <c r="N290" s="108"/>
      <c r="O290" s="112"/>
      <c r="P290" s="112"/>
      <c r="Q290" s="108"/>
      <c r="R290" s="108"/>
      <c r="S290" s="112"/>
    </row>
    <row r="291" spans="1:19" ht="15.75" customHeight="1" x14ac:dyDescent="0.2">
      <c r="A291" s="108"/>
      <c r="B291" s="108"/>
      <c r="C291" s="108"/>
      <c r="D291" s="107"/>
      <c r="E291" s="108"/>
      <c r="F291" s="108"/>
      <c r="G291" s="108"/>
      <c r="H291" s="108"/>
      <c r="I291" s="108"/>
      <c r="J291" s="109"/>
      <c r="K291" s="109"/>
      <c r="L291" s="108"/>
      <c r="M291" s="108"/>
      <c r="N291" s="108"/>
      <c r="O291" s="112"/>
      <c r="P291" s="112"/>
      <c r="Q291" s="108"/>
      <c r="R291" s="108"/>
      <c r="S291" s="112"/>
    </row>
    <row r="292" spans="1:19" ht="15.75" customHeight="1" x14ac:dyDescent="0.2">
      <c r="A292" s="108"/>
      <c r="B292" s="108"/>
      <c r="C292" s="108"/>
      <c r="D292" s="107"/>
      <c r="E292" s="108"/>
      <c r="F292" s="108"/>
      <c r="G292" s="108"/>
      <c r="H292" s="108"/>
      <c r="I292" s="108"/>
      <c r="J292" s="109"/>
      <c r="K292" s="109"/>
      <c r="L292" s="108"/>
      <c r="M292" s="108"/>
      <c r="N292" s="108"/>
      <c r="O292" s="112"/>
      <c r="P292" s="112"/>
      <c r="Q292" s="108"/>
      <c r="R292" s="108"/>
      <c r="S292" s="112"/>
    </row>
    <row r="293" spans="1:19" ht="15.75" customHeight="1" x14ac:dyDescent="0.2">
      <c r="A293" s="108"/>
      <c r="B293" s="108"/>
      <c r="C293" s="108"/>
      <c r="D293" s="107"/>
      <c r="E293" s="108"/>
      <c r="F293" s="108"/>
      <c r="G293" s="108"/>
      <c r="H293" s="108"/>
      <c r="I293" s="108"/>
      <c r="J293" s="109"/>
      <c r="K293" s="109"/>
      <c r="L293" s="108"/>
      <c r="M293" s="108"/>
      <c r="N293" s="108"/>
      <c r="O293" s="112"/>
      <c r="P293" s="112"/>
      <c r="Q293" s="108"/>
      <c r="R293" s="108"/>
      <c r="S293" s="112"/>
    </row>
    <row r="294" spans="1:19" ht="15.75" customHeight="1" x14ac:dyDescent="0.2">
      <c r="A294" s="108"/>
      <c r="B294" s="108"/>
      <c r="C294" s="108"/>
      <c r="D294" s="107"/>
      <c r="E294" s="108"/>
      <c r="F294" s="108"/>
      <c r="G294" s="108"/>
      <c r="H294" s="108"/>
      <c r="I294" s="108"/>
      <c r="J294" s="109"/>
      <c r="K294" s="109"/>
      <c r="L294" s="108"/>
      <c r="M294" s="108"/>
      <c r="N294" s="108"/>
      <c r="O294" s="112"/>
      <c r="P294" s="112"/>
      <c r="Q294" s="108"/>
      <c r="R294" s="108"/>
      <c r="S294" s="112"/>
    </row>
    <row r="295" spans="1:19" ht="15.75" customHeight="1" x14ac:dyDescent="0.2">
      <c r="A295" s="108"/>
      <c r="B295" s="108"/>
      <c r="C295" s="108"/>
      <c r="D295" s="107"/>
      <c r="E295" s="108"/>
      <c r="F295" s="108"/>
      <c r="G295" s="108"/>
      <c r="H295" s="108"/>
      <c r="I295" s="108"/>
      <c r="J295" s="109"/>
      <c r="K295" s="109"/>
      <c r="L295" s="108"/>
      <c r="M295" s="108"/>
      <c r="N295" s="108"/>
      <c r="O295" s="112"/>
      <c r="P295" s="112"/>
      <c r="Q295" s="108"/>
      <c r="R295" s="108"/>
      <c r="S295" s="112"/>
    </row>
    <row r="296" spans="1:19" ht="15.75" customHeight="1" x14ac:dyDescent="0.2">
      <c r="A296" s="108"/>
      <c r="B296" s="108"/>
      <c r="C296" s="108"/>
      <c r="D296" s="107"/>
      <c r="E296" s="108"/>
      <c r="F296" s="108"/>
      <c r="G296" s="108"/>
      <c r="H296" s="108"/>
      <c r="I296" s="108"/>
      <c r="J296" s="109"/>
      <c r="K296" s="109"/>
      <c r="L296" s="108"/>
      <c r="M296" s="108"/>
      <c r="N296" s="108"/>
      <c r="O296" s="112"/>
      <c r="P296" s="112"/>
      <c r="Q296" s="108"/>
      <c r="R296" s="108"/>
      <c r="S296" s="112"/>
    </row>
    <row r="297" spans="1:19" ht="15.75" customHeight="1" x14ac:dyDescent="0.2">
      <c r="A297" s="108"/>
      <c r="B297" s="108"/>
      <c r="C297" s="108"/>
      <c r="D297" s="107"/>
      <c r="E297" s="108"/>
      <c r="F297" s="108"/>
      <c r="G297" s="108"/>
      <c r="H297" s="108"/>
      <c r="I297" s="108"/>
      <c r="J297" s="109"/>
      <c r="K297" s="109"/>
      <c r="L297" s="108"/>
      <c r="M297" s="108"/>
      <c r="N297" s="108"/>
      <c r="O297" s="112"/>
      <c r="P297" s="112"/>
      <c r="Q297" s="108"/>
      <c r="R297" s="108"/>
      <c r="S297" s="112"/>
    </row>
    <row r="298" spans="1:19" ht="15.75" customHeight="1" x14ac:dyDescent="0.2">
      <c r="A298" s="108"/>
      <c r="B298" s="108"/>
      <c r="C298" s="108"/>
      <c r="D298" s="107"/>
      <c r="E298" s="108"/>
      <c r="F298" s="108"/>
      <c r="G298" s="108"/>
      <c r="H298" s="108"/>
      <c r="I298" s="108"/>
      <c r="J298" s="109"/>
      <c r="K298" s="109"/>
      <c r="L298" s="108"/>
      <c r="M298" s="108"/>
      <c r="N298" s="108"/>
      <c r="O298" s="112"/>
      <c r="P298" s="112"/>
      <c r="Q298" s="108"/>
      <c r="R298" s="108"/>
      <c r="S298" s="112"/>
    </row>
    <row r="299" spans="1:19" ht="15.75" customHeight="1" x14ac:dyDescent="0.2">
      <c r="A299" s="108"/>
      <c r="B299" s="108"/>
      <c r="C299" s="108"/>
      <c r="D299" s="107"/>
      <c r="E299" s="108"/>
      <c r="F299" s="108"/>
      <c r="G299" s="108"/>
      <c r="H299" s="108"/>
      <c r="I299" s="108"/>
      <c r="J299" s="109"/>
      <c r="K299" s="109"/>
      <c r="L299" s="108"/>
      <c r="M299" s="108"/>
      <c r="N299" s="108"/>
      <c r="O299" s="112"/>
      <c r="P299" s="112"/>
      <c r="Q299" s="108"/>
      <c r="R299" s="108"/>
      <c r="S299" s="112"/>
    </row>
    <row r="300" spans="1:19" ht="15.75" customHeight="1" x14ac:dyDescent="0.2">
      <c r="A300" s="108"/>
      <c r="B300" s="108"/>
      <c r="C300" s="108"/>
      <c r="D300" s="107"/>
      <c r="E300" s="108"/>
      <c r="F300" s="108"/>
      <c r="G300" s="108"/>
      <c r="H300" s="108"/>
      <c r="I300" s="108"/>
      <c r="J300" s="109"/>
      <c r="K300" s="109"/>
      <c r="L300" s="108"/>
      <c r="M300" s="108"/>
      <c r="N300" s="108"/>
      <c r="O300" s="112"/>
      <c r="P300" s="112"/>
      <c r="Q300" s="108"/>
      <c r="R300" s="108"/>
      <c r="S300" s="112"/>
    </row>
    <row r="301" spans="1:19" ht="15.75" customHeight="1" x14ac:dyDescent="0.2">
      <c r="A301" s="108"/>
      <c r="B301" s="108"/>
      <c r="C301" s="108"/>
      <c r="D301" s="107"/>
      <c r="E301" s="108"/>
      <c r="F301" s="108"/>
      <c r="G301" s="108"/>
      <c r="H301" s="108"/>
      <c r="I301" s="108"/>
      <c r="J301" s="109"/>
      <c r="K301" s="109"/>
      <c r="L301" s="108"/>
      <c r="M301" s="108"/>
      <c r="N301" s="108"/>
      <c r="O301" s="112"/>
      <c r="P301" s="112"/>
      <c r="Q301" s="108"/>
      <c r="R301" s="108"/>
      <c r="S301" s="112"/>
    </row>
    <row r="302" spans="1:19" ht="15.75" customHeight="1" x14ac:dyDescent="0.2">
      <c r="A302" s="108"/>
      <c r="B302" s="108"/>
      <c r="C302" s="108"/>
      <c r="D302" s="107"/>
      <c r="E302" s="108"/>
      <c r="F302" s="108"/>
      <c r="G302" s="108"/>
      <c r="H302" s="108"/>
      <c r="I302" s="108"/>
      <c r="J302" s="109"/>
      <c r="K302" s="109"/>
      <c r="L302" s="108"/>
      <c r="M302" s="108"/>
      <c r="N302" s="108"/>
      <c r="O302" s="112"/>
      <c r="P302" s="112"/>
      <c r="Q302" s="108"/>
      <c r="R302" s="108"/>
      <c r="S302" s="112"/>
    </row>
    <row r="303" spans="1:19" ht="15.75" customHeight="1" x14ac:dyDescent="0.2">
      <c r="A303" s="108"/>
      <c r="B303" s="108"/>
      <c r="C303" s="108"/>
      <c r="D303" s="107"/>
      <c r="E303" s="108"/>
      <c r="F303" s="108"/>
      <c r="G303" s="108"/>
      <c r="H303" s="108"/>
      <c r="I303" s="108"/>
      <c r="J303" s="109"/>
      <c r="K303" s="109"/>
      <c r="L303" s="108"/>
      <c r="M303" s="108"/>
      <c r="N303" s="108"/>
      <c r="O303" s="112"/>
      <c r="P303" s="112"/>
      <c r="Q303" s="108"/>
      <c r="R303" s="108"/>
      <c r="S303" s="112"/>
    </row>
    <row r="304" spans="1:19" ht="15.75" customHeight="1" x14ac:dyDescent="0.2">
      <c r="A304" s="108"/>
      <c r="B304" s="108"/>
      <c r="C304" s="108"/>
      <c r="D304" s="107"/>
      <c r="E304" s="108"/>
      <c r="F304" s="108"/>
      <c r="G304" s="108"/>
      <c r="H304" s="108"/>
      <c r="I304" s="108"/>
      <c r="J304" s="109"/>
      <c r="K304" s="109"/>
      <c r="L304" s="108"/>
      <c r="M304" s="108"/>
      <c r="N304" s="108"/>
      <c r="O304" s="112"/>
      <c r="P304" s="112"/>
      <c r="Q304" s="108"/>
      <c r="R304" s="108"/>
      <c r="S304" s="112"/>
    </row>
    <row r="305" spans="1:19" ht="15.75" customHeight="1" x14ac:dyDescent="0.2">
      <c r="A305" s="108"/>
      <c r="B305" s="108"/>
      <c r="C305" s="108"/>
      <c r="D305" s="107"/>
      <c r="E305" s="108"/>
      <c r="F305" s="108"/>
      <c r="G305" s="108"/>
      <c r="H305" s="108"/>
      <c r="I305" s="108"/>
      <c r="J305" s="109"/>
      <c r="K305" s="109"/>
      <c r="L305" s="108"/>
      <c r="M305" s="108"/>
      <c r="N305" s="108"/>
      <c r="O305" s="112"/>
      <c r="P305" s="112"/>
      <c r="Q305" s="108"/>
      <c r="R305" s="108"/>
      <c r="S305" s="112"/>
    </row>
    <row r="306" spans="1:19" ht="15.75" customHeight="1" x14ac:dyDescent="0.2">
      <c r="A306" s="108"/>
      <c r="B306" s="108"/>
      <c r="C306" s="108"/>
      <c r="D306" s="107"/>
      <c r="E306" s="108"/>
      <c r="F306" s="108"/>
      <c r="G306" s="108"/>
      <c r="H306" s="108"/>
      <c r="I306" s="108"/>
      <c r="J306" s="109"/>
      <c r="K306" s="109"/>
      <c r="L306" s="108"/>
      <c r="M306" s="108"/>
      <c r="N306" s="108"/>
      <c r="O306" s="112"/>
      <c r="P306" s="112"/>
      <c r="Q306" s="108"/>
      <c r="R306" s="108"/>
      <c r="S306" s="112"/>
    </row>
    <row r="307" spans="1:19" ht="15.75" customHeight="1" x14ac:dyDescent="0.2">
      <c r="A307" s="108"/>
      <c r="B307" s="108"/>
      <c r="C307" s="108"/>
      <c r="D307" s="107"/>
      <c r="E307" s="108"/>
      <c r="F307" s="108"/>
      <c r="G307" s="108"/>
      <c r="H307" s="108"/>
      <c r="I307" s="108"/>
      <c r="J307" s="109"/>
      <c r="K307" s="109"/>
      <c r="L307" s="108"/>
      <c r="M307" s="108"/>
      <c r="N307" s="108"/>
      <c r="O307" s="112"/>
      <c r="P307" s="112"/>
      <c r="Q307" s="108"/>
      <c r="R307" s="108"/>
      <c r="S307" s="112"/>
    </row>
    <row r="308" spans="1:19" ht="15.75" customHeight="1" x14ac:dyDescent="0.2">
      <c r="A308" s="108"/>
      <c r="B308" s="108"/>
      <c r="C308" s="108"/>
      <c r="D308" s="107"/>
      <c r="E308" s="108"/>
      <c r="F308" s="108"/>
      <c r="G308" s="108"/>
      <c r="H308" s="108"/>
      <c r="I308" s="108"/>
      <c r="J308" s="109"/>
      <c r="K308" s="109"/>
      <c r="L308" s="108"/>
      <c r="M308" s="108"/>
      <c r="N308" s="108"/>
      <c r="O308" s="112"/>
      <c r="P308" s="112"/>
      <c r="Q308" s="108"/>
      <c r="R308" s="108"/>
      <c r="S308" s="112"/>
    </row>
    <row r="309" spans="1:19" ht="15.75" customHeight="1" x14ac:dyDescent="0.2">
      <c r="A309" s="108"/>
      <c r="B309" s="108"/>
      <c r="C309" s="108"/>
      <c r="D309" s="107"/>
      <c r="E309" s="108"/>
      <c r="F309" s="108"/>
      <c r="G309" s="108"/>
      <c r="H309" s="108"/>
      <c r="I309" s="108"/>
      <c r="J309" s="109"/>
      <c r="K309" s="109"/>
      <c r="L309" s="108"/>
      <c r="M309" s="108"/>
      <c r="N309" s="108"/>
      <c r="O309" s="112"/>
      <c r="P309" s="112"/>
      <c r="Q309" s="108"/>
      <c r="R309" s="108"/>
      <c r="S309" s="112"/>
    </row>
    <row r="310" spans="1:19" ht="15.75" customHeight="1" x14ac:dyDescent="0.2">
      <c r="A310" s="108"/>
      <c r="B310" s="108"/>
      <c r="C310" s="108"/>
      <c r="D310" s="107"/>
      <c r="E310" s="108"/>
      <c r="F310" s="108"/>
      <c r="G310" s="108"/>
      <c r="H310" s="108"/>
      <c r="I310" s="108"/>
      <c r="J310" s="109"/>
      <c r="K310" s="109"/>
      <c r="L310" s="108"/>
      <c r="M310" s="108"/>
      <c r="N310" s="108"/>
      <c r="O310" s="112"/>
      <c r="P310" s="112"/>
      <c r="Q310" s="108"/>
      <c r="R310" s="108"/>
      <c r="S310" s="112"/>
    </row>
    <row r="311" spans="1:19" ht="15.75" customHeight="1" x14ac:dyDescent="0.2">
      <c r="A311" s="108"/>
      <c r="B311" s="108"/>
      <c r="C311" s="108"/>
      <c r="D311" s="107"/>
      <c r="E311" s="108"/>
      <c r="F311" s="108"/>
      <c r="G311" s="108"/>
      <c r="H311" s="108"/>
      <c r="I311" s="108"/>
      <c r="J311" s="109"/>
      <c r="K311" s="109"/>
      <c r="L311" s="108"/>
      <c r="M311" s="108"/>
      <c r="N311" s="108"/>
      <c r="O311" s="112"/>
      <c r="P311" s="112"/>
      <c r="Q311" s="108"/>
      <c r="R311" s="108"/>
      <c r="S311" s="112"/>
    </row>
    <row r="312" spans="1:19" ht="15.75" customHeight="1" x14ac:dyDescent="0.2">
      <c r="A312" s="108"/>
      <c r="B312" s="108"/>
      <c r="C312" s="108"/>
      <c r="D312" s="107"/>
      <c r="E312" s="108"/>
      <c r="F312" s="108"/>
      <c r="G312" s="108"/>
      <c r="H312" s="108"/>
      <c r="I312" s="108"/>
      <c r="J312" s="109"/>
      <c r="K312" s="109"/>
      <c r="L312" s="108"/>
      <c r="M312" s="108"/>
      <c r="N312" s="108"/>
      <c r="O312" s="112"/>
      <c r="P312" s="112"/>
      <c r="Q312" s="108"/>
      <c r="R312" s="108"/>
      <c r="S312" s="112"/>
    </row>
    <row r="313" spans="1:19" ht="15.75" customHeight="1" x14ac:dyDescent="0.2">
      <c r="A313" s="108"/>
      <c r="B313" s="108"/>
      <c r="C313" s="108"/>
      <c r="D313" s="107"/>
      <c r="E313" s="108"/>
      <c r="F313" s="108"/>
      <c r="G313" s="108"/>
      <c r="H313" s="108"/>
      <c r="I313" s="108"/>
      <c r="J313" s="109"/>
      <c r="K313" s="109"/>
      <c r="L313" s="108"/>
      <c r="M313" s="108"/>
      <c r="N313" s="108"/>
      <c r="O313" s="112"/>
      <c r="P313" s="112"/>
      <c r="Q313" s="108"/>
      <c r="R313" s="108"/>
      <c r="S313" s="112"/>
    </row>
    <row r="314" spans="1:19" ht="15.75" customHeight="1" x14ac:dyDescent="0.2">
      <c r="A314" s="108"/>
      <c r="B314" s="108"/>
      <c r="C314" s="108"/>
      <c r="D314" s="107"/>
      <c r="E314" s="108"/>
      <c r="F314" s="108"/>
      <c r="G314" s="108"/>
      <c r="H314" s="108"/>
      <c r="I314" s="108"/>
      <c r="J314" s="109"/>
      <c r="K314" s="109"/>
      <c r="L314" s="108"/>
      <c r="M314" s="108"/>
      <c r="N314" s="108"/>
      <c r="O314" s="112"/>
      <c r="P314" s="112"/>
      <c r="Q314" s="108"/>
      <c r="R314" s="108"/>
      <c r="S314" s="112"/>
    </row>
    <row r="315" spans="1:19" ht="15.75" customHeight="1" x14ac:dyDescent="0.2">
      <c r="A315" s="108"/>
      <c r="B315" s="108"/>
      <c r="C315" s="108"/>
      <c r="D315" s="107"/>
      <c r="E315" s="108"/>
      <c r="F315" s="108"/>
      <c r="G315" s="108"/>
      <c r="H315" s="108"/>
      <c r="I315" s="108"/>
      <c r="J315" s="109"/>
      <c r="K315" s="109"/>
      <c r="L315" s="108"/>
      <c r="M315" s="108"/>
      <c r="N315" s="108"/>
      <c r="O315" s="112"/>
      <c r="P315" s="112"/>
      <c r="Q315" s="108"/>
      <c r="R315" s="108"/>
      <c r="S315" s="112"/>
    </row>
    <row r="316" spans="1:19" ht="15.75" customHeight="1" x14ac:dyDescent="0.2">
      <c r="A316" s="108"/>
      <c r="B316" s="108"/>
      <c r="C316" s="108"/>
      <c r="D316" s="107"/>
      <c r="E316" s="108"/>
      <c r="F316" s="108"/>
      <c r="G316" s="108"/>
      <c r="H316" s="108"/>
      <c r="I316" s="108"/>
      <c r="J316" s="109"/>
      <c r="K316" s="109"/>
      <c r="L316" s="108"/>
      <c r="M316" s="108"/>
      <c r="N316" s="108"/>
      <c r="O316" s="112"/>
      <c r="P316" s="112"/>
      <c r="Q316" s="108"/>
      <c r="R316" s="108"/>
      <c r="S316" s="112"/>
    </row>
    <row r="317" spans="1:19" ht="15.75" customHeight="1" x14ac:dyDescent="0.2">
      <c r="A317" s="108"/>
      <c r="B317" s="108"/>
      <c r="C317" s="108"/>
      <c r="D317" s="107"/>
      <c r="E317" s="108"/>
      <c r="F317" s="108"/>
      <c r="G317" s="108"/>
      <c r="H317" s="108"/>
      <c r="I317" s="108"/>
      <c r="J317" s="109"/>
      <c r="K317" s="109"/>
      <c r="L317" s="108"/>
      <c r="M317" s="108"/>
      <c r="N317" s="108"/>
      <c r="O317" s="112"/>
      <c r="P317" s="112"/>
      <c r="Q317" s="108"/>
      <c r="R317" s="108"/>
      <c r="S317" s="112"/>
    </row>
    <row r="318" spans="1:19" ht="15.75" customHeight="1" x14ac:dyDescent="0.2">
      <c r="A318" s="108"/>
      <c r="B318" s="108"/>
      <c r="C318" s="108"/>
      <c r="D318" s="107"/>
      <c r="E318" s="108"/>
      <c r="F318" s="108"/>
      <c r="G318" s="108"/>
      <c r="H318" s="108"/>
      <c r="I318" s="108"/>
      <c r="J318" s="109"/>
      <c r="K318" s="109"/>
      <c r="L318" s="108"/>
      <c r="M318" s="108"/>
      <c r="N318" s="108"/>
      <c r="O318" s="112"/>
      <c r="P318" s="112"/>
      <c r="Q318" s="108"/>
      <c r="R318" s="108"/>
      <c r="S318" s="112"/>
    </row>
    <row r="319" spans="1:19" ht="15.75" customHeight="1" x14ac:dyDescent="0.2">
      <c r="A319" s="108"/>
      <c r="B319" s="108"/>
      <c r="C319" s="108"/>
      <c r="D319" s="107"/>
      <c r="E319" s="108"/>
      <c r="F319" s="108"/>
      <c r="G319" s="108"/>
      <c r="H319" s="108"/>
      <c r="I319" s="108"/>
      <c r="J319" s="109"/>
      <c r="K319" s="109"/>
      <c r="L319" s="108"/>
      <c r="M319" s="108"/>
      <c r="N319" s="108"/>
      <c r="O319" s="112"/>
      <c r="P319" s="112"/>
      <c r="Q319" s="108"/>
      <c r="R319" s="108"/>
      <c r="S319" s="112"/>
    </row>
    <row r="320" spans="1:19" ht="15.75" customHeight="1" x14ac:dyDescent="0.2">
      <c r="A320" s="108"/>
      <c r="B320" s="108"/>
      <c r="C320" s="108"/>
      <c r="D320" s="107"/>
      <c r="E320" s="108"/>
      <c r="F320" s="108"/>
      <c r="G320" s="108"/>
      <c r="H320" s="108"/>
      <c r="I320" s="108"/>
      <c r="J320" s="109"/>
      <c r="K320" s="109"/>
      <c r="L320" s="108"/>
      <c r="M320" s="108"/>
      <c r="N320" s="108"/>
      <c r="O320" s="112"/>
      <c r="P320" s="112"/>
      <c r="Q320" s="108"/>
      <c r="R320" s="108"/>
      <c r="S320" s="112"/>
    </row>
    <row r="321" spans="1:19" ht="15.75" customHeight="1" x14ac:dyDescent="0.2">
      <c r="A321" s="108"/>
      <c r="B321" s="108"/>
      <c r="C321" s="108"/>
      <c r="D321" s="107"/>
      <c r="E321" s="108"/>
      <c r="F321" s="108"/>
      <c r="G321" s="108"/>
      <c r="H321" s="108"/>
      <c r="I321" s="108"/>
      <c r="J321" s="109"/>
      <c r="K321" s="109"/>
      <c r="L321" s="108"/>
      <c r="M321" s="108"/>
      <c r="N321" s="108"/>
      <c r="O321" s="112"/>
      <c r="P321" s="112"/>
      <c r="Q321" s="108"/>
      <c r="R321" s="108"/>
      <c r="S321" s="112"/>
    </row>
    <row r="322" spans="1:19" ht="15.75" customHeight="1" x14ac:dyDescent="0.2">
      <c r="A322" s="108"/>
      <c r="B322" s="108"/>
      <c r="C322" s="108"/>
      <c r="D322" s="107"/>
      <c r="E322" s="108"/>
      <c r="F322" s="108"/>
      <c r="G322" s="108"/>
      <c r="H322" s="108"/>
      <c r="I322" s="108"/>
      <c r="J322" s="109"/>
      <c r="K322" s="109"/>
      <c r="L322" s="108"/>
      <c r="M322" s="108"/>
      <c r="N322" s="108"/>
      <c r="O322" s="112"/>
      <c r="P322" s="112"/>
      <c r="Q322" s="108"/>
      <c r="R322" s="108"/>
      <c r="S322" s="112"/>
    </row>
    <row r="323" spans="1:19" ht="15.75" customHeight="1" x14ac:dyDescent="0.2">
      <c r="A323" s="108"/>
      <c r="B323" s="108"/>
      <c r="C323" s="108"/>
      <c r="D323" s="107"/>
      <c r="E323" s="108"/>
      <c r="F323" s="108"/>
      <c r="G323" s="108"/>
      <c r="H323" s="108"/>
      <c r="I323" s="108"/>
      <c r="J323" s="109"/>
      <c r="K323" s="109"/>
      <c r="L323" s="108"/>
      <c r="M323" s="108"/>
      <c r="N323" s="108"/>
      <c r="O323" s="112"/>
      <c r="P323" s="112"/>
      <c r="Q323" s="108"/>
      <c r="R323" s="108"/>
      <c r="S323" s="112"/>
    </row>
    <row r="324" spans="1:19" ht="15.75" customHeight="1" x14ac:dyDescent="0.2">
      <c r="A324" s="108"/>
      <c r="B324" s="108"/>
      <c r="C324" s="108"/>
      <c r="D324" s="107"/>
      <c r="E324" s="108"/>
      <c r="F324" s="108"/>
      <c r="G324" s="108"/>
      <c r="H324" s="108"/>
      <c r="I324" s="108"/>
      <c r="J324" s="109"/>
      <c r="K324" s="109"/>
      <c r="L324" s="108"/>
      <c r="M324" s="108"/>
      <c r="N324" s="108"/>
      <c r="O324" s="112"/>
      <c r="P324" s="112"/>
      <c r="Q324" s="108"/>
      <c r="R324" s="108"/>
      <c r="S324" s="112"/>
    </row>
    <row r="325" spans="1:19" ht="15.75" customHeight="1" x14ac:dyDescent="0.2">
      <c r="A325" s="108"/>
      <c r="B325" s="108"/>
      <c r="C325" s="108"/>
      <c r="D325" s="107"/>
      <c r="E325" s="108"/>
      <c r="F325" s="108"/>
      <c r="G325" s="108"/>
      <c r="H325" s="108"/>
      <c r="I325" s="108"/>
      <c r="J325" s="109"/>
      <c r="K325" s="109"/>
      <c r="L325" s="108"/>
      <c r="M325" s="108"/>
      <c r="N325" s="108"/>
      <c r="O325" s="112"/>
      <c r="P325" s="112"/>
      <c r="Q325" s="108"/>
      <c r="R325" s="108"/>
      <c r="S325" s="112"/>
    </row>
    <row r="326" spans="1:19" ht="15.75" customHeight="1" x14ac:dyDescent="0.2">
      <c r="A326" s="108"/>
      <c r="B326" s="108"/>
      <c r="C326" s="108"/>
      <c r="D326" s="107"/>
      <c r="E326" s="108"/>
      <c r="F326" s="108"/>
      <c r="G326" s="108"/>
      <c r="H326" s="108"/>
      <c r="I326" s="108"/>
      <c r="J326" s="109"/>
      <c r="K326" s="109"/>
      <c r="L326" s="108"/>
      <c r="M326" s="108"/>
      <c r="N326" s="108"/>
      <c r="O326" s="112"/>
      <c r="P326" s="112"/>
      <c r="Q326" s="108"/>
      <c r="R326" s="108"/>
      <c r="S326" s="112"/>
    </row>
    <row r="327" spans="1:19" ht="15.75" customHeight="1" x14ac:dyDescent="0.2">
      <c r="A327" s="108"/>
      <c r="B327" s="108"/>
      <c r="C327" s="108"/>
      <c r="D327" s="107"/>
      <c r="E327" s="108"/>
      <c r="F327" s="108"/>
      <c r="G327" s="108"/>
      <c r="H327" s="108"/>
      <c r="I327" s="108"/>
      <c r="J327" s="109"/>
      <c r="K327" s="109"/>
      <c r="L327" s="108"/>
      <c r="M327" s="108"/>
      <c r="N327" s="108"/>
      <c r="O327" s="112"/>
      <c r="P327" s="112"/>
      <c r="Q327" s="108"/>
      <c r="R327" s="108"/>
      <c r="S327" s="112"/>
    </row>
    <row r="328" spans="1:19" ht="15.75" customHeight="1" x14ac:dyDescent="0.2">
      <c r="A328" s="108"/>
      <c r="B328" s="108"/>
      <c r="C328" s="108"/>
      <c r="D328" s="107"/>
      <c r="E328" s="108"/>
      <c r="F328" s="108"/>
      <c r="G328" s="108"/>
      <c r="H328" s="108"/>
      <c r="I328" s="108"/>
      <c r="J328" s="109"/>
      <c r="K328" s="109"/>
      <c r="L328" s="108"/>
      <c r="M328" s="108"/>
      <c r="N328" s="108"/>
      <c r="O328" s="112"/>
      <c r="P328" s="112"/>
      <c r="Q328" s="108"/>
      <c r="R328" s="108"/>
      <c r="S328" s="112"/>
    </row>
    <row r="329" spans="1:19" ht="15.75" customHeight="1" x14ac:dyDescent="0.2">
      <c r="A329" s="108"/>
      <c r="B329" s="108"/>
      <c r="C329" s="108"/>
      <c r="D329" s="107"/>
      <c r="E329" s="108"/>
      <c r="F329" s="108"/>
      <c r="G329" s="108"/>
      <c r="H329" s="108"/>
      <c r="I329" s="108"/>
      <c r="J329" s="109"/>
      <c r="K329" s="109"/>
      <c r="L329" s="108"/>
      <c r="M329" s="108"/>
      <c r="N329" s="108"/>
      <c r="O329" s="112"/>
      <c r="P329" s="112"/>
      <c r="Q329" s="108"/>
      <c r="R329" s="108"/>
      <c r="S329" s="112"/>
    </row>
    <row r="330" spans="1:19" ht="15.75" customHeight="1" x14ac:dyDescent="0.2">
      <c r="A330" s="108"/>
      <c r="B330" s="108"/>
      <c r="C330" s="108"/>
      <c r="D330" s="107"/>
      <c r="E330" s="108"/>
      <c r="F330" s="108"/>
      <c r="G330" s="108"/>
      <c r="H330" s="108"/>
      <c r="I330" s="108"/>
      <c r="J330" s="109"/>
      <c r="K330" s="109"/>
      <c r="L330" s="108"/>
      <c r="M330" s="108"/>
      <c r="N330" s="108"/>
      <c r="O330" s="112"/>
      <c r="P330" s="112"/>
      <c r="Q330" s="108"/>
      <c r="R330" s="108"/>
      <c r="S330" s="112"/>
    </row>
    <row r="331" spans="1:19" ht="15.75" customHeight="1" x14ac:dyDescent="0.2">
      <c r="A331" s="108"/>
      <c r="B331" s="108"/>
      <c r="C331" s="108"/>
      <c r="D331" s="107"/>
      <c r="E331" s="108"/>
      <c r="F331" s="108"/>
      <c r="G331" s="108"/>
      <c r="H331" s="108"/>
      <c r="I331" s="108"/>
      <c r="J331" s="109"/>
      <c r="K331" s="109"/>
      <c r="L331" s="108"/>
      <c r="M331" s="108"/>
      <c r="N331" s="108"/>
      <c r="O331" s="112"/>
      <c r="P331" s="112"/>
      <c r="Q331" s="108"/>
      <c r="R331" s="108"/>
      <c r="S331" s="112"/>
    </row>
    <row r="332" spans="1:19" ht="15.75" customHeight="1" x14ac:dyDescent="0.2">
      <c r="A332" s="108"/>
      <c r="B332" s="108"/>
      <c r="C332" s="108"/>
      <c r="D332" s="107"/>
      <c r="E332" s="108"/>
      <c r="F332" s="108"/>
      <c r="G332" s="108"/>
      <c r="H332" s="108"/>
      <c r="I332" s="108"/>
      <c r="J332" s="109"/>
      <c r="K332" s="109"/>
      <c r="L332" s="108"/>
      <c r="M332" s="108"/>
      <c r="N332" s="108"/>
      <c r="O332" s="112"/>
      <c r="P332" s="112"/>
      <c r="Q332" s="108"/>
      <c r="R332" s="108"/>
      <c r="S332" s="112"/>
    </row>
    <row r="333" spans="1:19" ht="15.75" customHeight="1" x14ac:dyDescent="0.2">
      <c r="A333" s="108"/>
      <c r="B333" s="108"/>
      <c r="C333" s="108"/>
      <c r="D333" s="107"/>
      <c r="E333" s="108"/>
      <c r="F333" s="108"/>
      <c r="G333" s="108"/>
      <c r="H333" s="108"/>
      <c r="I333" s="108"/>
      <c r="J333" s="109"/>
      <c r="K333" s="109"/>
      <c r="L333" s="108"/>
      <c r="M333" s="108"/>
      <c r="N333" s="108"/>
      <c r="O333" s="112"/>
      <c r="P333" s="112"/>
      <c r="Q333" s="108"/>
      <c r="R333" s="108"/>
      <c r="S333" s="112"/>
    </row>
    <row r="334" spans="1:19" ht="15.75" customHeight="1" x14ac:dyDescent="0.2">
      <c r="A334" s="108"/>
      <c r="B334" s="108"/>
      <c r="C334" s="108"/>
      <c r="D334" s="107"/>
      <c r="E334" s="108"/>
      <c r="F334" s="108"/>
      <c r="G334" s="108"/>
      <c r="H334" s="108"/>
      <c r="I334" s="108"/>
      <c r="J334" s="109"/>
      <c r="K334" s="109"/>
      <c r="L334" s="108"/>
      <c r="M334" s="108"/>
      <c r="N334" s="108"/>
      <c r="O334" s="112"/>
      <c r="P334" s="112"/>
      <c r="Q334" s="108"/>
      <c r="R334" s="108"/>
      <c r="S334" s="112"/>
    </row>
    <row r="335" spans="1:19" ht="15.75" customHeight="1" x14ac:dyDescent="0.2">
      <c r="A335" s="108"/>
      <c r="B335" s="108"/>
      <c r="C335" s="108"/>
      <c r="D335" s="107"/>
      <c r="E335" s="108"/>
      <c r="F335" s="108"/>
      <c r="G335" s="108"/>
      <c r="H335" s="108"/>
      <c r="I335" s="108"/>
      <c r="J335" s="109"/>
      <c r="K335" s="109"/>
      <c r="L335" s="108"/>
      <c r="M335" s="108"/>
      <c r="N335" s="108"/>
      <c r="O335" s="112"/>
      <c r="P335" s="112"/>
      <c r="Q335" s="108"/>
      <c r="R335" s="108"/>
      <c r="S335" s="112"/>
    </row>
    <row r="336" spans="1:19" ht="15.75" customHeight="1" x14ac:dyDescent="0.2">
      <c r="A336" s="108"/>
      <c r="B336" s="108"/>
      <c r="C336" s="108"/>
      <c r="D336" s="107"/>
      <c r="E336" s="108"/>
      <c r="F336" s="108"/>
      <c r="G336" s="108"/>
      <c r="H336" s="108"/>
      <c r="I336" s="108"/>
      <c r="J336" s="109"/>
      <c r="K336" s="109"/>
      <c r="L336" s="108"/>
      <c r="M336" s="108"/>
      <c r="N336" s="108"/>
      <c r="O336" s="112"/>
      <c r="P336" s="112"/>
      <c r="Q336" s="108"/>
      <c r="R336" s="108"/>
      <c r="S336" s="112"/>
    </row>
    <row r="337" spans="1:19" ht="15.75" customHeight="1" x14ac:dyDescent="0.2">
      <c r="A337" s="108"/>
      <c r="B337" s="108"/>
      <c r="C337" s="108"/>
      <c r="D337" s="107"/>
      <c r="E337" s="108"/>
      <c r="F337" s="108"/>
      <c r="G337" s="108"/>
      <c r="H337" s="108"/>
      <c r="I337" s="108"/>
      <c r="J337" s="109"/>
      <c r="K337" s="109"/>
      <c r="L337" s="108"/>
      <c r="M337" s="108"/>
      <c r="N337" s="108"/>
      <c r="O337" s="112"/>
      <c r="P337" s="112"/>
      <c r="Q337" s="108"/>
      <c r="R337" s="108"/>
      <c r="S337" s="112"/>
    </row>
    <row r="338" spans="1:19" ht="15.75" customHeight="1" x14ac:dyDescent="0.2">
      <c r="A338" s="108"/>
      <c r="B338" s="108"/>
      <c r="C338" s="108"/>
      <c r="D338" s="107"/>
      <c r="E338" s="108"/>
      <c r="F338" s="108"/>
      <c r="G338" s="108"/>
      <c r="H338" s="108"/>
      <c r="I338" s="108"/>
      <c r="J338" s="109"/>
      <c r="K338" s="109"/>
      <c r="L338" s="108"/>
      <c r="M338" s="108"/>
      <c r="N338" s="108"/>
      <c r="O338" s="112"/>
      <c r="P338" s="112"/>
      <c r="Q338" s="108"/>
      <c r="R338" s="108"/>
      <c r="S338" s="112"/>
    </row>
    <row r="339" spans="1:19" ht="15.75" customHeight="1" x14ac:dyDescent="0.2">
      <c r="A339" s="108"/>
      <c r="B339" s="108"/>
      <c r="C339" s="108"/>
      <c r="D339" s="107"/>
      <c r="E339" s="108"/>
      <c r="F339" s="108"/>
      <c r="G339" s="108"/>
      <c r="H339" s="108"/>
      <c r="I339" s="108"/>
      <c r="J339" s="109"/>
      <c r="K339" s="109"/>
      <c r="L339" s="108"/>
      <c r="M339" s="108"/>
      <c r="N339" s="108"/>
      <c r="O339" s="112"/>
      <c r="P339" s="112"/>
      <c r="Q339" s="108"/>
      <c r="R339" s="108"/>
      <c r="S339" s="112"/>
    </row>
    <row r="340" spans="1:19" ht="15.75" customHeight="1" x14ac:dyDescent="0.2">
      <c r="A340" s="108"/>
      <c r="B340" s="108"/>
      <c r="C340" s="108"/>
      <c r="D340" s="107"/>
      <c r="E340" s="108"/>
      <c r="F340" s="108"/>
      <c r="G340" s="108"/>
      <c r="H340" s="108"/>
      <c r="I340" s="108"/>
      <c r="J340" s="109"/>
      <c r="K340" s="109"/>
      <c r="L340" s="108"/>
      <c r="M340" s="108"/>
      <c r="N340" s="108"/>
      <c r="O340" s="112"/>
      <c r="P340" s="112"/>
      <c r="Q340" s="108"/>
      <c r="R340" s="108"/>
      <c r="S340" s="112"/>
    </row>
    <row r="341" spans="1:19" ht="15.75" customHeight="1" x14ac:dyDescent="0.2">
      <c r="A341" s="108"/>
      <c r="B341" s="108"/>
      <c r="C341" s="108"/>
      <c r="D341" s="107"/>
      <c r="E341" s="108"/>
      <c r="F341" s="108"/>
      <c r="G341" s="108"/>
      <c r="H341" s="108"/>
      <c r="I341" s="108"/>
      <c r="J341" s="109"/>
      <c r="K341" s="109"/>
      <c r="L341" s="108"/>
      <c r="M341" s="108"/>
      <c r="N341" s="108"/>
      <c r="O341" s="112"/>
      <c r="P341" s="112"/>
      <c r="Q341" s="108"/>
      <c r="R341" s="108"/>
      <c r="S341" s="112"/>
    </row>
    <row r="342" spans="1:19" ht="15.75" customHeight="1" x14ac:dyDescent="0.2">
      <c r="A342" s="108"/>
      <c r="B342" s="108"/>
      <c r="C342" s="108"/>
      <c r="D342" s="107"/>
      <c r="E342" s="108"/>
      <c r="F342" s="108"/>
      <c r="G342" s="108"/>
      <c r="H342" s="108"/>
      <c r="I342" s="108"/>
      <c r="J342" s="109"/>
      <c r="K342" s="109"/>
      <c r="L342" s="108"/>
      <c r="M342" s="108"/>
      <c r="N342" s="108"/>
      <c r="O342" s="112"/>
      <c r="P342" s="112"/>
      <c r="Q342" s="108"/>
      <c r="R342" s="108"/>
      <c r="S342" s="112"/>
    </row>
    <row r="343" spans="1:19" ht="15.75" customHeight="1" x14ac:dyDescent="0.2">
      <c r="A343" s="108"/>
      <c r="B343" s="108"/>
      <c r="C343" s="108"/>
      <c r="D343" s="107"/>
      <c r="E343" s="108"/>
      <c r="F343" s="108"/>
      <c r="G343" s="108"/>
      <c r="H343" s="108"/>
      <c r="I343" s="108"/>
      <c r="J343" s="109"/>
      <c r="K343" s="109"/>
      <c r="L343" s="108"/>
      <c r="M343" s="108"/>
      <c r="N343" s="108"/>
      <c r="O343" s="112"/>
      <c r="P343" s="112"/>
      <c r="Q343" s="108"/>
      <c r="R343" s="108"/>
      <c r="S343" s="112"/>
    </row>
    <row r="344" spans="1:19" ht="15.75" customHeight="1" x14ac:dyDescent="0.2">
      <c r="A344" s="108"/>
      <c r="B344" s="108"/>
      <c r="C344" s="108"/>
      <c r="D344" s="107"/>
      <c r="E344" s="108"/>
      <c r="F344" s="108"/>
      <c r="G344" s="108"/>
      <c r="H344" s="108"/>
      <c r="I344" s="108"/>
      <c r="J344" s="109"/>
      <c r="K344" s="109"/>
      <c r="L344" s="108"/>
      <c r="M344" s="108"/>
      <c r="N344" s="108"/>
      <c r="O344" s="112"/>
      <c r="P344" s="112"/>
      <c r="Q344" s="108"/>
      <c r="R344" s="108"/>
      <c r="S344" s="112"/>
    </row>
    <row r="345" spans="1:19" ht="15.75" customHeight="1" x14ac:dyDescent="0.2">
      <c r="A345" s="108"/>
      <c r="B345" s="108"/>
      <c r="C345" s="108"/>
      <c r="D345" s="107"/>
      <c r="E345" s="108"/>
      <c r="F345" s="108"/>
      <c r="G345" s="108"/>
      <c r="H345" s="108"/>
      <c r="I345" s="108"/>
      <c r="J345" s="109"/>
      <c r="K345" s="109"/>
      <c r="L345" s="108"/>
      <c r="M345" s="108"/>
      <c r="N345" s="108"/>
      <c r="O345" s="112"/>
      <c r="P345" s="112"/>
      <c r="Q345" s="108"/>
      <c r="R345" s="108"/>
      <c r="S345" s="112"/>
    </row>
    <row r="346" spans="1:19" ht="15.75" customHeight="1" x14ac:dyDescent="0.2">
      <c r="A346" s="108"/>
      <c r="B346" s="108"/>
      <c r="C346" s="108"/>
      <c r="D346" s="107"/>
      <c r="E346" s="108"/>
      <c r="F346" s="108"/>
      <c r="G346" s="108"/>
      <c r="H346" s="108"/>
      <c r="I346" s="108"/>
      <c r="J346" s="109"/>
      <c r="K346" s="109"/>
      <c r="L346" s="108"/>
      <c r="M346" s="108"/>
      <c r="N346" s="108"/>
      <c r="O346" s="112"/>
      <c r="P346" s="112"/>
      <c r="Q346" s="108"/>
      <c r="R346" s="108"/>
      <c r="S346" s="112"/>
    </row>
    <row r="347" spans="1:19" ht="15.75" customHeight="1" x14ac:dyDescent="0.2">
      <c r="A347" s="108"/>
      <c r="B347" s="108"/>
      <c r="C347" s="108"/>
      <c r="D347" s="107"/>
      <c r="E347" s="108"/>
      <c r="F347" s="108"/>
      <c r="G347" s="108"/>
      <c r="H347" s="108"/>
      <c r="I347" s="108"/>
      <c r="J347" s="109"/>
      <c r="K347" s="109"/>
      <c r="L347" s="108"/>
      <c r="M347" s="108"/>
      <c r="N347" s="108"/>
      <c r="O347" s="112"/>
      <c r="P347" s="112"/>
      <c r="Q347" s="108"/>
      <c r="R347" s="108"/>
      <c r="S347" s="112"/>
    </row>
    <row r="348" spans="1:19" ht="15.75" customHeight="1" x14ac:dyDescent="0.2">
      <c r="A348" s="108"/>
      <c r="B348" s="108"/>
      <c r="C348" s="108"/>
      <c r="D348" s="107"/>
      <c r="E348" s="108"/>
      <c r="F348" s="108"/>
      <c r="G348" s="108"/>
      <c r="H348" s="108"/>
      <c r="I348" s="108"/>
      <c r="J348" s="109"/>
      <c r="K348" s="109"/>
      <c r="L348" s="108"/>
      <c r="M348" s="108"/>
      <c r="N348" s="108"/>
      <c r="O348" s="112"/>
      <c r="P348" s="112"/>
      <c r="Q348" s="108"/>
      <c r="R348" s="108"/>
      <c r="S348" s="112"/>
    </row>
    <row r="349" spans="1:19" ht="15.75" customHeight="1" x14ac:dyDescent="0.2">
      <c r="A349" s="108"/>
      <c r="B349" s="108"/>
      <c r="C349" s="108"/>
      <c r="D349" s="107"/>
      <c r="E349" s="108"/>
      <c r="F349" s="108"/>
      <c r="G349" s="108"/>
      <c r="H349" s="108"/>
      <c r="I349" s="108"/>
      <c r="J349" s="109"/>
      <c r="K349" s="109"/>
      <c r="L349" s="108"/>
      <c r="M349" s="108"/>
      <c r="N349" s="108"/>
      <c r="O349" s="112"/>
      <c r="P349" s="112"/>
      <c r="Q349" s="108"/>
      <c r="R349" s="108"/>
      <c r="S349" s="112"/>
    </row>
    <row r="350" spans="1:19" ht="15.75" customHeight="1" x14ac:dyDescent="0.2">
      <c r="A350" s="108"/>
      <c r="B350" s="108"/>
      <c r="C350" s="108"/>
      <c r="D350" s="107"/>
      <c r="E350" s="108"/>
      <c r="F350" s="108"/>
      <c r="G350" s="108"/>
      <c r="H350" s="108"/>
      <c r="I350" s="108"/>
      <c r="J350" s="109"/>
      <c r="K350" s="109"/>
      <c r="L350" s="108"/>
      <c r="M350" s="108"/>
      <c r="N350" s="108"/>
      <c r="O350" s="112"/>
      <c r="P350" s="112"/>
      <c r="Q350" s="108"/>
      <c r="R350" s="108"/>
      <c r="S350" s="112"/>
    </row>
    <row r="351" spans="1:19" ht="15.75" customHeight="1" x14ac:dyDescent="0.2">
      <c r="A351" s="108"/>
      <c r="B351" s="108"/>
      <c r="C351" s="108"/>
      <c r="D351" s="107"/>
      <c r="E351" s="108"/>
      <c r="F351" s="108"/>
      <c r="G351" s="108"/>
      <c r="H351" s="108"/>
      <c r="I351" s="108"/>
      <c r="J351" s="109"/>
      <c r="K351" s="109"/>
      <c r="L351" s="108"/>
      <c r="M351" s="108"/>
      <c r="N351" s="108"/>
      <c r="O351" s="112"/>
      <c r="P351" s="112"/>
      <c r="Q351" s="108"/>
      <c r="R351" s="108"/>
      <c r="S351" s="112"/>
    </row>
    <row r="352" spans="1:19" ht="15.75" customHeight="1" x14ac:dyDescent="0.2">
      <c r="A352" s="108"/>
      <c r="B352" s="108"/>
      <c r="C352" s="108"/>
      <c r="D352" s="107"/>
      <c r="E352" s="108"/>
      <c r="F352" s="108"/>
      <c r="G352" s="108"/>
      <c r="H352" s="108"/>
      <c r="I352" s="108"/>
      <c r="J352" s="109"/>
      <c r="K352" s="109"/>
      <c r="L352" s="108"/>
      <c r="M352" s="108"/>
      <c r="N352" s="108"/>
      <c r="O352" s="112"/>
      <c r="P352" s="112"/>
      <c r="Q352" s="108"/>
      <c r="R352" s="108"/>
      <c r="S352" s="112"/>
    </row>
    <row r="353" spans="1:19" ht="15.75" customHeight="1" x14ac:dyDescent="0.2">
      <c r="A353" s="108"/>
      <c r="B353" s="108"/>
      <c r="C353" s="108"/>
      <c r="D353" s="107"/>
      <c r="E353" s="108"/>
      <c r="F353" s="108"/>
      <c r="G353" s="108"/>
      <c r="H353" s="108"/>
      <c r="I353" s="108"/>
      <c r="J353" s="109"/>
      <c r="K353" s="109"/>
      <c r="L353" s="108"/>
      <c r="M353" s="108"/>
      <c r="N353" s="108"/>
      <c r="O353" s="112"/>
      <c r="P353" s="112"/>
      <c r="Q353" s="108"/>
      <c r="R353" s="108"/>
      <c r="S353" s="112"/>
    </row>
    <row r="354" spans="1:19" ht="15.75" customHeight="1" x14ac:dyDescent="0.2">
      <c r="A354" s="108"/>
      <c r="B354" s="108"/>
      <c r="C354" s="108"/>
      <c r="D354" s="107"/>
      <c r="E354" s="108"/>
      <c r="F354" s="108"/>
      <c r="G354" s="108"/>
      <c r="H354" s="108"/>
      <c r="I354" s="108"/>
      <c r="J354" s="109"/>
      <c r="K354" s="109"/>
      <c r="L354" s="108"/>
      <c r="M354" s="108"/>
      <c r="N354" s="108"/>
      <c r="O354" s="112"/>
      <c r="P354" s="112"/>
      <c r="Q354" s="108"/>
      <c r="R354" s="108"/>
      <c r="S354" s="112"/>
    </row>
    <row r="355" spans="1:19" ht="15.75" customHeight="1" x14ac:dyDescent="0.2">
      <c r="A355" s="108"/>
      <c r="B355" s="108"/>
      <c r="C355" s="108"/>
      <c r="D355" s="107"/>
      <c r="E355" s="108"/>
      <c r="F355" s="108"/>
      <c r="G355" s="108"/>
      <c r="H355" s="108"/>
      <c r="I355" s="108"/>
      <c r="J355" s="109"/>
      <c r="K355" s="109"/>
      <c r="L355" s="108"/>
      <c r="M355" s="108"/>
      <c r="N355" s="108"/>
      <c r="O355" s="112"/>
      <c r="P355" s="112"/>
      <c r="Q355" s="108"/>
      <c r="R355" s="108"/>
      <c r="S355" s="112"/>
    </row>
    <row r="356" spans="1:19" ht="15.75" customHeight="1" x14ac:dyDescent="0.2">
      <c r="A356" s="108"/>
      <c r="B356" s="108"/>
      <c r="C356" s="108"/>
      <c r="D356" s="107"/>
      <c r="E356" s="108"/>
      <c r="F356" s="108"/>
      <c r="G356" s="108"/>
      <c r="H356" s="108"/>
      <c r="I356" s="108"/>
      <c r="J356" s="109"/>
      <c r="K356" s="109"/>
      <c r="L356" s="108"/>
      <c r="M356" s="108"/>
      <c r="N356" s="108"/>
      <c r="O356" s="112"/>
      <c r="P356" s="112"/>
      <c r="Q356" s="108"/>
      <c r="R356" s="108"/>
      <c r="S356" s="112"/>
    </row>
    <row r="357" spans="1:19" ht="15.75" customHeight="1" x14ac:dyDescent="0.2">
      <c r="A357" s="108"/>
      <c r="B357" s="108"/>
      <c r="C357" s="108"/>
      <c r="D357" s="107"/>
      <c r="E357" s="108"/>
      <c r="F357" s="108"/>
      <c r="G357" s="108"/>
      <c r="H357" s="108"/>
      <c r="I357" s="108"/>
      <c r="J357" s="109"/>
      <c r="K357" s="109"/>
      <c r="L357" s="108"/>
      <c r="M357" s="108"/>
      <c r="N357" s="108"/>
      <c r="O357" s="112"/>
      <c r="P357" s="112"/>
      <c r="Q357" s="108"/>
      <c r="R357" s="108"/>
      <c r="S357" s="112"/>
    </row>
    <row r="358" spans="1:19" ht="15.75" customHeight="1" x14ac:dyDescent="0.2">
      <c r="A358" s="108"/>
      <c r="B358" s="108"/>
      <c r="C358" s="108"/>
      <c r="D358" s="107"/>
      <c r="E358" s="108"/>
      <c r="F358" s="108"/>
      <c r="G358" s="108"/>
      <c r="H358" s="108"/>
      <c r="I358" s="108"/>
      <c r="J358" s="109"/>
      <c r="K358" s="109"/>
      <c r="L358" s="108"/>
      <c r="M358" s="108"/>
      <c r="N358" s="108"/>
      <c r="O358" s="112"/>
      <c r="P358" s="112"/>
      <c r="Q358" s="108"/>
      <c r="R358" s="108"/>
      <c r="S358" s="112"/>
    </row>
    <row r="359" spans="1:19" ht="15.75" customHeight="1" x14ac:dyDescent="0.2">
      <c r="A359" s="108"/>
      <c r="B359" s="108"/>
      <c r="C359" s="108"/>
      <c r="D359" s="107"/>
      <c r="E359" s="108"/>
      <c r="F359" s="108"/>
      <c r="G359" s="108"/>
      <c r="H359" s="108"/>
      <c r="I359" s="108"/>
      <c r="J359" s="109"/>
      <c r="K359" s="109"/>
      <c r="L359" s="108"/>
      <c r="M359" s="108"/>
      <c r="N359" s="108"/>
      <c r="O359" s="112"/>
      <c r="P359" s="112"/>
      <c r="Q359" s="108"/>
      <c r="R359" s="108"/>
      <c r="S359" s="112"/>
    </row>
    <row r="360" spans="1:19" ht="15.75" customHeight="1" x14ac:dyDescent="0.2">
      <c r="A360" s="108"/>
      <c r="B360" s="108"/>
      <c r="C360" s="108"/>
      <c r="D360" s="107"/>
      <c r="E360" s="108"/>
      <c r="F360" s="108"/>
      <c r="G360" s="108"/>
      <c r="H360" s="108"/>
      <c r="I360" s="108"/>
      <c r="J360" s="109"/>
      <c r="K360" s="109"/>
      <c r="L360" s="108"/>
      <c r="M360" s="108"/>
      <c r="N360" s="108"/>
      <c r="O360" s="112"/>
      <c r="P360" s="112"/>
      <c r="Q360" s="108"/>
      <c r="R360" s="108"/>
      <c r="S360" s="112"/>
    </row>
    <row r="361" spans="1:19" ht="15.75" customHeight="1" x14ac:dyDescent="0.2">
      <c r="A361" s="108"/>
      <c r="B361" s="108"/>
      <c r="C361" s="108"/>
      <c r="D361" s="107"/>
      <c r="E361" s="108"/>
      <c r="F361" s="108"/>
      <c r="G361" s="108"/>
      <c r="H361" s="108"/>
      <c r="I361" s="108"/>
      <c r="J361" s="109"/>
      <c r="K361" s="109"/>
      <c r="L361" s="108"/>
      <c r="M361" s="108"/>
      <c r="N361" s="108"/>
      <c r="O361" s="112"/>
      <c r="P361" s="112"/>
      <c r="Q361" s="108"/>
      <c r="R361" s="108"/>
      <c r="S361" s="112"/>
    </row>
    <row r="362" spans="1:19" ht="15.75" customHeight="1" x14ac:dyDescent="0.2">
      <c r="A362" s="108"/>
      <c r="B362" s="108"/>
      <c r="C362" s="108"/>
      <c r="D362" s="107"/>
      <c r="E362" s="108"/>
      <c r="F362" s="108"/>
      <c r="G362" s="108"/>
      <c r="H362" s="108"/>
      <c r="I362" s="108"/>
      <c r="J362" s="109"/>
      <c r="K362" s="109"/>
      <c r="L362" s="108"/>
      <c r="M362" s="108"/>
      <c r="N362" s="108"/>
      <c r="O362" s="112"/>
      <c r="P362" s="112"/>
      <c r="Q362" s="108"/>
      <c r="R362" s="108"/>
      <c r="S362" s="112"/>
    </row>
    <row r="363" spans="1:19" ht="15.75" customHeight="1" x14ac:dyDescent="0.2">
      <c r="A363" s="108"/>
      <c r="B363" s="108"/>
      <c r="C363" s="108"/>
      <c r="D363" s="107"/>
      <c r="E363" s="108"/>
      <c r="F363" s="108"/>
      <c r="G363" s="108"/>
      <c r="H363" s="108"/>
      <c r="I363" s="108"/>
      <c r="J363" s="109"/>
      <c r="K363" s="109"/>
      <c r="L363" s="108"/>
      <c r="M363" s="108"/>
      <c r="N363" s="108"/>
      <c r="O363" s="112"/>
      <c r="P363" s="112"/>
      <c r="Q363" s="108"/>
      <c r="R363" s="108"/>
      <c r="S363" s="112"/>
    </row>
    <row r="364" spans="1:19" ht="15.75" customHeight="1" x14ac:dyDescent="0.2">
      <c r="A364" s="108"/>
      <c r="B364" s="108"/>
      <c r="C364" s="108"/>
      <c r="D364" s="107"/>
      <c r="E364" s="108"/>
      <c r="F364" s="108"/>
      <c r="G364" s="108"/>
      <c r="H364" s="108"/>
      <c r="I364" s="108"/>
      <c r="J364" s="109"/>
      <c r="K364" s="109"/>
      <c r="L364" s="108"/>
      <c r="M364" s="108"/>
      <c r="N364" s="108"/>
      <c r="O364" s="112"/>
      <c r="P364" s="112"/>
      <c r="Q364" s="108"/>
      <c r="R364" s="108"/>
      <c r="S364" s="112"/>
    </row>
    <row r="365" spans="1:19" ht="15.75" customHeight="1" x14ac:dyDescent="0.2">
      <c r="A365" s="108"/>
      <c r="B365" s="108"/>
      <c r="C365" s="108"/>
      <c r="D365" s="107"/>
      <c r="E365" s="108"/>
      <c r="F365" s="108"/>
      <c r="G365" s="108"/>
      <c r="H365" s="108"/>
      <c r="I365" s="108"/>
      <c r="J365" s="109"/>
      <c r="K365" s="109"/>
      <c r="L365" s="108"/>
      <c r="M365" s="108"/>
      <c r="N365" s="108"/>
      <c r="O365" s="112"/>
      <c r="P365" s="112"/>
      <c r="Q365" s="108"/>
      <c r="R365" s="108"/>
      <c r="S365" s="112"/>
    </row>
    <row r="366" spans="1:19" ht="15.75" customHeight="1" x14ac:dyDescent="0.2">
      <c r="A366" s="108"/>
      <c r="B366" s="108"/>
      <c r="C366" s="108"/>
      <c r="D366" s="107"/>
      <c r="E366" s="108"/>
      <c r="F366" s="108"/>
      <c r="G366" s="108"/>
      <c r="H366" s="108"/>
      <c r="I366" s="108"/>
      <c r="J366" s="109"/>
      <c r="K366" s="109"/>
      <c r="L366" s="108"/>
      <c r="M366" s="108"/>
      <c r="N366" s="108"/>
      <c r="O366" s="112"/>
      <c r="P366" s="112"/>
      <c r="Q366" s="108"/>
      <c r="R366" s="108"/>
      <c r="S366" s="112"/>
    </row>
    <row r="367" spans="1:19" ht="15.75" customHeight="1" x14ac:dyDescent="0.2">
      <c r="A367" s="108"/>
      <c r="B367" s="108"/>
      <c r="C367" s="108"/>
      <c r="D367" s="107"/>
      <c r="E367" s="108"/>
      <c r="F367" s="108"/>
      <c r="G367" s="108"/>
      <c r="H367" s="108"/>
      <c r="I367" s="108"/>
      <c r="J367" s="109"/>
      <c r="K367" s="109"/>
      <c r="L367" s="108"/>
      <c r="M367" s="108"/>
      <c r="N367" s="108"/>
      <c r="O367" s="112"/>
      <c r="P367" s="112"/>
      <c r="Q367" s="108"/>
      <c r="R367" s="108"/>
      <c r="S367" s="112"/>
    </row>
    <row r="368" spans="1:19" ht="15.75" customHeight="1" x14ac:dyDescent="0.2">
      <c r="A368" s="108"/>
      <c r="B368" s="108"/>
      <c r="C368" s="108"/>
      <c r="D368" s="107"/>
      <c r="E368" s="108"/>
      <c r="F368" s="108"/>
      <c r="G368" s="108"/>
      <c r="H368" s="108"/>
      <c r="I368" s="108"/>
      <c r="J368" s="109"/>
      <c r="K368" s="109"/>
      <c r="L368" s="108"/>
      <c r="M368" s="108"/>
      <c r="N368" s="108"/>
      <c r="O368" s="112"/>
      <c r="P368" s="112"/>
      <c r="Q368" s="108"/>
      <c r="R368" s="108"/>
      <c r="S368" s="112"/>
    </row>
    <row r="369" spans="1:19" ht="15.75" customHeight="1" x14ac:dyDescent="0.2">
      <c r="A369" s="108"/>
      <c r="B369" s="108"/>
      <c r="C369" s="108"/>
      <c r="D369" s="107"/>
      <c r="E369" s="108"/>
      <c r="F369" s="108"/>
      <c r="G369" s="108"/>
      <c r="H369" s="108"/>
      <c r="I369" s="108"/>
      <c r="J369" s="109"/>
      <c r="K369" s="109"/>
      <c r="L369" s="108"/>
      <c r="M369" s="108"/>
      <c r="N369" s="108"/>
      <c r="O369" s="112"/>
      <c r="P369" s="112"/>
      <c r="Q369" s="108"/>
      <c r="R369" s="108"/>
      <c r="S369" s="112"/>
    </row>
    <row r="370" spans="1:19" ht="15.75" customHeight="1" x14ac:dyDescent="0.2">
      <c r="A370" s="108"/>
      <c r="B370" s="108"/>
      <c r="C370" s="108"/>
      <c r="D370" s="107"/>
      <c r="E370" s="108"/>
      <c r="F370" s="108"/>
      <c r="G370" s="108"/>
      <c r="H370" s="108"/>
      <c r="I370" s="108"/>
      <c r="J370" s="109"/>
      <c r="K370" s="109"/>
      <c r="L370" s="108"/>
      <c r="M370" s="108"/>
      <c r="N370" s="108"/>
      <c r="O370" s="112"/>
      <c r="P370" s="112"/>
      <c r="Q370" s="108"/>
      <c r="R370" s="108"/>
      <c r="S370" s="112"/>
    </row>
    <row r="371" spans="1:19" ht="15.75" customHeight="1" x14ac:dyDescent="0.2">
      <c r="A371" s="108"/>
      <c r="B371" s="108"/>
      <c r="C371" s="108"/>
      <c r="D371" s="107"/>
      <c r="E371" s="108"/>
      <c r="F371" s="108"/>
      <c r="G371" s="108"/>
      <c r="H371" s="108"/>
      <c r="I371" s="108"/>
      <c r="J371" s="109"/>
      <c r="K371" s="109"/>
      <c r="L371" s="108"/>
      <c r="M371" s="108"/>
      <c r="N371" s="108"/>
      <c r="O371" s="112"/>
      <c r="P371" s="112"/>
      <c r="Q371" s="108"/>
      <c r="R371" s="108"/>
      <c r="S371" s="112"/>
    </row>
    <row r="372" spans="1:19" ht="15.75" customHeight="1" x14ac:dyDescent="0.2">
      <c r="A372" s="108"/>
      <c r="B372" s="108"/>
      <c r="C372" s="108"/>
      <c r="D372" s="107"/>
      <c r="E372" s="108"/>
      <c r="F372" s="108"/>
      <c r="G372" s="108"/>
      <c r="H372" s="108"/>
      <c r="I372" s="108"/>
      <c r="J372" s="109"/>
      <c r="K372" s="109"/>
      <c r="L372" s="108"/>
      <c r="M372" s="108"/>
      <c r="N372" s="108"/>
      <c r="O372" s="112"/>
      <c r="P372" s="112"/>
      <c r="Q372" s="108"/>
      <c r="R372" s="108"/>
      <c r="S372" s="112"/>
    </row>
    <row r="373" spans="1:19" ht="15.75" customHeight="1" x14ac:dyDescent="0.2">
      <c r="A373" s="108"/>
      <c r="B373" s="108"/>
      <c r="C373" s="108"/>
      <c r="D373" s="107"/>
      <c r="E373" s="108"/>
      <c r="F373" s="108"/>
      <c r="G373" s="108"/>
      <c r="H373" s="108"/>
      <c r="I373" s="108"/>
      <c r="J373" s="109"/>
      <c r="K373" s="109"/>
      <c r="L373" s="108"/>
      <c r="M373" s="108"/>
      <c r="N373" s="108"/>
      <c r="O373" s="112"/>
      <c r="P373" s="112"/>
      <c r="Q373" s="108"/>
      <c r="R373" s="108"/>
      <c r="S373" s="112"/>
    </row>
    <row r="374" spans="1:19" ht="15.75" customHeight="1" x14ac:dyDescent="0.2">
      <c r="A374" s="108"/>
      <c r="B374" s="108"/>
      <c r="C374" s="108"/>
      <c r="D374" s="107"/>
      <c r="E374" s="108"/>
      <c r="F374" s="108"/>
      <c r="G374" s="108"/>
      <c r="H374" s="108"/>
      <c r="I374" s="108"/>
      <c r="J374" s="109"/>
      <c r="K374" s="109"/>
      <c r="L374" s="108"/>
      <c r="M374" s="108"/>
      <c r="N374" s="108"/>
      <c r="O374" s="112"/>
      <c r="P374" s="112"/>
      <c r="Q374" s="108"/>
      <c r="R374" s="108"/>
      <c r="S374" s="112"/>
    </row>
    <row r="375" spans="1:19" ht="15.75" customHeight="1" x14ac:dyDescent="0.2">
      <c r="A375" s="108"/>
      <c r="B375" s="108"/>
      <c r="C375" s="108"/>
      <c r="D375" s="107"/>
      <c r="E375" s="108"/>
      <c r="F375" s="108"/>
      <c r="G375" s="108"/>
      <c r="H375" s="108"/>
      <c r="I375" s="108"/>
      <c r="J375" s="109"/>
      <c r="K375" s="109"/>
      <c r="L375" s="108"/>
      <c r="M375" s="108"/>
      <c r="N375" s="108"/>
      <c r="O375" s="112"/>
      <c r="P375" s="112"/>
      <c r="Q375" s="108"/>
      <c r="R375" s="108"/>
      <c r="S375" s="112"/>
    </row>
    <row r="376" spans="1:19" ht="15.75" customHeight="1" x14ac:dyDescent="0.2">
      <c r="A376" s="108"/>
      <c r="B376" s="108"/>
      <c r="C376" s="108"/>
      <c r="D376" s="107"/>
      <c r="E376" s="108"/>
      <c r="F376" s="108"/>
      <c r="G376" s="108"/>
      <c r="H376" s="108"/>
      <c r="I376" s="108"/>
      <c r="J376" s="109"/>
      <c r="K376" s="109"/>
      <c r="L376" s="108"/>
      <c r="M376" s="108"/>
      <c r="N376" s="108"/>
      <c r="O376" s="112"/>
      <c r="P376" s="112"/>
      <c r="Q376" s="108"/>
      <c r="R376" s="108"/>
      <c r="S376" s="112"/>
    </row>
    <row r="377" spans="1:19" ht="15.75" customHeight="1" x14ac:dyDescent="0.2">
      <c r="A377" s="108"/>
      <c r="B377" s="108"/>
      <c r="C377" s="108"/>
      <c r="D377" s="107"/>
      <c r="E377" s="108"/>
      <c r="F377" s="108"/>
      <c r="G377" s="108"/>
      <c r="H377" s="108"/>
      <c r="I377" s="108"/>
      <c r="J377" s="109"/>
      <c r="K377" s="109"/>
      <c r="L377" s="108"/>
      <c r="M377" s="108"/>
      <c r="N377" s="108"/>
      <c r="O377" s="112"/>
      <c r="P377" s="112"/>
      <c r="Q377" s="108"/>
      <c r="R377" s="108"/>
      <c r="S377" s="112"/>
    </row>
    <row r="378" spans="1:19" ht="15.75" customHeight="1" x14ac:dyDescent="0.2">
      <c r="A378" s="108"/>
      <c r="B378" s="108"/>
      <c r="C378" s="108"/>
      <c r="D378" s="107"/>
      <c r="E378" s="108"/>
      <c r="F378" s="108"/>
      <c r="G378" s="108"/>
      <c r="H378" s="108"/>
      <c r="I378" s="108"/>
      <c r="J378" s="109"/>
      <c r="K378" s="109"/>
      <c r="L378" s="108"/>
      <c r="M378" s="108"/>
      <c r="N378" s="108"/>
      <c r="O378" s="112"/>
      <c r="P378" s="112"/>
      <c r="Q378" s="108"/>
      <c r="R378" s="108"/>
      <c r="S378" s="112"/>
    </row>
    <row r="379" spans="1:19" ht="15.75" customHeight="1" x14ac:dyDescent="0.2">
      <c r="A379" s="108"/>
      <c r="B379" s="108"/>
      <c r="C379" s="108"/>
      <c r="D379" s="107"/>
      <c r="E379" s="108"/>
      <c r="F379" s="108"/>
      <c r="G379" s="108"/>
      <c r="H379" s="108"/>
      <c r="I379" s="108"/>
      <c r="J379" s="109"/>
      <c r="K379" s="109"/>
      <c r="L379" s="108"/>
      <c r="M379" s="108"/>
      <c r="N379" s="108"/>
      <c r="O379" s="112"/>
      <c r="P379" s="112"/>
      <c r="Q379" s="108"/>
      <c r="R379" s="108"/>
      <c r="S379" s="112"/>
    </row>
    <row r="380" spans="1:19" ht="15.75" customHeight="1" x14ac:dyDescent="0.2">
      <c r="A380" s="108"/>
      <c r="B380" s="108"/>
      <c r="C380" s="108"/>
      <c r="D380" s="107"/>
      <c r="E380" s="108"/>
      <c r="F380" s="108"/>
      <c r="G380" s="108"/>
      <c r="H380" s="108"/>
      <c r="I380" s="108"/>
      <c r="J380" s="109"/>
      <c r="K380" s="109"/>
      <c r="L380" s="108"/>
      <c r="M380" s="108"/>
      <c r="N380" s="108"/>
      <c r="O380" s="112"/>
      <c r="P380" s="112"/>
      <c r="Q380" s="108"/>
      <c r="R380" s="108"/>
      <c r="S380" s="112"/>
    </row>
    <row r="381" spans="1:19" ht="15.75" customHeight="1" x14ac:dyDescent="0.2">
      <c r="A381" s="108"/>
      <c r="B381" s="108"/>
      <c r="C381" s="108"/>
      <c r="D381" s="107"/>
      <c r="E381" s="108"/>
      <c r="F381" s="108"/>
      <c r="G381" s="108"/>
      <c r="H381" s="108"/>
      <c r="I381" s="108"/>
      <c r="J381" s="109"/>
      <c r="K381" s="109"/>
      <c r="L381" s="108"/>
      <c r="M381" s="108"/>
      <c r="N381" s="108"/>
      <c r="O381" s="112"/>
      <c r="P381" s="112"/>
      <c r="Q381" s="108"/>
      <c r="R381" s="108"/>
      <c r="S381" s="112"/>
    </row>
    <row r="382" spans="1:19" ht="15.75" customHeight="1" x14ac:dyDescent="0.2">
      <c r="A382" s="108"/>
      <c r="B382" s="108"/>
      <c r="C382" s="108"/>
      <c r="D382" s="107"/>
      <c r="E382" s="108"/>
      <c r="F382" s="108"/>
      <c r="G382" s="108"/>
      <c r="H382" s="108"/>
      <c r="I382" s="108"/>
      <c r="J382" s="109"/>
      <c r="K382" s="109"/>
      <c r="L382" s="108"/>
      <c r="M382" s="108"/>
      <c r="N382" s="108"/>
      <c r="O382" s="112"/>
      <c r="P382" s="112"/>
      <c r="Q382" s="108"/>
      <c r="R382" s="108"/>
      <c r="S382" s="112"/>
    </row>
    <row r="383" spans="1:19" ht="15.75" customHeight="1" x14ac:dyDescent="0.2">
      <c r="A383" s="108"/>
      <c r="B383" s="108"/>
      <c r="C383" s="108"/>
      <c r="D383" s="107"/>
      <c r="E383" s="108"/>
      <c r="F383" s="108"/>
      <c r="G383" s="108"/>
      <c r="H383" s="108"/>
      <c r="I383" s="108"/>
      <c r="J383" s="109"/>
      <c r="K383" s="109"/>
      <c r="L383" s="108"/>
      <c r="M383" s="108"/>
      <c r="N383" s="108"/>
      <c r="O383" s="112"/>
      <c r="P383" s="112"/>
      <c r="Q383" s="108"/>
      <c r="R383" s="108"/>
      <c r="S383" s="112"/>
    </row>
    <row r="384" spans="1:19" ht="15.75" customHeight="1" x14ac:dyDescent="0.2">
      <c r="A384" s="108"/>
      <c r="B384" s="108"/>
      <c r="C384" s="108"/>
      <c r="D384" s="107"/>
      <c r="E384" s="108"/>
      <c r="F384" s="108"/>
      <c r="G384" s="108"/>
      <c r="H384" s="108"/>
      <c r="I384" s="108"/>
      <c r="J384" s="109"/>
      <c r="K384" s="109"/>
      <c r="L384" s="108"/>
      <c r="M384" s="108"/>
      <c r="N384" s="108"/>
      <c r="O384" s="112"/>
      <c r="P384" s="112"/>
      <c r="Q384" s="108"/>
      <c r="R384" s="108"/>
      <c r="S384" s="112"/>
    </row>
    <row r="385" spans="1:19" ht="15.75" customHeight="1" x14ac:dyDescent="0.2">
      <c r="A385" s="108"/>
      <c r="B385" s="108"/>
      <c r="C385" s="108"/>
      <c r="D385" s="107"/>
      <c r="E385" s="108"/>
      <c r="F385" s="108"/>
      <c r="G385" s="108"/>
      <c r="H385" s="108"/>
      <c r="I385" s="108"/>
      <c r="J385" s="109"/>
      <c r="K385" s="109"/>
      <c r="L385" s="108"/>
      <c r="M385" s="108"/>
      <c r="N385" s="108"/>
      <c r="O385" s="112"/>
      <c r="P385" s="112"/>
      <c r="Q385" s="108"/>
      <c r="R385" s="108"/>
      <c r="S385" s="112"/>
    </row>
    <row r="386" spans="1:19" ht="15.75" customHeight="1" x14ac:dyDescent="0.2">
      <c r="A386" s="108"/>
      <c r="B386" s="108"/>
      <c r="C386" s="108"/>
      <c r="D386" s="107"/>
      <c r="E386" s="108"/>
      <c r="F386" s="108"/>
      <c r="G386" s="108"/>
      <c r="H386" s="108"/>
      <c r="I386" s="108"/>
      <c r="J386" s="109"/>
      <c r="K386" s="109"/>
      <c r="L386" s="108"/>
      <c r="M386" s="108"/>
      <c r="N386" s="108"/>
      <c r="O386" s="112"/>
      <c r="P386" s="112"/>
      <c r="Q386" s="108"/>
      <c r="R386" s="108"/>
      <c r="S386" s="112"/>
    </row>
    <row r="387" spans="1:19" ht="15.75" customHeight="1" x14ac:dyDescent="0.2">
      <c r="A387" s="108"/>
      <c r="B387" s="108"/>
      <c r="C387" s="108"/>
      <c r="D387" s="107"/>
      <c r="E387" s="108"/>
      <c r="F387" s="108"/>
      <c r="G387" s="108"/>
      <c r="H387" s="108"/>
      <c r="I387" s="108"/>
      <c r="J387" s="109"/>
      <c r="K387" s="109"/>
      <c r="L387" s="108"/>
      <c r="M387" s="108"/>
      <c r="N387" s="108"/>
      <c r="O387" s="112"/>
      <c r="P387" s="112"/>
      <c r="Q387" s="108"/>
      <c r="R387" s="108"/>
      <c r="S387" s="112"/>
    </row>
    <row r="388" spans="1:19" ht="15.75" customHeight="1" x14ac:dyDescent="0.2">
      <c r="A388" s="108"/>
      <c r="B388" s="108"/>
      <c r="C388" s="108"/>
      <c r="D388" s="107"/>
      <c r="E388" s="108"/>
      <c r="F388" s="108"/>
      <c r="G388" s="108"/>
      <c r="H388" s="108"/>
      <c r="I388" s="108"/>
      <c r="J388" s="109"/>
      <c r="K388" s="109"/>
      <c r="L388" s="108"/>
      <c r="M388" s="108"/>
      <c r="N388" s="108"/>
      <c r="O388" s="112"/>
      <c r="P388" s="112"/>
      <c r="Q388" s="108"/>
      <c r="R388" s="108"/>
      <c r="S388" s="112"/>
    </row>
    <row r="389" spans="1:19" ht="15.75" customHeight="1" x14ac:dyDescent="0.2">
      <c r="A389" s="108"/>
      <c r="B389" s="108"/>
      <c r="C389" s="108"/>
      <c r="D389" s="107"/>
      <c r="E389" s="108"/>
      <c r="F389" s="108"/>
      <c r="G389" s="108"/>
      <c r="H389" s="108"/>
      <c r="I389" s="108"/>
      <c r="J389" s="109"/>
      <c r="K389" s="109"/>
      <c r="L389" s="108"/>
      <c r="M389" s="108"/>
      <c r="N389" s="108"/>
      <c r="O389" s="112"/>
      <c r="P389" s="112"/>
      <c r="Q389" s="108"/>
      <c r="R389" s="108"/>
      <c r="S389" s="112"/>
    </row>
    <row r="390" spans="1:19" ht="15.75" customHeight="1" x14ac:dyDescent="0.2">
      <c r="A390" s="108"/>
      <c r="B390" s="108"/>
      <c r="C390" s="108"/>
      <c r="D390" s="107"/>
      <c r="E390" s="108"/>
      <c r="F390" s="108"/>
      <c r="G390" s="108"/>
      <c r="H390" s="108"/>
      <c r="I390" s="108"/>
      <c r="J390" s="109"/>
      <c r="K390" s="109"/>
      <c r="L390" s="108"/>
      <c r="M390" s="108"/>
      <c r="N390" s="108"/>
      <c r="O390" s="112"/>
      <c r="P390" s="112"/>
      <c r="Q390" s="108"/>
      <c r="R390" s="108"/>
      <c r="S390" s="112"/>
    </row>
    <row r="391" spans="1:19" ht="15.75" customHeight="1" x14ac:dyDescent="0.2">
      <c r="A391" s="108"/>
      <c r="B391" s="108"/>
      <c r="C391" s="108"/>
      <c r="D391" s="107"/>
      <c r="E391" s="108"/>
      <c r="F391" s="108"/>
      <c r="G391" s="108"/>
      <c r="H391" s="108"/>
      <c r="I391" s="108"/>
      <c r="J391" s="109"/>
      <c r="K391" s="109"/>
      <c r="L391" s="108"/>
      <c r="M391" s="108"/>
      <c r="N391" s="108"/>
      <c r="O391" s="112"/>
      <c r="P391" s="112"/>
      <c r="Q391" s="108"/>
      <c r="R391" s="108"/>
      <c r="S391" s="112"/>
    </row>
    <row r="392" spans="1:19" ht="15.75" customHeight="1" x14ac:dyDescent="0.2">
      <c r="A392" s="108"/>
      <c r="B392" s="108"/>
      <c r="C392" s="108"/>
      <c r="D392" s="107"/>
      <c r="E392" s="108"/>
      <c r="F392" s="108"/>
      <c r="G392" s="108"/>
      <c r="H392" s="108"/>
      <c r="I392" s="108"/>
      <c r="J392" s="109"/>
      <c r="K392" s="109"/>
      <c r="L392" s="108"/>
      <c r="M392" s="108"/>
      <c r="N392" s="108"/>
      <c r="O392" s="112"/>
      <c r="P392" s="112"/>
      <c r="Q392" s="108"/>
      <c r="R392" s="108"/>
      <c r="S392" s="112"/>
    </row>
    <row r="393" spans="1:19" ht="15.75" customHeight="1" x14ac:dyDescent="0.2">
      <c r="A393" s="108"/>
      <c r="B393" s="108"/>
      <c r="C393" s="108"/>
      <c r="D393" s="107"/>
      <c r="E393" s="108"/>
      <c r="F393" s="108"/>
      <c r="G393" s="108"/>
      <c r="H393" s="108"/>
      <c r="I393" s="108"/>
      <c r="J393" s="109"/>
      <c r="K393" s="109"/>
      <c r="L393" s="108"/>
      <c r="M393" s="108"/>
      <c r="N393" s="108"/>
      <c r="O393" s="112"/>
      <c r="P393" s="112"/>
      <c r="Q393" s="108"/>
      <c r="R393" s="108"/>
      <c r="S393" s="112"/>
    </row>
    <row r="394" spans="1:19" ht="15.75" customHeight="1" x14ac:dyDescent="0.2">
      <c r="A394" s="108"/>
      <c r="B394" s="108"/>
      <c r="C394" s="108"/>
      <c r="D394" s="107"/>
      <c r="E394" s="108"/>
      <c r="F394" s="108"/>
      <c r="G394" s="108"/>
      <c r="H394" s="108"/>
      <c r="I394" s="108"/>
      <c r="J394" s="109"/>
      <c r="K394" s="109"/>
      <c r="L394" s="108"/>
      <c r="M394" s="108"/>
      <c r="N394" s="108"/>
      <c r="O394" s="112"/>
      <c r="P394" s="112"/>
      <c r="Q394" s="108"/>
      <c r="R394" s="108"/>
      <c r="S394" s="112"/>
    </row>
    <row r="395" spans="1:19" ht="15.75" customHeight="1" x14ac:dyDescent="0.2">
      <c r="A395" s="108"/>
      <c r="B395" s="108"/>
      <c r="C395" s="108"/>
      <c r="D395" s="107"/>
      <c r="E395" s="108"/>
      <c r="F395" s="108"/>
      <c r="G395" s="108"/>
      <c r="H395" s="108"/>
      <c r="I395" s="108"/>
      <c r="J395" s="109"/>
      <c r="K395" s="109"/>
      <c r="L395" s="108"/>
      <c r="M395" s="108"/>
      <c r="N395" s="108"/>
      <c r="O395" s="112"/>
      <c r="P395" s="112"/>
      <c r="Q395" s="108"/>
      <c r="R395" s="108"/>
      <c r="S395" s="112"/>
    </row>
    <row r="396" spans="1:19" ht="15.75" customHeight="1" x14ac:dyDescent="0.2">
      <c r="A396" s="108"/>
      <c r="B396" s="108"/>
      <c r="C396" s="108"/>
      <c r="D396" s="107"/>
      <c r="E396" s="108"/>
      <c r="F396" s="108"/>
      <c r="G396" s="108"/>
      <c r="H396" s="108"/>
      <c r="I396" s="108"/>
      <c r="J396" s="109"/>
      <c r="K396" s="109"/>
      <c r="L396" s="108"/>
      <c r="M396" s="108"/>
      <c r="N396" s="108"/>
      <c r="O396" s="112"/>
      <c r="P396" s="112"/>
      <c r="Q396" s="108"/>
      <c r="R396" s="108"/>
      <c r="S396" s="112"/>
    </row>
    <row r="397" spans="1:19" ht="15.75" customHeight="1" x14ac:dyDescent="0.2">
      <c r="A397" s="108"/>
      <c r="B397" s="108"/>
      <c r="C397" s="108"/>
      <c r="D397" s="107"/>
      <c r="E397" s="108"/>
      <c r="F397" s="108"/>
      <c r="G397" s="108"/>
      <c r="H397" s="108"/>
      <c r="I397" s="108"/>
      <c r="J397" s="109"/>
      <c r="K397" s="109"/>
      <c r="L397" s="108"/>
      <c r="M397" s="108"/>
      <c r="N397" s="108"/>
      <c r="O397" s="112"/>
      <c r="P397" s="112"/>
      <c r="Q397" s="108"/>
      <c r="R397" s="108"/>
      <c r="S397" s="112"/>
    </row>
    <row r="398" spans="1:19" ht="15.75" customHeight="1" x14ac:dyDescent="0.2">
      <c r="A398" s="108"/>
      <c r="B398" s="108"/>
      <c r="C398" s="108"/>
      <c r="D398" s="107"/>
      <c r="E398" s="108"/>
      <c r="F398" s="108"/>
      <c r="G398" s="108"/>
      <c r="H398" s="108"/>
      <c r="I398" s="108"/>
      <c r="J398" s="109"/>
      <c r="K398" s="109"/>
      <c r="L398" s="108"/>
      <c r="M398" s="108"/>
      <c r="N398" s="108"/>
      <c r="O398" s="112"/>
      <c r="P398" s="112"/>
      <c r="Q398" s="108"/>
      <c r="R398" s="108"/>
      <c r="S398" s="112"/>
    </row>
    <row r="399" spans="1:19" ht="15.75" customHeight="1" x14ac:dyDescent="0.2">
      <c r="A399" s="108"/>
      <c r="B399" s="108"/>
      <c r="C399" s="108"/>
      <c r="D399" s="107"/>
      <c r="E399" s="108"/>
      <c r="F399" s="108"/>
      <c r="G399" s="108"/>
      <c r="H399" s="108"/>
      <c r="I399" s="108"/>
      <c r="J399" s="109"/>
      <c r="K399" s="109"/>
      <c r="L399" s="108"/>
      <c r="M399" s="108"/>
      <c r="N399" s="108"/>
      <c r="O399" s="112"/>
      <c r="P399" s="112"/>
      <c r="Q399" s="108"/>
      <c r="R399" s="108"/>
      <c r="S399" s="112"/>
    </row>
    <row r="400" spans="1:19" ht="15.75" customHeight="1" x14ac:dyDescent="0.2">
      <c r="A400" s="108"/>
      <c r="B400" s="108"/>
      <c r="C400" s="108"/>
      <c r="D400" s="107"/>
      <c r="E400" s="108"/>
      <c r="F400" s="108"/>
      <c r="G400" s="108"/>
      <c r="H400" s="108"/>
      <c r="I400" s="108"/>
      <c r="J400" s="109"/>
      <c r="K400" s="109"/>
      <c r="L400" s="108"/>
      <c r="M400" s="108"/>
      <c r="N400" s="108"/>
      <c r="O400" s="112"/>
      <c r="P400" s="112"/>
      <c r="Q400" s="108"/>
      <c r="R400" s="108"/>
      <c r="S400" s="112"/>
    </row>
    <row r="401" spans="1:19" ht="15.75" customHeight="1" x14ac:dyDescent="0.2">
      <c r="A401" s="108"/>
      <c r="B401" s="108"/>
      <c r="C401" s="108"/>
      <c r="D401" s="107"/>
      <c r="E401" s="108"/>
      <c r="F401" s="108"/>
      <c r="G401" s="108"/>
      <c r="H401" s="108"/>
      <c r="I401" s="108"/>
      <c r="J401" s="109"/>
      <c r="K401" s="109"/>
      <c r="L401" s="108"/>
      <c r="M401" s="108"/>
      <c r="N401" s="108"/>
      <c r="O401" s="112"/>
      <c r="P401" s="112"/>
      <c r="Q401" s="108"/>
      <c r="R401" s="108"/>
      <c r="S401" s="112"/>
    </row>
    <row r="402" spans="1:19" ht="15.75" customHeight="1" x14ac:dyDescent="0.2">
      <c r="A402" s="108"/>
      <c r="B402" s="108"/>
      <c r="C402" s="108"/>
      <c r="D402" s="107"/>
      <c r="E402" s="108"/>
      <c r="F402" s="108"/>
      <c r="G402" s="108"/>
      <c r="H402" s="108"/>
      <c r="I402" s="108"/>
      <c r="J402" s="109"/>
      <c r="K402" s="109"/>
      <c r="L402" s="108"/>
      <c r="M402" s="108"/>
      <c r="N402" s="108"/>
      <c r="O402" s="112"/>
      <c r="P402" s="112"/>
      <c r="Q402" s="108"/>
      <c r="R402" s="108"/>
      <c r="S402" s="112"/>
    </row>
    <row r="403" spans="1:19" ht="15.75" customHeight="1" x14ac:dyDescent="0.2">
      <c r="A403" s="108"/>
      <c r="B403" s="108"/>
      <c r="C403" s="108"/>
      <c r="D403" s="107"/>
      <c r="E403" s="108"/>
      <c r="F403" s="108"/>
      <c r="G403" s="108"/>
      <c r="H403" s="108"/>
      <c r="I403" s="108"/>
      <c r="J403" s="109"/>
      <c r="K403" s="109"/>
      <c r="L403" s="108"/>
      <c r="M403" s="108"/>
      <c r="N403" s="108"/>
      <c r="O403" s="112"/>
      <c r="P403" s="112"/>
      <c r="Q403" s="108"/>
      <c r="R403" s="108"/>
      <c r="S403" s="112"/>
    </row>
    <row r="404" spans="1:19" ht="15.75" customHeight="1" x14ac:dyDescent="0.2">
      <c r="A404" s="108"/>
      <c r="B404" s="108"/>
      <c r="C404" s="108"/>
      <c r="D404" s="107"/>
      <c r="E404" s="108"/>
      <c r="F404" s="108"/>
      <c r="G404" s="108"/>
      <c r="H404" s="108"/>
      <c r="I404" s="108"/>
      <c r="J404" s="109"/>
      <c r="K404" s="109"/>
      <c r="L404" s="108"/>
      <c r="M404" s="108"/>
      <c r="N404" s="108"/>
      <c r="O404" s="112"/>
      <c r="P404" s="112"/>
      <c r="Q404" s="108"/>
      <c r="R404" s="108"/>
      <c r="S404" s="112"/>
    </row>
    <row r="405" spans="1:19" ht="15.75" customHeight="1" x14ac:dyDescent="0.2">
      <c r="A405" s="108"/>
      <c r="B405" s="108"/>
      <c r="C405" s="108"/>
      <c r="D405" s="107"/>
      <c r="E405" s="108"/>
      <c r="F405" s="108"/>
      <c r="G405" s="108"/>
      <c r="H405" s="108"/>
      <c r="I405" s="108"/>
      <c r="J405" s="109"/>
      <c r="K405" s="109"/>
      <c r="L405" s="108"/>
      <c r="M405" s="108"/>
      <c r="N405" s="108"/>
      <c r="O405" s="112"/>
      <c r="P405" s="112"/>
      <c r="Q405" s="108"/>
      <c r="R405" s="108"/>
      <c r="S405" s="112"/>
    </row>
    <row r="406" spans="1:19" ht="15.75" customHeight="1" x14ac:dyDescent="0.2">
      <c r="A406" s="108"/>
      <c r="B406" s="108"/>
      <c r="C406" s="108"/>
      <c r="D406" s="107"/>
      <c r="E406" s="108"/>
      <c r="F406" s="108"/>
      <c r="G406" s="108"/>
      <c r="H406" s="108"/>
      <c r="I406" s="108"/>
      <c r="J406" s="109"/>
      <c r="K406" s="109"/>
      <c r="L406" s="108"/>
      <c r="M406" s="108"/>
      <c r="N406" s="108"/>
      <c r="O406" s="112"/>
      <c r="P406" s="112"/>
      <c r="Q406" s="108"/>
      <c r="R406" s="108"/>
      <c r="S406" s="112"/>
    </row>
    <row r="407" spans="1:19" ht="15.75" customHeight="1" x14ac:dyDescent="0.2">
      <c r="A407" s="108"/>
      <c r="B407" s="108"/>
      <c r="C407" s="108"/>
      <c r="D407" s="107"/>
      <c r="E407" s="108"/>
      <c r="F407" s="108"/>
      <c r="G407" s="108"/>
      <c r="H407" s="108"/>
      <c r="I407" s="108"/>
      <c r="J407" s="109"/>
      <c r="K407" s="109"/>
      <c r="L407" s="108"/>
      <c r="M407" s="108"/>
      <c r="N407" s="108"/>
      <c r="O407" s="112"/>
      <c r="P407" s="112"/>
      <c r="Q407" s="108"/>
      <c r="R407" s="108"/>
      <c r="S407" s="112"/>
    </row>
    <row r="408" spans="1:19" ht="15.75" customHeight="1" x14ac:dyDescent="0.2">
      <c r="A408" s="108"/>
      <c r="B408" s="108"/>
      <c r="C408" s="108"/>
      <c r="D408" s="107"/>
      <c r="E408" s="108"/>
      <c r="F408" s="108"/>
      <c r="G408" s="108"/>
      <c r="H408" s="108"/>
      <c r="I408" s="108"/>
      <c r="J408" s="109"/>
      <c r="K408" s="109"/>
      <c r="L408" s="108"/>
      <c r="M408" s="108"/>
      <c r="N408" s="108"/>
      <c r="O408" s="112"/>
      <c r="P408" s="112"/>
      <c r="Q408" s="108"/>
      <c r="R408" s="108"/>
      <c r="S408" s="112"/>
    </row>
    <row r="409" spans="1:19" ht="15.75" customHeight="1" x14ac:dyDescent="0.2">
      <c r="A409" s="108"/>
      <c r="B409" s="108"/>
      <c r="C409" s="108"/>
      <c r="D409" s="107"/>
      <c r="E409" s="108"/>
      <c r="F409" s="108"/>
      <c r="G409" s="108"/>
      <c r="H409" s="108"/>
      <c r="I409" s="108"/>
      <c r="J409" s="109"/>
      <c r="K409" s="109"/>
      <c r="L409" s="108"/>
      <c r="M409" s="108"/>
      <c r="N409" s="108"/>
      <c r="O409" s="112"/>
      <c r="P409" s="112"/>
      <c r="Q409" s="108"/>
      <c r="R409" s="108"/>
      <c r="S409" s="112"/>
    </row>
    <row r="410" spans="1:19" ht="15.75" customHeight="1" x14ac:dyDescent="0.2">
      <c r="A410" s="108"/>
      <c r="B410" s="108"/>
      <c r="C410" s="108"/>
      <c r="D410" s="107"/>
      <c r="E410" s="108"/>
      <c r="F410" s="108"/>
      <c r="G410" s="108"/>
      <c r="H410" s="108"/>
      <c r="I410" s="108"/>
      <c r="J410" s="109"/>
      <c r="K410" s="109"/>
      <c r="L410" s="108"/>
      <c r="M410" s="108"/>
      <c r="N410" s="108"/>
      <c r="O410" s="112"/>
      <c r="P410" s="112"/>
      <c r="Q410" s="108"/>
      <c r="R410" s="108"/>
      <c r="S410" s="112"/>
    </row>
    <row r="411" spans="1:19" ht="15.75" customHeight="1" x14ac:dyDescent="0.2">
      <c r="A411" s="108"/>
      <c r="B411" s="108"/>
      <c r="C411" s="108"/>
      <c r="D411" s="107"/>
      <c r="E411" s="108"/>
      <c r="F411" s="108"/>
      <c r="G411" s="108"/>
      <c r="H411" s="108"/>
      <c r="I411" s="108"/>
      <c r="J411" s="109"/>
      <c r="K411" s="109"/>
      <c r="L411" s="108"/>
      <c r="M411" s="108"/>
      <c r="N411" s="108"/>
      <c r="O411" s="112"/>
      <c r="P411" s="112"/>
      <c r="Q411" s="108"/>
      <c r="R411" s="108"/>
      <c r="S411" s="112"/>
    </row>
    <row r="412" spans="1:19" ht="15.75" customHeight="1" x14ac:dyDescent="0.2">
      <c r="A412" s="108"/>
      <c r="B412" s="108"/>
      <c r="C412" s="108"/>
      <c r="D412" s="107"/>
      <c r="E412" s="108"/>
      <c r="F412" s="108"/>
      <c r="G412" s="108"/>
      <c r="H412" s="108"/>
      <c r="I412" s="108"/>
      <c r="J412" s="109"/>
      <c r="K412" s="109"/>
      <c r="L412" s="108"/>
      <c r="M412" s="108"/>
      <c r="N412" s="108"/>
      <c r="O412" s="112"/>
      <c r="P412" s="112"/>
      <c r="Q412" s="108"/>
      <c r="R412" s="108"/>
      <c r="S412" s="112"/>
    </row>
    <row r="413" spans="1:19" ht="15.75" customHeight="1" x14ac:dyDescent="0.2">
      <c r="A413" s="108"/>
      <c r="B413" s="108"/>
      <c r="C413" s="108"/>
      <c r="D413" s="107"/>
      <c r="E413" s="108"/>
      <c r="F413" s="108"/>
      <c r="G413" s="108"/>
      <c r="H413" s="108"/>
      <c r="I413" s="108"/>
      <c r="J413" s="109"/>
      <c r="K413" s="109"/>
      <c r="L413" s="108"/>
      <c r="M413" s="108"/>
      <c r="N413" s="108"/>
      <c r="O413" s="112"/>
      <c r="P413" s="112"/>
      <c r="Q413" s="108"/>
      <c r="R413" s="108"/>
      <c r="S413" s="112"/>
    </row>
    <row r="414" spans="1:19" ht="15.75" customHeight="1" x14ac:dyDescent="0.2">
      <c r="A414" s="108"/>
      <c r="B414" s="108"/>
      <c r="C414" s="108"/>
      <c r="D414" s="107"/>
      <c r="E414" s="108"/>
      <c r="F414" s="108"/>
      <c r="G414" s="108"/>
      <c r="H414" s="108"/>
      <c r="I414" s="108"/>
      <c r="J414" s="109"/>
      <c r="K414" s="109"/>
      <c r="L414" s="108"/>
      <c r="M414" s="108"/>
      <c r="N414" s="108"/>
      <c r="O414" s="112"/>
      <c r="P414" s="112"/>
      <c r="Q414" s="108"/>
      <c r="R414" s="108"/>
      <c r="S414" s="112"/>
    </row>
    <row r="415" spans="1:19" ht="15.75" customHeight="1" x14ac:dyDescent="0.2">
      <c r="A415" s="108"/>
      <c r="B415" s="108"/>
      <c r="C415" s="108"/>
      <c r="D415" s="107"/>
      <c r="E415" s="108"/>
      <c r="F415" s="108"/>
      <c r="G415" s="108"/>
      <c r="H415" s="108"/>
      <c r="I415" s="108"/>
      <c r="J415" s="109"/>
      <c r="K415" s="109"/>
      <c r="L415" s="108"/>
      <c r="M415" s="108"/>
      <c r="N415" s="108"/>
      <c r="O415" s="112"/>
      <c r="P415" s="112"/>
      <c r="Q415" s="108"/>
      <c r="R415" s="108"/>
      <c r="S415" s="112"/>
    </row>
    <row r="416" spans="1:19" ht="15.75" customHeight="1" x14ac:dyDescent="0.2">
      <c r="A416" s="108"/>
      <c r="B416" s="108"/>
      <c r="C416" s="108"/>
      <c r="D416" s="107"/>
      <c r="E416" s="108"/>
      <c r="F416" s="108"/>
      <c r="G416" s="108"/>
      <c r="H416" s="108"/>
      <c r="I416" s="108"/>
      <c r="J416" s="109"/>
      <c r="K416" s="109"/>
      <c r="L416" s="108"/>
      <c r="M416" s="108"/>
      <c r="N416" s="108"/>
      <c r="O416" s="112"/>
      <c r="P416" s="112"/>
      <c r="Q416" s="108"/>
      <c r="R416" s="108"/>
      <c r="S416" s="112"/>
    </row>
    <row r="417" spans="1:19" ht="15.75" customHeight="1" x14ac:dyDescent="0.2">
      <c r="A417" s="108"/>
      <c r="B417" s="108"/>
      <c r="C417" s="108"/>
      <c r="D417" s="107"/>
      <c r="E417" s="108"/>
      <c r="F417" s="108"/>
      <c r="G417" s="108"/>
      <c r="H417" s="108"/>
      <c r="I417" s="108"/>
      <c r="J417" s="109"/>
      <c r="K417" s="109"/>
      <c r="L417" s="108"/>
      <c r="M417" s="108"/>
      <c r="N417" s="108"/>
      <c r="O417" s="112"/>
      <c r="P417" s="112"/>
      <c r="Q417" s="108"/>
      <c r="R417" s="108"/>
      <c r="S417" s="112"/>
    </row>
    <row r="418" spans="1:19" ht="15.75" customHeight="1" x14ac:dyDescent="0.2">
      <c r="A418" s="108"/>
      <c r="B418" s="108"/>
      <c r="C418" s="108"/>
      <c r="D418" s="107"/>
      <c r="E418" s="108"/>
      <c r="F418" s="108"/>
      <c r="G418" s="108"/>
      <c r="H418" s="108"/>
      <c r="I418" s="108"/>
      <c r="J418" s="109"/>
      <c r="K418" s="109"/>
      <c r="L418" s="108"/>
      <c r="M418" s="108"/>
      <c r="N418" s="108"/>
      <c r="O418" s="112"/>
      <c r="P418" s="112"/>
      <c r="Q418" s="108"/>
      <c r="R418" s="108"/>
      <c r="S418" s="112"/>
    </row>
    <row r="419" spans="1:19" ht="15.75" customHeight="1" x14ac:dyDescent="0.2">
      <c r="A419" s="108"/>
      <c r="B419" s="108"/>
      <c r="C419" s="108"/>
      <c r="D419" s="107"/>
      <c r="E419" s="108"/>
      <c r="F419" s="108"/>
      <c r="G419" s="108"/>
      <c r="H419" s="108"/>
      <c r="I419" s="108"/>
      <c r="J419" s="109"/>
      <c r="K419" s="109"/>
      <c r="L419" s="108"/>
      <c r="M419" s="108"/>
      <c r="N419" s="108"/>
      <c r="O419" s="112"/>
      <c r="P419" s="112"/>
      <c r="Q419" s="108"/>
      <c r="R419" s="108"/>
      <c r="S419" s="112"/>
    </row>
    <row r="420" spans="1:19" ht="15.75" customHeight="1" x14ac:dyDescent="0.2">
      <c r="A420" s="108"/>
      <c r="B420" s="108"/>
      <c r="C420" s="108"/>
      <c r="D420" s="107"/>
      <c r="E420" s="108"/>
      <c r="F420" s="108"/>
      <c r="G420" s="108"/>
      <c r="H420" s="108"/>
      <c r="I420" s="108"/>
      <c r="J420" s="109"/>
      <c r="K420" s="109"/>
      <c r="L420" s="108"/>
      <c r="M420" s="108"/>
      <c r="N420" s="108"/>
      <c r="O420" s="112"/>
      <c r="P420" s="112"/>
      <c r="Q420" s="108"/>
      <c r="R420" s="108"/>
      <c r="S420" s="112"/>
    </row>
    <row r="421" spans="1:19" ht="15.75" customHeight="1" x14ac:dyDescent="0.2">
      <c r="A421" s="108"/>
      <c r="B421" s="108"/>
      <c r="C421" s="108"/>
      <c r="D421" s="107"/>
      <c r="E421" s="108"/>
      <c r="F421" s="108"/>
      <c r="G421" s="108"/>
      <c r="H421" s="108"/>
      <c r="I421" s="108"/>
      <c r="J421" s="109"/>
      <c r="K421" s="109"/>
      <c r="L421" s="108"/>
      <c r="M421" s="108"/>
      <c r="N421" s="108"/>
      <c r="O421" s="112"/>
      <c r="P421" s="112"/>
      <c r="Q421" s="108"/>
      <c r="R421" s="108"/>
      <c r="S421" s="112"/>
    </row>
    <row r="422" spans="1:19" ht="15.75" customHeight="1" x14ac:dyDescent="0.2">
      <c r="A422" s="108"/>
      <c r="B422" s="108"/>
      <c r="C422" s="108"/>
      <c r="D422" s="107"/>
      <c r="E422" s="108"/>
      <c r="F422" s="108"/>
      <c r="G422" s="108"/>
      <c r="H422" s="108"/>
      <c r="I422" s="108"/>
      <c r="J422" s="109"/>
      <c r="K422" s="109"/>
      <c r="L422" s="108"/>
      <c r="M422" s="108"/>
      <c r="N422" s="108"/>
      <c r="O422" s="112"/>
      <c r="P422" s="112"/>
      <c r="Q422" s="108"/>
      <c r="R422" s="108"/>
      <c r="S422" s="112"/>
    </row>
    <row r="423" spans="1:19" ht="15.75" customHeight="1" x14ac:dyDescent="0.2">
      <c r="A423" s="108"/>
      <c r="B423" s="108"/>
      <c r="C423" s="108"/>
      <c r="D423" s="107"/>
      <c r="E423" s="108"/>
      <c r="F423" s="108"/>
      <c r="G423" s="108"/>
      <c r="H423" s="108"/>
      <c r="I423" s="108"/>
      <c r="J423" s="109"/>
      <c r="K423" s="109"/>
      <c r="L423" s="108"/>
      <c r="M423" s="108"/>
      <c r="N423" s="108"/>
      <c r="O423" s="112"/>
      <c r="P423" s="112"/>
      <c r="Q423" s="108"/>
      <c r="R423" s="108"/>
      <c r="S423" s="112"/>
    </row>
    <row r="424" spans="1:19" ht="15.75" customHeight="1" x14ac:dyDescent="0.2">
      <c r="A424" s="108"/>
      <c r="B424" s="108"/>
      <c r="C424" s="108"/>
      <c r="D424" s="107"/>
      <c r="E424" s="108"/>
      <c r="F424" s="108"/>
      <c r="G424" s="108"/>
      <c r="H424" s="108"/>
      <c r="I424" s="108"/>
      <c r="J424" s="109"/>
      <c r="K424" s="109"/>
      <c r="L424" s="108"/>
      <c r="M424" s="108"/>
      <c r="N424" s="108"/>
      <c r="O424" s="112"/>
      <c r="P424" s="112"/>
      <c r="Q424" s="108"/>
      <c r="R424" s="108"/>
      <c r="S424" s="112"/>
    </row>
    <row r="425" spans="1:19" ht="15.75" customHeight="1" x14ac:dyDescent="0.2">
      <c r="A425" s="108"/>
      <c r="B425" s="108"/>
      <c r="C425" s="108"/>
      <c r="D425" s="107"/>
      <c r="E425" s="108"/>
      <c r="F425" s="108"/>
      <c r="G425" s="108"/>
      <c r="H425" s="108"/>
      <c r="I425" s="108"/>
      <c r="J425" s="109"/>
      <c r="K425" s="109"/>
      <c r="L425" s="108"/>
      <c r="M425" s="108"/>
      <c r="N425" s="108"/>
      <c r="O425" s="112"/>
      <c r="P425" s="112"/>
      <c r="Q425" s="108"/>
      <c r="R425" s="108"/>
      <c r="S425" s="112"/>
    </row>
    <row r="426" spans="1:19" ht="15.75" customHeight="1" x14ac:dyDescent="0.2">
      <c r="A426" s="108"/>
      <c r="B426" s="108"/>
      <c r="C426" s="108"/>
      <c r="D426" s="107"/>
      <c r="E426" s="108"/>
      <c r="F426" s="108"/>
      <c r="G426" s="108"/>
      <c r="H426" s="108"/>
      <c r="I426" s="108"/>
      <c r="J426" s="109"/>
      <c r="K426" s="109"/>
      <c r="L426" s="108"/>
      <c r="M426" s="108"/>
      <c r="N426" s="108"/>
      <c r="O426" s="112"/>
      <c r="P426" s="112"/>
      <c r="Q426" s="108"/>
      <c r="R426" s="108"/>
      <c r="S426" s="112"/>
    </row>
    <row r="427" spans="1:19" ht="15.75" customHeight="1" x14ac:dyDescent="0.2">
      <c r="A427" s="108"/>
      <c r="B427" s="108"/>
      <c r="C427" s="108"/>
      <c r="D427" s="107"/>
      <c r="E427" s="108"/>
      <c r="F427" s="108"/>
      <c r="G427" s="108"/>
      <c r="H427" s="108"/>
      <c r="I427" s="108"/>
      <c r="J427" s="109"/>
      <c r="K427" s="109"/>
      <c r="L427" s="108"/>
      <c r="M427" s="108"/>
      <c r="N427" s="108"/>
      <c r="O427" s="112"/>
      <c r="P427" s="112"/>
      <c r="Q427" s="108"/>
      <c r="R427" s="108"/>
      <c r="S427" s="112"/>
    </row>
    <row r="428" spans="1:19" ht="15.75" customHeight="1" x14ac:dyDescent="0.2">
      <c r="A428" s="108"/>
      <c r="B428" s="108"/>
      <c r="C428" s="108"/>
      <c r="D428" s="107"/>
      <c r="E428" s="108"/>
      <c r="F428" s="108"/>
      <c r="G428" s="108"/>
      <c r="H428" s="108"/>
      <c r="I428" s="108"/>
      <c r="J428" s="109"/>
      <c r="K428" s="109"/>
      <c r="L428" s="108"/>
      <c r="M428" s="108"/>
      <c r="N428" s="108"/>
      <c r="O428" s="112"/>
      <c r="P428" s="112"/>
      <c r="Q428" s="108"/>
      <c r="R428" s="108"/>
      <c r="S428" s="112"/>
    </row>
    <row r="429" spans="1:19" ht="15.75" customHeight="1" x14ac:dyDescent="0.2">
      <c r="A429" s="108"/>
      <c r="B429" s="108"/>
      <c r="C429" s="108"/>
      <c r="D429" s="107"/>
      <c r="E429" s="108"/>
      <c r="F429" s="108"/>
      <c r="G429" s="108"/>
      <c r="H429" s="108"/>
      <c r="I429" s="108"/>
      <c r="J429" s="109"/>
      <c r="K429" s="109"/>
      <c r="L429" s="108"/>
      <c r="M429" s="108"/>
      <c r="N429" s="108"/>
      <c r="O429" s="112"/>
      <c r="P429" s="112"/>
      <c r="Q429" s="108"/>
      <c r="R429" s="108"/>
      <c r="S429" s="112"/>
    </row>
    <row r="430" spans="1:19" ht="15.75" customHeight="1" x14ac:dyDescent="0.2">
      <c r="A430" s="108"/>
      <c r="B430" s="108"/>
      <c r="C430" s="108"/>
      <c r="D430" s="107"/>
      <c r="E430" s="108"/>
      <c r="F430" s="108"/>
      <c r="G430" s="108"/>
      <c r="H430" s="108"/>
      <c r="I430" s="108"/>
      <c r="J430" s="109"/>
      <c r="K430" s="109"/>
      <c r="L430" s="108"/>
      <c r="M430" s="108"/>
      <c r="N430" s="108"/>
      <c r="O430" s="112"/>
      <c r="P430" s="112"/>
      <c r="Q430" s="108"/>
      <c r="R430" s="108"/>
      <c r="S430" s="112"/>
    </row>
    <row r="431" spans="1:19" ht="15.75" customHeight="1" x14ac:dyDescent="0.2">
      <c r="A431" s="108"/>
      <c r="B431" s="108"/>
      <c r="C431" s="108"/>
      <c r="D431" s="107"/>
      <c r="E431" s="108"/>
      <c r="F431" s="108"/>
      <c r="G431" s="108"/>
      <c r="H431" s="108"/>
      <c r="I431" s="108"/>
      <c r="J431" s="109"/>
      <c r="K431" s="109"/>
      <c r="L431" s="108"/>
      <c r="M431" s="108"/>
      <c r="N431" s="108"/>
      <c r="O431" s="112"/>
      <c r="P431" s="112"/>
      <c r="Q431" s="108"/>
      <c r="R431" s="108"/>
      <c r="S431" s="112"/>
    </row>
    <row r="432" spans="1:19" ht="15.75" customHeight="1" x14ac:dyDescent="0.2">
      <c r="A432" s="108"/>
      <c r="B432" s="108"/>
      <c r="C432" s="108"/>
      <c r="D432" s="107"/>
      <c r="E432" s="108"/>
      <c r="F432" s="108"/>
      <c r="G432" s="108"/>
      <c r="H432" s="108"/>
      <c r="I432" s="108"/>
      <c r="J432" s="109"/>
      <c r="K432" s="109"/>
      <c r="L432" s="108"/>
      <c r="M432" s="108"/>
      <c r="N432" s="108"/>
      <c r="O432" s="112"/>
      <c r="P432" s="112"/>
      <c r="Q432" s="108"/>
      <c r="R432" s="108"/>
      <c r="S432" s="112"/>
    </row>
    <row r="433" spans="1:19" ht="15.75" customHeight="1" x14ac:dyDescent="0.2">
      <c r="A433" s="108"/>
      <c r="B433" s="108"/>
      <c r="C433" s="108"/>
      <c r="D433" s="107"/>
      <c r="E433" s="108"/>
      <c r="F433" s="108"/>
      <c r="G433" s="108"/>
      <c r="H433" s="108"/>
      <c r="I433" s="108"/>
      <c r="J433" s="109"/>
      <c r="K433" s="109"/>
      <c r="L433" s="108"/>
      <c r="M433" s="108"/>
      <c r="N433" s="108"/>
      <c r="O433" s="112"/>
      <c r="P433" s="112"/>
      <c r="Q433" s="108"/>
      <c r="R433" s="108"/>
      <c r="S433" s="112"/>
    </row>
    <row r="434" spans="1:19" ht="15.75" customHeight="1" x14ac:dyDescent="0.2">
      <c r="A434" s="108"/>
      <c r="B434" s="108"/>
      <c r="C434" s="108"/>
      <c r="D434" s="107"/>
      <c r="E434" s="108"/>
      <c r="F434" s="108"/>
      <c r="G434" s="108"/>
      <c r="H434" s="108"/>
      <c r="I434" s="108"/>
      <c r="J434" s="109"/>
      <c r="K434" s="109"/>
      <c r="L434" s="108"/>
      <c r="M434" s="108"/>
      <c r="N434" s="108"/>
      <c r="O434" s="112"/>
      <c r="P434" s="112"/>
      <c r="Q434" s="108"/>
      <c r="R434" s="108"/>
      <c r="S434" s="112"/>
    </row>
    <row r="435" spans="1:19" ht="15.75" customHeight="1" x14ac:dyDescent="0.2">
      <c r="A435" s="108"/>
      <c r="B435" s="108"/>
      <c r="C435" s="108"/>
      <c r="D435" s="107"/>
      <c r="E435" s="108"/>
      <c r="F435" s="108"/>
      <c r="G435" s="108"/>
      <c r="H435" s="108"/>
      <c r="I435" s="108"/>
      <c r="J435" s="109"/>
      <c r="K435" s="109"/>
      <c r="L435" s="108"/>
      <c r="M435" s="108"/>
      <c r="N435" s="108"/>
      <c r="O435" s="112"/>
      <c r="P435" s="112"/>
      <c r="Q435" s="108"/>
      <c r="R435" s="108"/>
      <c r="S435" s="112"/>
    </row>
    <row r="436" spans="1:19" ht="15.75" customHeight="1" x14ac:dyDescent="0.2">
      <c r="A436" s="108"/>
      <c r="B436" s="108"/>
      <c r="C436" s="108"/>
      <c r="D436" s="107"/>
      <c r="E436" s="108"/>
      <c r="F436" s="108"/>
      <c r="G436" s="108"/>
      <c r="H436" s="108"/>
      <c r="I436" s="108"/>
      <c r="J436" s="109"/>
      <c r="K436" s="109"/>
      <c r="L436" s="108"/>
      <c r="M436" s="108"/>
      <c r="N436" s="108"/>
      <c r="O436" s="112"/>
      <c r="P436" s="112"/>
      <c r="Q436" s="108"/>
      <c r="R436" s="108"/>
      <c r="S436" s="112"/>
    </row>
    <row r="437" spans="1:19" ht="15.75" customHeight="1" x14ac:dyDescent="0.2">
      <c r="A437" s="108"/>
      <c r="B437" s="108"/>
      <c r="C437" s="108"/>
      <c r="D437" s="107"/>
      <c r="E437" s="108"/>
      <c r="F437" s="108"/>
      <c r="G437" s="108"/>
      <c r="H437" s="108"/>
      <c r="I437" s="108"/>
      <c r="J437" s="109"/>
      <c r="K437" s="109"/>
      <c r="L437" s="108"/>
      <c r="M437" s="108"/>
      <c r="N437" s="108"/>
      <c r="O437" s="112"/>
      <c r="P437" s="112"/>
      <c r="Q437" s="108"/>
      <c r="R437" s="108"/>
      <c r="S437" s="112"/>
    </row>
    <row r="438" spans="1:19" ht="15.75" customHeight="1" x14ac:dyDescent="0.2">
      <c r="A438" s="108"/>
      <c r="B438" s="108"/>
      <c r="C438" s="108"/>
      <c r="D438" s="107"/>
      <c r="E438" s="108"/>
      <c r="F438" s="108"/>
      <c r="G438" s="108"/>
      <c r="H438" s="108"/>
      <c r="I438" s="108"/>
      <c r="J438" s="109"/>
      <c r="K438" s="109"/>
      <c r="L438" s="108"/>
      <c r="M438" s="108"/>
      <c r="N438" s="108"/>
      <c r="O438" s="112"/>
      <c r="P438" s="112"/>
      <c r="Q438" s="108"/>
      <c r="R438" s="108"/>
      <c r="S438" s="112"/>
    </row>
    <row r="439" spans="1:19" ht="15.75" customHeight="1" x14ac:dyDescent="0.2">
      <c r="A439" s="108"/>
      <c r="B439" s="108"/>
      <c r="C439" s="108"/>
      <c r="D439" s="107"/>
      <c r="E439" s="108"/>
      <c r="F439" s="108"/>
      <c r="G439" s="108"/>
      <c r="H439" s="108"/>
      <c r="I439" s="108"/>
      <c r="J439" s="109"/>
      <c r="K439" s="109"/>
      <c r="L439" s="108"/>
      <c r="M439" s="108"/>
      <c r="N439" s="108"/>
      <c r="O439" s="112"/>
      <c r="P439" s="112"/>
      <c r="Q439" s="108"/>
      <c r="R439" s="108"/>
      <c r="S439" s="112"/>
    </row>
    <row r="440" spans="1:19" ht="15.75" customHeight="1" x14ac:dyDescent="0.2">
      <c r="A440" s="108"/>
      <c r="B440" s="108"/>
      <c r="C440" s="108"/>
      <c r="D440" s="107"/>
      <c r="E440" s="108"/>
      <c r="F440" s="108"/>
      <c r="G440" s="108"/>
      <c r="H440" s="108"/>
      <c r="I440" s="108"/>
      <c r="J440" s="109"/>
      <c r="K440" s="109"/>
      <c r="L440" s="108"/>
      <c r="M440" s="108"/>
      <c r="N440" s="108"/>
      <c r="O440" s="112"/>
      <c r="P440" s="112"/>
      <c r="Q440" s="108"/>
      <c r="R440" s="108"/>
      <c r="S440" s="112"/>
    </row>
    <row r="441" spans="1:19" ht="15.75" customHeight="1" x14ac:dyDescent="0.2">
      <c r="A441" s="108"/>
      <c r="B441" s="108"/>
      <c r="C441" s="108"/>
      <c r="D441" s="107"/>
      <c r="E441" s="108"/>
      <c r="F441" s="108"/>
      <c r="G441" s="108"/>
      <c r="H441" s="108"/>
      <c r="I441" s="108"/>
      <c r="J441" s="109"/>
      <c r="K441" s="109"/>
      <c r="L441" s="108"/>
      <c r="M441" s="108"/>
      <c r="N441" s="108"/>
      <c r="O441" s="112"/>
      <c r="P441" s="112"/>
      <c r="Q441" s="108"/>
      <c r="R441" s="108"/>
      <c r="S441" s="112"/>
    </row>
    <row r="442" spans="1:19" ht="15.75" customHeight="1" x14ac:dyDescent="0.2">
      <c r="A442" s="108"/>
      <c r="B442" s="108"/>
      <c r="C442" s="108"/>
      <c r="D442" s="107"/>
      <c r="E442" s="108"/>
      <c r="F442" s="108"/>
      <c r="G442" s="108"/>
      <c r="H442" s="108"/>
      <c r="I442" s="108"/>
      <c r="J442" s="109"/>
      <c r="K442" s="109"/>
      <c r="L442" s="108"/>
      <c r="M442" s="108"/>
      <c r="N442" s="108"/>
      <c r="O442" s="112"/>
      <c r="P442" s="112"/>
      <c r="Q442" s="108"/>
      <c r="R442" s="108"/>
      <c r="S442" s="112"/>
    </row>
    <row r="443" spans="1:19" ht="15.75" customHeight="1" x14ac:dyDescent="0.2">
      <c r="A443" s="108"/>
      <c r="B443" s="108"/>
      <c r="C443" s="108"/>
      <c r="D443" s="107"/>
      <c r="E443" s="108"/>
      <c r="F443" s="108"/>
      <c r="G443" s="108"/>
      <c r="H443" s="108"/>
      <c r="I443" s="108"/>
      <c r="J443" s="109"/>
      <c r="K443" s="109"/>
      <c r="L443" s="108"/>
      <c r="M443" s="108"/>
      <c r="N443" s="108"/>
      <c r="O443" s="112"/>
      <c r="P443" s="112"/>
      <c r="Q443" s="108"/>
      <c r="R443" s="108"/>
      <c r="S443" s="112"/>
    </row>
    <row r="444" spans="1:19" ht="15.75" customHeight="1" x14ac:dyDescent="0.2">
      <c r="A444" s="108"/>
      <c r="B444" s="108"/>
      <c r="C444" s="108"/>
      <c r="D444" s="107"/>
      <c r="E444" s="108"/>
      <c r="F444" s="108"/>
      <c r="G444" s="108"/>
      <c r="H444" s="108"/>
      <c r="I444" s="108"/>
      <c r="J444" s="109"/>
      <c r="K444" s="109"/>
      <c r="L444" s="108"/>
      <c r="M444" s="108"/>
      <c r="N444" s="108"/>
      <c r="O444" s="112"/>
      <c r="P444" s="112"/>
      <c r="Q444" s="108"/>
      <c r="R444" s="108"/>
      <c r="S444" s="112"/>
    </row>
    <row r="445" spans="1:19" ht="15.75" customHeight="1" x14ac:dyDescent="0.2">
      <c r="A445" s="108"/>
      <c r="B445" s="108"/>
      <c r="C445" s="108"/>
      <c r="D445" s="107"/>
      <c r="E445" s="108"/>
      <c r="F445" s="108"/>
      <c r="G445" s="108"/>
      <c r="H445" s="108"/>
      <c r="I445" s="108"/>
      <c r="J445" s="109"/>
      <c r="K445" s="109"/>
      <c r="L445" s="108"/>
      <c r="M445" s="108"/>
      <c r="N445" s="108"/>
      <c r="O445" s="112"/>
      <c r="P445" s="112"/>
      <c r="Q445" s="108"/>
      <c r="R445" s="108"/>
      <c r="S445" s="112"/>
    </row>
    <row r="446" spans="1:19" ht="15.75" customHeight="1" x14ac:dyDescent="0.2">
      <c r="A446" s="108"/>
      <c r="B446" s="108"/>
      <c r="C446" s="108"/>
      <c r="D446" s="107"/>
      <c r="E446" s="108"/>
      <c r="F446" s="108"/>
      <c r="G446" s="108"/>
      <c r="H446" s="108"/>
      <c r="I446" s="108"/>
      <c r="J446" s="109"/>
      <c r="K446" s="109"/>
      <c r="L446" s="108"/>
      <c r="M446" s="108"/>
      <c r="N446" s="108"/>
      <c r="O446" s="112"/>
      <c r="P446" s="112"/>
      <c r="Q446" s="108"/>
      <c r="R446" s="108"/>
      <c r="S446" s="112"/>
    </row>
    <row r="447" spans="1:19" ht="15.75" customHeight="1" x14ac:dyDescent="0.2">
      <c r="A447" s="108"/>
      <c r="B447" s="108"/>
      <c r="C447" s="108"/>
      <c r="D447" s="107"/>
      <c r="E447" s="108"/>
      <c r="F447" s="108"/>
      <c r="G447" s="108"/>
      <c r="H447" s="108"/>
      <c r="I447" s="108"/>
      <c r="J447" s="109"/>
      <c r="K447" s="109"/>
      <c r="L447" s="108"/>
      <c r="M447" s="108"/>
      <c r="N447" s="108"/>
      <c r="O447" s="112"/>
      <c r="P447" s="112"/>
      <c r="Q447" s="108"/>
      <c r="R447" s="108"/>
      <c r="S447" s="112"/>
    </row>
    <row r="448" spans="1:19" ht="15.75" customHeight="1" x14ac:dyDescent="0.2">
      <c r="A448" s="108"/>
      <c r="B448" s="108"/>
      <c r="C448" s="108"/>
      <c r="D448" s="107"/>
      <c r="E448" s="108"/>
      <c r="F448" s="108"/>
      <c r="G448" s="108"/>
      <c r="H448" s="108"/>
      <c r="I448" s="108"/>
      <c r="J448" s="109"/>
      <c r="K448" s="109"/>
      <c r="L448" s="108"/>
      <c r="M448" s="108"/>
      <c r="N448" s="108"/>
      <c r="O448" s="112"/>
      <c r="P448" s="112"/>
      <c r="Q448" s="108"/>
      <c r="R448" s="108"/>
      <c r="S448" s="112"/>
    </row>
    <row r="449" spans="1:19" ht="15.75" customHeight="1" x14ac:dyDescent="0.2">
      <c r="A449" s="108"/>
      <c r="B449" s="108"/>
      <c r="C449" s="108"/>
      <c r="D449" s="107"/>
      <c r="E449" s="108"/>
      <c r="F449" s="108"/>
      <c r="G449" s="108"/>
      <c r="H449" s="108"/>
      <c r="I449" s="108"/>
      <c r="J449" s="109"/>
      <c r="K449" s="109"/>
      <c r="L449" s="108"/>
      <c r="M449" s="108"/>
      <c r="N449" s="108"/>
      <c r="O449" s="112"/>
      <c r="P449" s="112"/>
      <c r="Q449" s="108"/>
      <c r="R449" s="108"/>
      <c r="S449" s="112"/>
    </row>
    <row r="450" spans="1:19" ht="15.75" customHeight="1" x14ac:dyDescent="0.2">
      <c r="A450" s="108"/>
      <c r="B450" s="108"/>
      <c r="C450" s="108"/>
      <c r="D450" s="107"/>
      <c r="E450" s="108"/>
      <c r="F450" s="108"/>
      <c r="G450" s="108"/>
      <c r="H450" s="108"/>
      <c r="I450" s="108"/>
      <c r="J450" s="109"/>
      <c r="K450" s="109"/>
      <c r="L450" s="108"/>
      <c r="M450" s="108"/>
      <c r="N450" s="108"/>
      <c r="O450" s="112"/>
      <c r="P450" s="112"/>
      <c r="Q450" s="108"/>
      <c r="R450" s="108"/>
      <c r="S450" s="112"/>
    </row>
    <row r="451" spans="1:19" ht="15.75" customHeight="1" x14ac:dyDescent="0.2">
      <c r="A451" s="108"/>
      <c r="B451" s="108"/>
      <c r="C451" s="108"/>
      <c r="D451" s="107"/>
      <c r="E451" s="108"/>
      <c r="F451" s="108"/>
      <c r="G451" s="108"/>
      <c r="H451" s="108"/>
      <c r="I451" s="108"/>
      <c r="J451" s="109"/>
      <c r="K451" s="109"/>
      <c r="L451" s="108"/>
      <c r="M451" s="108"/>
      <c r="N451" s="108"/>
      <c r="O451" s="112"/>
      <c r="P451" s="112"/>
      <c r="Q451" s="108"/>
      <c r="R451" s="108"/>
      <c r="S451" s="112"/>
    </row>
    <row r="452" spans="1:19" ht="15.75" customHeight="1" x14ac:dyDescent="0.2">
      <c r="A452" s="108"/>
      <c r="B452" s="108"/>
      <c r="C452" s="108"/>
      <c r="D452" s="107"/>
      <c r="E452" s="108"/>
      <c r="F452" s="108"/>
      <c r="G452" s="108"/>
      <c r="H452" s="108"/>
      <c r="I452" s="108"/>
      <c r="J452" s="109"/>
      <c r="K452" s="109"/>
      <c r="L452" s="108"/>
      <c r="M452" s="108"/>
      <c r="N452" s="108"/>
      <c r="O452" s="112"/>
      <c r="P452" s="112"/>
      <c r="Q452" s="108"/>
      <c r="R452" s="108"/>
      <c r="S452" s="112"/>
    </row>
    <row r="453" spans="1:19" ht="15.75" customHeight="1" x14ac:dyDescent="0.2">
      <c r="A453" s="108"/>
      <c r="B453" s="108"/>
      <c r="C453" s="108"/>
      <c r="D453" s="107"/>
      <c r="E453" s="108"/>
      <c r="F453" s="108"/>
      <c r="G453" s="108"/>
      <c r="H453" s="108"/>
      <c r="I453" s="108"/>
      <c r="J453" s="109"/>
      <c r="K453" s="109"/>
      <c r="L453" s="108"/>
      <c r="M453" s="108"/>
      <c r="N453" s="108"/>
      <c r="O453" s="112"/>
      <c r="P453" s="112"/>
      <c r="Q453" s="108"/>
      <c r="R453" s="108"/>
      <c r="S453" s="112"/>
    </row>
    <row r="454" spans="1:19" ht="15.75" customHeight="1" x14ac:dyDescent="0.2">
      <c r="A454" s="108"/>
      <c r="B454" s="108"/>
      <c r="C454" s="108"/>
      <c r="D454" s="107"/>
      <c r="E454" s="108"/>
      <c r="F454" s="108"/>
      <c r="G454" s="108"/>
      <c r="H454" s="108"/>
      <c r="I454" s="108"/>
      <c r="J454" s="109"/>
      <c r="K454" s="109"/>
      <c r="L454" s="108"/>
      <c r="M454" s="108"/>
      <c r="N454" s="108"/>
      <c r="O454" s="112"/>
      <c r="P454" s="112"/>
      <c r="Q454" s="108"/>
      <c r="R454" s="108"/>
      <c r="S454" s="112"/>
    </row>
    <row r="455" spans="1:19" ht="15.75" customHeight="1" x14ac:dyDescent="0.2">
      <c r="A455" s="108"/>
      <c r="B455" s="108"/>
      <c r="C455" s="108"/>
      <c r="D455" s="107"/>
      <c r="E455" s="108"/>
      <c r="F455" s="108"/>
      <c r="G455" s="108"/>
      <c r="H455" s="108"/>
      <c r="I455" s="108"/>
      <c r="J455" s="109"/>
      <c r="K455" s="109"/>
      <c r="L455" s="108"/>
      <c r="M455" s="108"/>
      <c r="N455" s="108"/>
      <c r="O455" s="112"/>
      <c r="P455" s="112"/>
      <c r="Q455" s="108"/>
      <c r="R455" s="108"/>
      <c r="S455" s="112"/>
    </row>
    <row r="456" spans="1:19" ht="15.75" customHeight="1" x14ac:dyDescent="0.2">
      <c r="A456" s="108"/>
      <c r="B456" s="108"/>
      <c r="C456" s="108"/>
      <c r="D456" s="107"/>
      <c r="E456" s="108"/>
      <c r="F456" s="108"/>
      <c r="G456" s="108"/>
      <c r="H456" s="108"/>
      <c r="I456" s="108"/>
      <c r="J456" s="109"/>
      <c r="K456" s="109"/>
      <c r="L456" s="108"/>
      <c r="M456" s="108"/>
      <c r="N456" s="108"/>
      <c r="O456" s="112"/>
      <c r="P456" s="112"/>
      <c r="Q456" s="108"/>
      <c r="R456" s="108"/>
      <c r="S456" s="112"/>
    </row>
    <row r="457" spans="1:19" ht="15.75" customHeight="1" x14ac:dyDescent="0.2">
      <c r="A457" s="108"/>
      <c r="B457" s="108"/>
      <c r="C457" s="108"/>
      <c r="D457" s="107"/>
      <c r="E457" s="108"/>
      <c r="F457" s="108"/>
      <c r="G457" s="108"/>
      <c r="H457" s="108"/>
      <c r="I457" s="108"/>
      <c r="J457" s="109"/>
      <c r="K457" s="109"/>
      <c r="L457" s="108"/>
      <c r="M457" s="108"/>
      <c r="N457" s="108"/>
      <c r="O457" s="112"/>
      <c r="P457" s="112"/>
      <c r="Q457" s="108"/>
      <c r="R457" s="108"/>
      <c r="S457" s="112"/>
    </row>
    <row r="458" spans="1:19" ht="15.75" customHeight="1" x14ac:dyDescent="0.2">
      <c r="A458" s="108"/>
      <c r="B458" s="108"/>
      <c r="C458" s="108"/>
      <c r="D458" s="107"/>
      <c r="E458" s="108"/>
      <c r="F458" s="108"/>
      <c r="G458" s="108"/>
      <c r="H458" s="108"/>
      <c r="I458" s="108"/>
      <c r="J458" s="109"/>
      <c r="K458" s="109"/>
      <c r="L458" s="108"/>
      <c r="M458" s="108"/>
      <c r="N458" s="108"/>
      <c r="O458" s="112"/>
      <c r="P458" s="112"/>
      <c r="Q458" s="108"/>
      <c r="R458" s="108"/>
      <c r="S458" s="112"/>
    </row>
    <row r="459" spans="1:19" ht="15.75" customHeight="1" x14ac:dyDescent="0.2">
      <c r="A459" s="108"/>
      <c r="B459" s="108"/>
      <c r="C459" s="108"/>
      <c r="D459" s="107"/>
      <c r="E459" s="108"/>
      <c r="F459" s="108"/>
      <c r="G459" s="108"/>
      <c r="H459" s="108"/>
      <c r="I459" s="108"/>
      <c r="J459" s="109"/>
      <c r="K459" s="109"/>
      <c r="L459" s="108"/>
      <c r="M459" s="108"/>
      <c r="N459" s="108"/>
      <c r="O459" s="112"/>
      <c r="P459" s="112"/>
      <c r="Q459" s="108"/>
      <c r="R459" s="108"/>
      <c r="S459" s="112"/>
    </row>
    <row r="460" spans="1:19" ht="15.75" customHeight="1" x14ac:dyDescent="0.2">
      <c r="A460" s="108"/>
      <c r="B460" s="108"/>
      <c r="C460" s="108"/>
      <c r="D460" s="107"/>
      <c r="E460" s="108"/>
      <c r="F460" s="108"/>
      <c r="G460" s="108"/>
      <c r="H460" s="108"/>
      <c r="I460" s="108"/>
      <c r="J460" s="109"/>
      <c r="K460" s="109"/>
      <c r="L460" s="108"/>
      <c r="M460" s="108"/>
      <c r="N460" s="108"/>
      <c r="O460" s="112"/>
      <c r="P460" s="112"/>
      <c r="Q460" s="108"/>
      <c r="R460" s="108"/>
      <c r="S460" s="112"/>
    </row>
    <row r="461" spans="1:19" ht="15.75" customHeight="1" x14ac:dyDescent="0.2">
      <c r="A461" s="108"/>
      <c r="B461" s="108"/>
      <c r="C461" s="108"/>
      <c r="D461" s="107"/>
      <c r="E461" s="108"/>
      <c r="F461" s="108"/>
      <c r="G461" s="108"/>
      <c r="H461" s="108"/>
      <c r="I461" s="108"/>
      <c r="J461" s="109"/>
      <c r="K461" s="109"/>
      <c r="L461" s="108"/>
      <c r="M461" s="108"/>
      <c r="N461" s="108"/>
      <c r="O461" s="112"/>
      <c r="P461" s="112"/>
      <c r="Q461" s="108"/>
      <c r="R461" s="108"/>
      <c r="S461" s="112"/>
    </row>
    <row r="462" spans="1:19" ht="15.75" customHeight="1" x14ac:dyDescent="0.2">
      <c r="A462" s="108"/>
      <c r="B462" s="108"/>
      <c r="C462" s="108"/>
      <c r="D462" s="107"/>
      <c r="E462" s="108"/>
      <c r="F462" s="108"/>
      <c r="G462" s="108"/>
      <c r="H462" s="108"/>
      <c r="I462" s="108"/>
      <c r="J462" s="109"/>
      <c r="K462" s="109"/>
      <c r="L462" s="108"/>
      <c r="M462" s="108"/>
      <c r="N462" s="108"/>
      <c r="O462" s="112"/>
      <c r="P462" s="112"/>
      <c r="Q462" s="108"/>
      <c r="R462" s="108"/>
      <c r="S462" s="112"/>
    </row>
    <row r="463" spans="1:19" ht="15.75" customHeight="1" x14ac:dyDescent="0.2">
      <c r="A463" s="108"/>
      <c r="B463" s="108"/>
      <c r="C463" s="108"/>
      <c r="D463" s="107"/>
      <c r="E463" s="108"/>
      <c r="F463" s="108"/>
      <c r="G463" s="108"/>
      <c r="H463" s="108"/>
      <c r="I463" s="108"/>
      <c r="J463" s="109"/>
      <c r="K463" s="109"/>
      <c r="L463" s="108"/>
      <c r="M463" s="108"/>
      <c r="N463" s="108"/>
      <c r="O463" s="112"/>
      <c r="P463" s="112"/>
      <c r="Q463" s="108"/>
      <c r="R463" s="108"/>
      <c r="S463" s="112"/>
    </row>
    <row r="464" spans="1:19" ht="15.75" customHeight="1" x14ac:dyDescent="0.2">
      <c r="A464" s="108"/>
      <c r="B464" s="108"/>
      <c r="C464" s="108"/>
      <c r="D464" s="107"/>
      <c r="E464" s="108"/>
      <c r="F464" s="108"/>
      <c r="G464" s="108"/>
      <c r="H464" s="108"/>
      <c r="I464" s="108"/>
      <c r="J464" s="109"/>
      <c r="K464" s="109"/>
      <c r="L464" s="108"/>
      <c r="M464" s="108"/>
      <c r="N464" s="108"/>
      <c r="O464" s="112"/>
      <c r="P464" s="112"/>
      <c r="Q464" s="108"/>
      <c r="R464" s="108"/>
      <c r="S464" s="112"/>
    </row>
    <row r="465" spans="1:19" ht="15.75" customHeight="1" x14ac:dyDescent="0.2">
      <c r="A465" s="108"/>
      <c r="B465" s="108"/>
      <c r="C465" s="108"/>
      <c r="D465" s="107"/>
      <c r="E465" s="108"/>
      <c r="F465" s="108"/>
      <c r="G465" s="108"/>
      <c r="H465" s="108"/>
      <c r="I465" s="108"/>
      <c r="J465" s="109"/>
      <c r="K465" s="109"/>
      <c r="L465" s="108"/>
      <c r="M465" s="108"/>
      <c r="N465" s="108"/>
      <c r="O465" s="112"/>
      <c r="P465" s="112"/>
      <c r="Q465" s="108"/>
      <c r="R465" s="108"/>
      <c r="S465" s="112"/>
    </row>
    <row r="466" spans="1:19" ht="15.75" customHeight="1" x14ac:dyDescent="0.2">
      <c r="A466" s="108"/>
      <c r="B466" s="108"/>
      <c r="C466" s="108"/>
      <c r="D466" s="107"/>
      <c r="E466" s="108"/>
      <c r="F466" s="108"/>
      <c r="G466" s="108"/>
      <c r="H466" s="108"/>
      <c r="I466" s="108"/>
      <c r="J466" s="109"/>
      <c r="K466" s="109"/>
      <c r="L466" s="108"/>
      <c r="M466" s="108"/>
      <c r="N466" s="108"/>
      <c r="O466" s="112"/>
      <c r="P466" s="112"/>
      <c r="Q466" s="108"/>
      <c r="R466" s="108"/>
      <c r="S466" s="112"/>
    </row>
    <row r="467" spans="1:19" ht="15.75" customHeight="1" x14ac:dyDescent="0.2">
      <c r="A467" s="108"/>
      <c r="B467" s="108"/>
      <c r="C467" s="108"/>
      <c r="D467" s="107"/>
      <c r="E467" s="108"/>
      <c r="F467" s="108"/>
      <c r="G467" s="108"/>
      <c r="H467" s="108"/>
      <c r="I467" s="108"/>
      <c r="J467" s="109"/>
      <c r="K467" s="109"/>
      <c r="L467" s="108"/>
      <c r="M467" s="108"/>
      <c r="N467" s="108"/>
      <c r="O467" s="112"/>
      <c r="P467" s="112"/>
      <c r="Q467" s="108"/>
      <c r="R467" s="108"/>
      <c r="S467" s="112"/>
    </row>
    <row r="468" spans="1:19" ht="15.75" customHeight="1" x14ac:dyDescent="0.2">
      <c r="A468" s="108"/>
      <c r="B468" s="108"/>
      <c r="C468" s="108"/>
      <c r="D468" s="107"/>
      <c r="E468" s="108"/>
      <c r="F468" s="108"/>
      <c r="G468" s="108"/>
      <c r="H468" s="108"/>
      <c r="I468" s="108"/>
      <c r="J468" s="109"/>
      <c r="K468" s="109"/>
      <c r="L468" s="108"/>
      <c r="M468" s="108"/>
      <c r="N468" s="108"/>
      <c r="O468" s="112"/>
      <c r="P468" s="112"/>
      <c r="Q468" s="108"/>
      <c r="R468" s="108"/>
      <c r="S468" s="112"/>
    </row>
    <row r="469" spans="1:19" ht="15.75" customHeight="1" x14ac:dyDescent="0.2">
      <c r="A469" s="108"/>
      <c r="B469" s="108"/>
      <c r="C469" s="108"/>
      <c r="D469" s="107"/>
      <c r="E469" s="108"/>
      <c r="F469" s="108"/>
      <c r="G469" s="108"/>
      <c r="H469" s="108"/>
      <c r="I469" s="108"/>
      <c r="J469" s="109"/>
      <c r="K469" s="109"/>
      <c r="L469" s="108"/>
      <c r="M469" s="108"/>
      <c r="N469" s="108"/>
      <c r="O469" s="112"/>
      <c r="P469" s="112"/>
      <c r="Q469" s="108"/>
      <c r="R469" s="108"/>
      <c r="S469" s="112"/>
    </row>
    <row r="470" spans="1:19" ht="15.75" customHeight="1" x14ac:dyDescent="0.2">
      <c r="A470" s="108"/>
      <c r="B470" s="108"/>
      <c r="C470" s="108"/>
      <c r="D470" s="107"/>
      <c r="E470" s="108"/>
      <c r="F470" s="108"/>
      <c r="G470" s="108"/>
      <c r="H470" s="108"/>
      <c r="I470" s="108"/>
      <c r="J470" s="109"/>
      <c r="K470" s="109"/>
      <c r="L470" s="108"/>
      <c r="M470" s="108"/>
      <c r="N470" s="108"/>
      <c r="O470" s="112"/>
      <c r="P470" s="112"/>
      <c r="Q470" s="108"/>
      <c r="R470" s="108"/>
      <c r="S470" s="112"/>
    </row>
    <row r="471" spans="1:19" ht="15.75" customHeight="1" x14ac:dyDescent="0.2">
      <c r="A471" s="108"/>
      <c r="B471" s="108"/>
      <c r="C471" s="108"/>
      <c r="D471" s="107"/>
      <c r="E471" s="108"/>
      <c r="F471" s="108"/>
      <c r="G471" s="108"/>
      <c r="H471" s="108"/>
      <c r="I471" s="108"/>
      <c r="J471" s="109"/>
      <c r="K471" s="109"/>
      <c r="L471" s="108"/>
      <c r="M471" s="108"/>
      <c r="N471" s="108"/>
      <c r="O471" s="112"/>
      <c r="P471" s="112"/>
      <c r="Q471" s="108"/>
      <c r="R471" s="108"/>
      <c r="S471" s="112"/>
    </row>
    <row r="472" spans="1:19" ht="15.75" customHeight="1" x14ac:dyDescent="0.2">
      <c r="A472" s="108"/>
      <c r="B472" s="108"/>
      <c r="C472" s="108"/>
      <c r="D472" s="107"/>
      <c r="E472" s="108"/>
      <c r="F472" s="108"/>
      <c r="G472" s="108"/>
      <c r="H472" s="108"/>
      <c r="I472" s="108"/>
      <c r="J472" s="109"/>
      <c r="K472" s="109"/>
      <c r="L472" s="108"/>
      <c r="M472" s="108"/>
      <c r="N472" s="108"/>
      <c r="O472" s="112"/>
      <c r="P472" s="112"/>
      <c r="Q472" s="108"/>
      <c r="R472" s="108"/>
      <c r="S472" s="112"/>
    </row>
    <row r="473" spans="1:19" ht="15.75" customHeight="1" x14ac:dyDescent="0.2">
      <c r="A473" s="108"/>
      <c r="B473" s="108"/>
      <c r="C473" s="108"/>
      <c r="D473" s="107"/>
      <c r="E473" s="108"/>
      <c r="F473" s="108"/>
      <c r="G473" s="108"/>
      <c r="H473" s="108"/>
      <c r="I473" s="108"/>
      <c r="J473" s="109"/>
      <c r="K473" s="109"/>
      <c r="L473" s="108"/>
      <c r="M473" s="108"/>
      <c r="N473" s="108"/>
      <c r="O473" s="112"/>
      <c r="P473" s="112"/>
      <c r="Q473" s="108"/>
      <c r="R473" s="108"/>
      <c r="S473" s="112"/>
    </row>
    <row r="474" spans="1:19" ht="15.75" customHeight="1" x14ac:dyDescent="0.2">
      <c r="A474" s="108"/>
      <c r="B474" s="108"/>
      <c r="C474" s="108"/>
      <c r="D474" s="107"/>
      <c r="E474" s="108"/>
      <c r="F474" s="108"/>
      <c r="G474" s="108"/>
      <c r="H474" s="108"/>
      <c r="I474" s="108"/>
      <c r="J474" s="109"/>
      <c r="K474" s="109"/>
      <c r="L474" s="108"/>
      <c r="M474" s="108"/>
      <c r="N474" s="108"/>
      <c r="O474" s="112"/>
      <c r="P474" s="112"/>
      <c r="Q474" s="108"/>
      <c r="R474" s="108"/>
      <c r="S474" s="112"/>
    </row>
    <row r="475" spans="1:19" ht="15.75" customHeight="1" x14ac:dyDescent="0.2">
      <c r="A475" s="108"/>
      <c r="B475" s="108"/>
      <c r="C475" s="108"/>
      <c r="D475" s="107"/>
      <c r="E475" s="108"/>
      <c r="F475" s="108"/>
      <c r="G475" s="108"/>
      <c r="H475" s="108"/>
      <c r="I475" s="108"/>
      <c r="J475" s="109"/>
      <c r="K475" s="109"/>
      <c r="L475" s="108"/>
      <c r="M475" s="108"/>
      <c r="N475" s="108"/>
      <c r="O475" s="112"/>
      <c r="P475" s="112"/>
      <c r="Q475" s="108"/>
      <c r="R475" s="108"/>
      <c r="S475" s="112"/>
    </row>
    <row r="476" spans="1:19" ht="15.75" customHeight="1" x14ac:dyDescent="0.2">
      <c r="A476" s="108"/>
      <c r="B476" s="108"/>
      <c r="C476" s="108"/>
      <c r="D476" s="107"/>
      <c r="E476" s="108"/>
      <c r="F476" s="108"/>
      <c r="G476" s="108"/>
      <c r="H476" s="108"/>
      <c r="I476" s="108"/>
      <c r="J476" s="109"/>
      <c r="K476" s="109"/>
      <c r="L476" s="108"/>
      <c r="M476" s="108"/>
      <c r="N476" s="108"/>
      <c r="O476" s="112"/>
      <c r="P476" s="112"/>
      <c r="Q476" s="108"/>
      <c r="R476" s="108"/>
      <c r="S476" s="112"/>
    </row>
    <row r="477" spans="1:19" ht="15.75" customHeight="1" x14ac:dyDescent="0.2">
      <c r="A477" s="108"/>
      <c r="B477" s="108"/>
      <c r="C477" s="108"/>
      <c r="D477" s="107"/>
      <c r="E477" s="108"/>
      <c r="F477" s="108"/>
      <c r="G477" s="108"/>
      <c r="H477" s="108"/>
      <c r="I477" s="108"/>
      <c r="J477" s="109"/>
      <c r="K477" s="109"/>
      <c r="L477" s="108"/>
      <c r="M477" s="108"/>
      <c r="N477" s="108"/>
      <c r="O477" s="112"/>
      <c r="P477" s="112"/>
      <c r="Q477" s="108"/>
      <c r="R477" s="108"/>
      <c r="S477" s="112"/>
    </row>
    <row r="478" spans="1:19" ht="15.75" customHeight="1" x14ac:dyDescent="0.2">
      <c r="A478" s="108"/>
      <c r="B478" s="108"/>
      <c r="C478" s="108"/>
      <c r="D478" s="107"/>
      <c r="E478" s="108"/>
      <c r="F478" s="108"/>
      <c r="G478" s="108"/>
      <c r="H478" s="108"/>
      <c r="I478" s="108"/>
      <c r="J478" s="109"/>
      <c r="K478" s="109"/>
      <c r="L478" s="108"/>
      <c r="M478" s="108"/>
      <c r="N478" s="108"/>
      <c r="O478" s="112"/>
      <c r="P478" s="112"/>
      <c r="Q478" s="108"/>
      <c r="R478" s="108"/>
      <c r="S478" s="112"/>
    </row>
    <row r="479" spans="1:19" ht="15.75" customHeight="1" x14ac:dyDescent="0.2">
      <c r="A479" s="108"/>
      <c r="B479" s="108"/>
      <c r="C479" s="108"/>
      <c r="D479" s="107"/>
      <c r="E479" s="108"/>
      <c r="F479" s="108"/>
      <c r="G479" s="108"/>
      <c r="H479" s="108"/>
      <c r="I479" s="108"/>
      <c r="J479" s="109"/>
      <c r="K479" s="109"/>
      <c r="L479" s="108"/>
      <c r="M479" s="108"/>
      <c r="N479" s="108"/>
      <c r="O479" s="112"/>
      <c r="P479" s="112"/>
      <c r="Q479" s="108"/>
      <c r="R479" s="108"/>
      <c r="S479" s="112"/>
    </row>
    <row r="480" spans="1:19" ht="15.75" customHeight="1" x14ac:dyDescent="0.2">
      <c r="A480" s="108"/>
      <c r="B480" s="108"/>
      <c r="C480" s="108"/>
      <c r="D480" s="107"/>
      <c r="E480" s="108"/>
      <c r="F480" s="108"/>
      <c r="G480" s="108"/>
      <c r="H480" s="108"/>
      <c r="I480" s="108"/>
      <c r="J480" s="109"/>
      <c r="K480" s="109"/>
      <c r="L480" s="108"/>
      <c r="M480" s="108"/>
      <c r="N480" s="108"/>
      <c r="O480" s="112"/>
      <c r="P480" s="112"/>
      <c r="Q480" s="108"/>
      <c r="R480" s="108"/>
      <c r="S480" s="112"/>
    </row>
    <row r="481" spans="1:19" ht="15.75" customHeight="1" x14ac:dyDescent="0.2">
      <c r="A481" s="108"/>
      <c r="B481" s="108"/>
      <c r="C481" s="108"/>
      <c r="D481" s="107"/>
      <c r="E481" s="108"/>
      <c r="F481" s="108"/>
      <c r="G481" s="108"/>
      <c r="H481" s="108"/>
      <c r="I481" s="108"/>
      <c r="J481" s="109"/>
      <c r="K481" s="109"/>
      <c r="L481" s="108"/>
      <c r="M481" s="108"/>
      <c r="N481" s="108"/>
      <c r="O481" s="112"/>
      <c r="P481" s="112"/>
      <c r="Q481" s="108"/>
      <c r="R481" s="108"/>
      <c r="S481" s="112"/>
    </row>
    <row r="482" spans="1:19" ht="15.75" customHeight="1" x14ac:dyDescent="0.2">
      <c r="A482" s="108"/>
      <c r="B482" s="108"/>
      <c r="C482" s="108"/>
      <c r="D482" s="107"/>
      <c r="E482" s="108"/>
      <c r="F482" s="108"/>
      <c r="G482" s="108"/>
      <c r="H482" s="108"/>
      <c r="I482" s="108"/>
      <c r="J482" s="109"/>
      <c r="K482" s="109"/>
      <c r="L482" s="108"/>
      <c r="M482" s="108"/>
      <c r="N482" s="108"/>
      <c r="O482" s="112"/>
      <c r="P482" s="112"/>
      <c r="Q482" s="108"/>
      <c r="R482" s="108"/>
      <c r="S482" s="112"/>
    </row>
    <row r="483" spans="1:19" ht="15.75" customHeight="1" x14ac:dyDescent="0.2">
      <c r="A483" s="108"/>
      <c r="B483" s="108"/>
      <c r="C483" s="108"/>
      <c r="D483" s="107"/>
      <c r="E483" s="108"/>
      <c r="F483" s="108"/>
      <c r="G483" s="108"/>
      <c r="H483" s="108"/>
      <c r="I483" s="108"/>
      <c r="J483" s="109"/>
      <c r="K483" s="109"/>
      <c r="L483" s="108"/>
      <c r="M483" s="108"/>
      <c r="N483" s="108"/>
      <c r="O483" s="112"/>
      <c r="P483" s="112"/>
      <c r="Q483" s="108"/>
      <c r="R483" s="108"/>
      <c r="S483" s="112"/>
    </row>
    <row r="484" spans="1:19" ht="15.75" customHeight="1" x14ac:dyDescent="0.2">
      <c r="A484" s="108"/>
      <c r="B484" s="108"/>
      <c r="C484" s="108"/>
      <c r="D484" s="107"/>
      <c r="E484" s="108"/>
      <c r="F484" s="108"/>
      <c r="G484" s="108"/>
      <c r="H484" s="108"/>
      <c r="I484" s="108"/>
      <c r="J484" s="109"/>
      <c r="K484" s="109"/>
      <c r="L484" s="108"/>
      <c r="M484" s="108"/>
      <c r="N484" s="108"/>
      <c r="O484" s="112"/>
      <c r="P484" s="112"/>
      <c r="Q484" s="108"/>
      <c r="R484" s="108"/>
      <c r="S484" s="112"/>
    </row>
    <row r="485" spans="1:19" ht="15.75" customHeight="1" x14ac:dyDescent="0.2">
      <c r="A485" s="108"/>
      <c r="B485" s="108"/>
      <c r="C485" s="108"/>
      <c r="D485" s="107"/>
      <c r="E485" s="108"/>
      <c r="F485" s="108"/>
      <c r="G485" s="108"/>
      <c r="H485" s="108"/>
      <c r="I485" s="108"/>
      <c r="J485" s="109"/>
      <c r="K485" s="109"/>
      <c r="L485" s="108"/>
      <c r="M485" s="108"/>
      <c r="N485" s="108"/>
      <c r="O485" s="112"/>
      <c r="P485" s="112"/>
      <c r="Q485" s="108"/>
      <c r="R485" s="108"/>
      <c r="S485" s="112"/>
    </row>
    <row r="486" spans="1:19" ht="15.75" customHeight="1" x14ac:dyDescent="0.2">
      <c r="A486" s="108"/>
      <c r="B486" s="108"/>
      <c r="C486" s="108"/>
      <c r="D486" s="107"/>
      <c r="E486" s="108"/>
      <c r="F486" s="108"/>
      <c r="G486" s="108"/>
      <c r="H486" s="108"/>
      <c r="I486" s="108"/>
      <c r="J486" s="109"/>
      <c r="K486" s="109"/>
      <c r="L486" s="108"/>
      <c r="M486" s="108"/>
      <c r="N486" s="108"/>
      <c r="O486" s="112"/>
      <c r="P486" s="112"/>
      <c r="Q486" s="108"/>
      <c r="R486" s="108"/>
      <c r="S486" s="112"/>
    </row>
    <row r="487" spans="1:19" ht="15.75" customHeight="1" x14ac:dyDescent="0.2">
      <c r="A487" s="108"/>
      <c r="B487" s="108"/>
      <c r="C487" s="108"/>
      <c r="D487" s="107"/>
      <c r="E487" s="108"/>
      <c r="F487" s="108"/>
      <c r="G487" s="108"/>
      <c r="H487" s="108"/>
      <c r="I487" s="108"/>
      <c r="J487" s="109"/>
      <c r="K487" s="109"/>
      <c r="L487" s="108"/>
      <c r="M487" s="108"/>
      <c r="N487" s="108"/>
      <c r="O487" s="112"/>
      <c r="P487" s="112"/>
      <c r="Q487" s="108"/>
      <c r="R487" s="108"/>
      <c r="S487" s="112"/>
    </row>
    <row r="488" spans="1:19" ht="15.75" customHeight="1" x14ac:dyDescent="0.2">
      <c r="A488" s="108"/>
      <c r="B488" s="108"/>
      <c r="C488" s="108"/>
      <c r="D488" s="107"/>
      <c r="E488" s="108"/>
      <c r="F488" s="108"/>
      <c r="G488" s="108"/>
      <c r="H488" s="108"/>
      <c r="I488" s="108"/>
      <c r="J488" s="109"/>
      <c r="K488" s="109"/>
      <c r="L488" s="108"/>
      <c r="M488" s="108"/>
      <c r="N488" s="108"/>
      <c r="O488" s="112"/>
      <c r="P488" s="112"/>
      <c r="Q488" s="108"/>
      <c r="R488" s="108"/>
      <c r="S488" s="112"/>
    </row>
    <row r="489" spans="1:19" ht="15.75" customHeight="1" x14ac:dyDescent="0.2">
      <c r="A489" s="108"/>
      <c r="B489" s="108"/>
      <c r="C489" s="108"/>
      <c r="D489" s="107"/>
      <c r="E489" s="108"/>
      <c r="F489" s="108"/>
      <c r="G489" s="108"/>
      <c r="H489" s="108"/>
      <c r="I489" s="108"/>
      <c r="J489" s="109"/>
      <c r="K489" s="109"/>
      <c r="L489" s="108"/>
      <c r="M489" s="108"/>
      <c r="N489" s="108"/>
      <c r="O489" s="112"/>
      <c r="P489" s="112"/>
      <c r="Q489" s="108"/>
      <c r="R489" s="108"/>
      <c r="S489" s="112"/>
    </row>
    <row r="490" spans="1:19" ht="15.75" customHeight="1" x14ac:dyDescent="0.2">
      <c r="A490" s="108"/>
      <c r="B490" s="108"/>
      <c r="C490" s="108"/>
      <c r="D490" s="107"/>
      <c r="E490" s="108"/>
      <c r="F490" s="108"/>
      <c r="G490" s="108"/>
      <c r="H490" s="108"/>
      <c r="I490" s="108"/>
      <c r="J490" s="109"/>
      <c r="K490" s="109"/>
      <c r="L490" s="108"/>
      <c r="M490" s="108"/>
      <c r="N490" s="108"/>
      <c r="O490" s="112"/>
      <c r="P490" s="112"/>
      <c r="Q490" s="108"/>
      <c r="R490" s="108"/>
      <c r="S490" s="112"/>
    </row>
    <row r="491" spans="1:19" ht="15.75" customHeight="1" x14ac:dyDescent="0.2">
      <c r="A491" s="108"/>
      <c r="B491" s="108"/>
      <c r="C491" s="108"/>
      <c r="D491" s="107"/>
      <c r="E491" s="108"/>
      <c r="F491" s="108"/>
      <c r="G491" s="108"/>
      <c r="H491" s="108"/>
      <c r="I491" s="108"/>
      <c r="J491" s="109"/>
      <c r="K491" s="109"/>
      <c r="L491" s="108"/>
      <c r="M491" s="108"/>
      <c r="N491" s="108"/>
      <c r="O491" s="112"/>
      <c r="P491" s="112"/>
      <c r="Q491" s="108"/>
      <c r="R491" s="108"/>
      <c r="S491" s="112"/>
    </row>
    <row r="492" spans="1:19" ht="15.75" customHeight="1" x14ac:dyDescent="0.2">
      <c r="A492" s="108"/>
      <c r="B492" s="108"/>
      <c r="C492" s="108"/>
      <c r="D492" s="107"/>
      <c r="E492" s="108"/>
      <c r="F492" s="108"/>
      <c r="G492" s="108"/>
      <c r="H492" s="108"/>
      <c r="I492" s="108"/>
      <c r="J492" s="109"/>
      <c r="K492" s="109"/>
      <c r="L492" s="108"/>
      <c r="M492" s="108"/>
      <c r="N492" s="108"/>
      <c r="O492" s="112"/>
      <c r="P492" s="112"/>
      <c r="Q492" s="108"/>
      <c r="R492" s="108"/>
      <c r="S492" s="112"/>
    </row>
    <row r="493" spans="1:19" ht="15.75" customHeight="1" x14ac:dyDescent="0.2">
      <c r="A493" s="108"/>
      <c r="B493" s="108"/>
      <c r="C493" s="108"/>
      <c r="D493" s="107"/>
      <c r="E493" s="108"/>
      <c r="F493" s="108"/>
      <c r="G493" s="108"/>
      <c r="H493" s="108"/>
      <c r="I493" s="108"/>
      <c r="J493" s="109"/>
      <c r="K493" s="109"/>
      <c r="L493" s="108"/>
      <c r="M493" s="108"/>
      <c r="N493" s="108"/>
      <c r="O493" s="112"/>
      <c r="P493" s="112"/>
      <c r="Q493" s="108"/>
      <c r="R493" s="108"/>
      <c r="S493" s="112"/>
    </row>
    <row r="494" spans="1:19" ht="15.75" customHeight="1" x14ac:dyDescent="0.2">
      <c r="A494" s="108"/>
      <c r="B494" s="108"/>
      <c r="C494" s="108"/>
      <c r="D494" s="107"/>
      <c r="E494" s="108"/>
      <c r="F494" s="108"/>
      <c r="G494" s="108"/>
      <c r="H494" s="108"/>
      <c r="I494" s="108"/>
      <c r="J494" s="109"/>
      <c r="K494" s="109"/>
      <c r="L494" s="108"/>
      <c r="M494" s="108"/>
      <c r="N494" s="108"/>
      <c r="O494" s="112"/>
      <c r="P494" s="112"/>
      <c r="Q494" s="108"/>
      <c r="R494" s="108"/>
      <c r="S494" s="112"/>
    </row>
    <row r="495" spans="1:19" ht="15.75" customHeight="1" x14ac:dyDescent="0.2">
      <c r="A495" s="108"/>
      <c r="B495" s="108"/>
      <c r="C495" s="108"/>
      <c r="D495" s="107"/>
      <c r="E495" s="108"/>
      <c r="F495" s="108"/>
      <c r="G495" s="108"/>
      <c r="H495" s="108"/>
      <c r="I495" s="108"/>
      <c r="J495" s="109"/>
      <c r="K495" s="109"/>
      <c r="L495" s="108"/>
      <c r="M495" s="108"/>
      <c r="N495" s="108"/>
      <c r="O495" s="112"/>
      <c r="P495" s="112"/>
      <c r="Q495" s="108"/>
      <c r="R495" s="108"/>
      <c r="S495" s="112"/>
    </row>
    <row r="496" spans="1:19" ht="15.75" customHeight="1" x14ac:dyDescent="0.2">
      <c r="A496" s="108"/>
      <c r="B496" s="108"/>
      <c r="C496" s="108"/>
      <c r="D496" s="107"/>
      <c r="E496" s="108"/>
      <c r="F496" s="108"/>
      <c r="G496" s="108"/>
      <c r="H496" s="108"/>
      <c r="I496" s="108"/>
      <c r="J496" s="109"/>
      <c r="K496" s="109"/>
      <c r="L496" s="108"/>
      <c r="M496" s="108"/>
      <c r="N496" s="108"/>
      <c r="O496" s="112"/>
      <c r="P496" s="112"/>
      <c r="Q496" s="108"/>
      <c r="R496" s="108"/>
      <c r="S496" s="112"/>
    </row>
    <row r="497" spans="1:19" ht="15.75" customHeight="1" x14ac:dyDescent="0.2">
      <c r="A497" s="108"/>
      <c r="B497" s="108"/>
      <c r="C497" s="108"/>
      <c r="D497" s="107"/>
      <c r="E497" s="108"/>
      <c r="F497" s="108"/>
      <c r="G497" s="108"/>
      <c r="H497" s="108"/>
      <c r="I497" s="108"/>
      <c r="J497" s="109"/>
      <c r="K497" s="109"/>
      <c r="L497" s="108"/>
      <c r="M497" s="108"/>
      <c r="N497" s="108"/>
      <c r="O497" s="112"/>
      <c r="P497" s="112"/>
      <c r="Q497" s="108"/>
      <c r="R497" s="108"/>
      <c r="S497" s="112"/>
    </row>
    <row r="498" spans="1:19" ht="15.75" customHeight="1" x14ac:dyDescent="0.2">
      <c r="A498" s="108"/>
      <c r="B498" s="108"/>
      <c r="C498" s="108"/>
      <c r="D498" s="107"/>
      <c r="E498" s="108"/>
      <c r="F498" s="108"/>
      <c r="G498" s="108"/>
      <c r="H498" s="108"/>
      <c r="I498" s="108"/>
      <c r="J498" s="109"/>
      <c r="K498" s="109"/>
      <c r="L498" s="108"/>
      <c r="M498" s="108"/>
      <c r="N498" s="108"/>
      <c r="O498" s="112"/>
      <c r="P498" s="112"/>
      <c r="Q498" s="108"/>
      <c r="R498" s="108"/>
      <c r="S498" s="112"/>
    </row>
    <row r="499" spans="1:19" ht="15.75" customHeight="1" x14ac:dyDescent="0.2">
      <c r="A499" s="108"/>
      <c r="B499" s="108"/>
      <c r="C499" s="108"/>
      <c r="D499" s="107"/>
      <c r="E499" s="108"/>
      <c r="F499" s="108"/>
      <c r="G499" s="108"/>
      <c r="H499" s="108"/>
      <c r="I499" s="108"/>
      <c r="J499" s="109"/>
      <c r="K499" s="109"/>
      <c r="L499" s="108"/>
      <c r="M499" s="108"/>
      <c r="N499" s="108"/>
      <c r="O499" s="112"/>
      <c r="P499" s="112"/>
      <c r="Q499" s="108"/>
      <c r="R499" s="108"/>
      <c r="S499" s="112"/>
    </row>
    <row r="500" spans="1:19" ht="15.75" customHeight="1" x14ac:dyDescent="0.2">
      <c r="A500" s="108"/>
      <c r="B500" s="108"/>
      <c r="C500" s="108"/>
      <c r="D500" s="107"/>
      <c r="E500" s="108"/>
      <c r="F500" s="108"/>
      <c r="G500" s="108"/>
      <c r="H500" s="108"/>
      <c r="I500" s="108"/>
      <c r="J500" s="109"/>
      <c r="K500" s="109"/>
      <c r="L500" s="108"/>
      <c r="M500" s="108"/>
      <c r="N500" s="108"/>
      <c r="O500" s="112"/>
      <c r="P500" s="112"/>
      <c r="Q500" s="108"/>
      <c r="R500" s="108"/>
      <c r="S500" s="112"/>
    </row>
    <row r="501" spans="1:19" ht="15.75" customHeight="1" x14ac:dyDescent="0.2">
      <c r="A501" s="108"/>
      <c r="B501" s="108"/>
      <c r="C501" s="108"/>
      <c r="D501" s="107"/>
      <c r="E501" s="108"/>
      <c r="F501" s="108"/>
      <c r="G501" s="108"/>
      <c r="H501" s="108"/>
      <c r="I501" s="108"/>
      <c r="J501" s="109"/>
      <c r="K501" s="109"/>
      <c r="L501" s="108"/>
      <c r="M501" s="108"/>
      <c r="N501" s="108"/>
      <c r="O501" s="112"/>
      <c r="P501" s="112"/>
      <c r="Q501" s="108"/>
      <c r="R501" s="108"/>
      <c r="S501" s="112"/>
    </row>
    <row r="502" spans="1:19" ht="15.75" customHeight="1" x14ac:dyDescent="0.2">
      <c r="A502" s="108"/>
      <c r="B502" s="108"/>
      <c r="C502" s="108"/>
      <c r="D502" s="107"/>
      <c r="E502" s="108"/>
      <c r="F502" s="108"/>
      <c r="G502" s="108"/>
      <c r="H502" s="108"/>
      <c r="I502" s="108"/>
      <c r="J502" s="109"/>
      <c r="K502" s="109"/>
      <c r="L502" s="108"/>
      <c r="M502" s="108"/>
      <c r="N502" s="108"/>
      <c r="O502" s="112"/>
      <c r="P502" s="112"/>
      <c r="Q502" s="108"/>
      <c r="R502" s="108"/>
      <c r="S502" s="112"/>
    </row>
    <row r="503" spans="1:19" ht="15.75" customHeight="1" x14ac:dyDescent="0.2">
      <c r="A503" s="108"/>
      <c r="B503" s="108"/>
      <c r="C503" s="108"/>
      <c r="D503" s="107"/>
      <c r="E503" s="108"/>
      <c r="F503" s="108"/>
      <c r="G503" s="108"/>
      <c r="H503" s="108"/>
      <c r="I503" s="108"/>
      <c r="J503" s="109"/>
      <c r="K503" s="109"/>
      <c r="L503" s="108"/>
      <c r="M503" s="108"/>
      <c r="N503" s="108"/>
      <c r="O503" s="112"/>
      <c r="P503" s="112"/>
      <c r="Q503" s="108"/>
      <c r="R503" s="108"/>
      <c r="S503" s="112"/>
    </row>
    <row r="504" spans="1:19" ht="15.75" customHeight="1" x14ac:dyDescent="0.2">
      <c r="A504" s="108"/>
      <c r="B504" s="108"/>
      <c r="C504" s="108"/>
      <c r="D504" s="107"/>
      <c r="E504" s="108"/>
      <c r="F504" s="108"/>
      <c r="G504" s="108"/>
      <c r="H504" s="108"/>
      <c r="I504" s="108"/>
      <c r="J504" s="109"/>
      <c r="K504" s="109"/>
      <c r="L504" s="108"/>
      <c r="M504" s="108"/>
      <c r="N504" s="108"/>
      <c r="O504" s="112"/>
      <c r="P504" s="112"/>
      <c r="Q504" s="108"/>
      <c r="R504" s="108"/>
      <c r="S504" s="112"/>
    </row>
    <row r="505" spans="1:19" ht="15.75" customHeight="1" x14ac:dyDescent="0.2">
      <c r="A505" s="108"/>
      <c r="B505" s="108"/>
      <c r="C505" s="108"/>
      <c r="D505" s="107"/>
      <c r="E505" s="108"/>
      <c r="F505" s="108"/>
      <c r="G505" s="108"/>
      <c r="H505" s="108"/>
      <c r="I505" s="108"/>
      <c r="J505" s="109"/>
      <c r="K505" s="109"/>
      <c r="L505" s="108"/>
      <c r="M505" s="108"/>
      <c r="N505" s="108"/>
      <c r="O505" s="112"/>
      <c r="P505" s="112"/>
      <c r="Q505" s="108"/>
      <c r="R505" s="108"/>
      <c r="S505" s="112"/>
    </row>
    <row r="506" spans="1:19" ht="15.75" customHeight="1" x14ac:dyDescent="0.2">
      <c r="A506" s="108"/>
      <c r="B506" s="108"/>
      <c r="C506" s="108"/>
      <c r="D506" s="107"/>
      <c r="E506" s="108"/>
      <c r="F506" s="108"/>
      <c r="G506" s="108"/>
      <c r="H506" s="108"/>
      <c r="I506" s="108"/>
      <c r="J506" s="109"/>
      <c r="K506" s="109"/>
      <c r="L506" s="108"/>
      <c r="M506" s="108"/>
      <c r="N506" s="108"/>
      <c r="O506" s="112"/>
      <c r="P506" s="112"/>
      <c r="Q506" s="108"/>
      <c r="R506" s="108"/>
      <c r="S506" s="112"/>
    </row>
    <row r="507" spans="1:19" ht="15.75" customHeight="1" x14ac:dyDescent="0.2">
      <c r="A507" s="108"/>
      <c r="B507" s="108"/>
      <c r="C507" s="108"/>
      <c r="D507" s="107"/>
      <c r="E507" s="108"/>
      <c r="F507" s="108"/>
      <c r="G507" s="108"/>
      <c r="H507" s="108"/>
      <c r="I507" s="108"/>
      <c r="J507" s="109"/>
      <c r="K507" s="109"/>
      <c r="L507" s="108"/>
      <c r="M507" s="108"/>
      <c r="N507" s="108"/>
      <c r="O507" s="112"/>
      <c r="P507" s="112"/>
      <c r="Q507" s="108"/>
      <c r="R507" s="108"/>
      <c r="S507" s="112"/>
    </row>
    <row r="508" spans="1:19" ht="15.75" customHeight="1" x14ac:dyDescent="0.2">
      <c r="A508" s="108"/>
      <c r="B508" s="108"/>
      <c r="C508" s="108"/>
      <c r="D508" s="107"/>
      <c r="E508" s="108"/>
      <c r="F508" s="108"/>
      <c r="G508" s="108"/>
      <c r="H508" s="108"/>
      <c r="I508" s="108"/>
      <c r="J508" s="109"/>
      <c r="K508" s="109"/>
      <c r="L508" s="108"/>
      <c r="M508" s="108"/>
      <c r="N508" s="108"/>
      <c r="O508" s="112"/>
      <c r="P508" s="112"/>
      <c r="Q508" s="108"/>
      <c r="R508" s="108"/>
      <c r="S508" s="112"/>
    </row>
    <row r="509" spans="1:19" ht="15.75" customHeight="1" x14ac:dyDescent="0.2">
      <c r="A509" s="108"/>
      <c r="B509" s="108"/>
      <c r="C509" s="108"/>
      <c r="D509" s="107"/>
      <c r="E509" s="108"/>
      <c r="F509" s="108"/>
      <c r="G509" s="108"/>
      <c r="H509" s="108"/>
      <c r="I509" s="108"/>
      <c r="J509" s="109"/>
      <c r="K509" s="109"/>
      <c r="L509" s="108"/>
      <c r="M509" s="108"/>
      <c r="N509" s="108"/>
      <c r="O509" s="112"/>
      <c r="P509" s="112"/>
      <c r="Q509" s="108"/>
      <c r="R509" s="108"/>
      <c r="S509" s="112"/>
    </row>
    <row r="510" spans="1:19" ht="15.75" customHeight="1" x14ac:dyDescent="0.2">
      <c r="A510" s="108"/>
      <c r="B510" s="108"/>
      <c r="C510" s="108"/>
      <c r="D510" s="107"/>
      <c r="E510" s="108"/>
      <c r="F510" s="108"/>
      <c r="G510" s="108"/>
      <c r="H510" s="108"/>
      <c r="I510" s="108"/>
      <c r="J510" s="109"/>
      <c r="K510" s="109"/>
      <c r="L510" s="108"/>
      <c r="M510" s="108"/>
      <c r="N510" s="108"/>
      <c r="O510" s="112"/>
      <c r="P510" s="112"/>
      <c r="Q510" s="108"/>
      <c r="R510" s="108"/>
      <c r="S510" s="112"/>
    </row>
    <row r="511" spans="1:19" ht="15.75" customHeight="1" x14ac:dyDescent="0.2">
      <c r="A511" s="108"/>
      <c r="B511" s="108"/>
      <c r="C511" s="108"/>
      <c r="D511" s="107"/>
      <c r="E511" s="108"/>
      <c r="F511" s="108"/>
      <c r="G511" s="108"/>
      <c r="H511" s="108"/>
      <c r="I511" s="108"/>
      <c r="J511" s="109"/>
      <c r="K511" s="109"/>
      <c r="L511" s="108"/>
      <c r="M511" s="108"/>
      <c r="N511" s="108"/>
      <c r="O511" s="112"/>
      <c r="P511" s="112"/>
      <c r="Q511" s="108"/>
      <c r="R511" s="108"/>
      <c r="S511" s="112"/>
    </row>
    <row r="512" spans="1:19" ht="15.75" customHeight="1" x14ac:dyDescent="0.2">
      <c r="A512" s="108"/>
      <c r="B512" s="108"/>
      <c r="C512" s="108"/>
      <c r="D512" s="107"/>
      <c r="E512" s="108"/>
      <c r="F512" s="108"/>
      <c r="G512" s="108"/>
      <c r="H512" s="108"/>
      <c r="I512" s="108"/>
      <c r="J512" s="109"/>
      <c r="K512" s="109"/>
      <c r="L512" s="108"/>
      <c r="M512" s="108"/>
      <c r="N512" s="108"/>
      <c r="O512" s="112"/>
      <c r="P512" s="112"/>
      <c r="Q512" s="108"/>
      <c r="R512" s="108"/>
      <c r="S512" s="112"/>
    </row>
    <row r="513" spans="1:19" ht="15.75" customHeight="1" x14ac:dyDescent="0.2">
      <c r="A513" s="108"/>
      <c r="B513" s="108"/>
      <c r="C513" s="108"/>
      <c r="D513" s="107"/>
      <c r="E513" s="108"/>
      <c r="F513" s="108"/>
      <c r="G513" s="108"/>
      <c r="H513" s="108"/>
      <c r="I513" s="108"/>
      <c r="J513" s="109"/>
      <c r="K513" s="109"/>
      <c r="L513" s="108"/>
      <c r="M513" s="108"/>
      <c r="N513" s="108"/>
      <c r="O513" s="112"/>
      <c r="P513" s="112"/>
      <c r="Q513" s="108"/>
      <c r="R513" s="108"/>
      <c r="S513" s="112"/>
    </row>
    <row r="514" spans="1:19" ht="15.75" customHeight="1" x14ac:dyDescent="0.2">
      <c r="A514" s="108"/>
      <c r="B514" s="108"/>
      <c r="C514" s="108"/>
      <c r="D514" s="107"/>
      <c r="E514" s="108"/>
      <c r="F514" s="108"/>
      <c r="G514" s="108"/>
      <c r="H514" s="108"/>
      <c r="I514" s="108"/>
      <c r="J514" s="109"/>
      <c r="K514" s="109"/>
      <c r="L514" s="108"/>
      <c r="M514" s="108"/>
      <c r="N514" s="108"/>
      <c r="O514" s="112"/>
      <c r="P514" s="112"/>
      <c r="Q514" s="108"/>
      <c r="R514" s="108"/>
      <c r="S514" s="112"/>
    </row>
    <row r="515" spans="1:19" ht="15.75" customHeight="1" x14ac:dyDescent="0.2">
      <c r="A515" s="108"/>
      <c r="B515" s="108"/>
      <c r="C515" s="108"/>
      <c r="D515" s="107"/>
      <c r="E515" s="108"/>
      <c r="F515" s="108"/>
      <c r="G515" s="108"/>
      <c r="H515" s="108"/>
      <c r="I515" s="108"/>
      <c r="J515" s="109"/>
      <c r="K515" s="109"/>
      <c r="L515" s="108"/>
      <c r="M515" s="108"/>
      <c r="N515" s="108"/>
      <c r="O515" s="112"/>
      <c r="P515" s="112"/>
      <c r="Q515" s="108"/>
      <c r="R515" s="108"/>
      <c r="S515" s="112"/>
    </row>
    <row r="516" spans="1:19" ht="15.75" customHeight="1" x14ac:dyDescent="0.2">
      <c r="A516" s="108"/>
      <c r="B516" s="108"/>
      <c r="C516" s="108"/>
      <c r="D516" s="107"/>
      <c r="E516" s="108"/>
      <c r="F516" s="108"/>
      <c r="G516" s="108"/>
      <c r="H516" s="108"/>
      <c r="I516" s="108"/>
      <c r="J516" s="109"/>
      <c r="K516" s="109"/>
      <c r="L516" s="108"/>
      <c r="M516" s="108"/>
      <c r="N516" s="108"/>
      <c r="O516" s="112"/>
      <c r="P516" s="112"/>
      <c r="Q516" s="108"/>
      <c r="R516" s="108"/>
      <c r="S516" s="112"/>
    </row>
    <row r="517" spans="1:19" ht="15.75" customHeight="1" x14ac:dyDescent="0.2">
      <c r="A517" s="108"/>
      <c r="B517" s="108"/>
      <c r="C517" s="108"/>
      <c r="D517" s="107"/>
      <c r="E517" s="108"/>
      <c r="F517" s="108"/>
      <c r="G517" s="108"/>
      <c r="H517" s="108"/>
      <c r="I517" s="108"/>
      <c r="J517" s="109"/>
      <c r="K517" s="109"/>
      <c r="L517" s="108"/>
      <c r="M517" s="108"/>
      <c r="N517" s="108"/>
      <c r="O517" s="112"/>
      <c r="P517" s="112"/>
      <c r="Q517" s="108"/>
      <c r="R517" s="108"/>
      <c r="S517" s="112"/>
    </row>
    <row r="518" spans="1:19" ht="15.75" customHeight="1" x14ac:dyDescent="0.2">
      <c r="A518" s="108"/>
      <c r="B518" s="108"/>
      <c r="C518" s="108"/>
      <c r="D518" s="107"/>
      <c r="E518" s="108"/>
      <c r="F518" s="108"/>
      <c r="G518" s="108"/>
      <c r="H518" s="108"/>
      <c r="I518" s="108"/>
      <c r="J518" s="109"/>
      <c r="K518" s="109"/>
      <c r="L518" s="108"/>
      <c r="M518" s="108"/>
      <c r="N518" s="108"/>
      <c r="O518" s="112"/>
      <c r="P518" s="112"/>
      <c r="Q518" s="108"/>
      <c r="R518" s="108"/>
      <c r="S518" s="112"/>
    </row>
    <row r="519" spans="1:19" ht="15.75" customHeight="1" x14ac:dyDescent="0.2">
      <c r="A519" s="108"/>
      <c r="B519" s="108"/>
      <c r="C519" s="108"/>
      <c r="D519" s="107"/>
      <c r="E519" s="108"/>
      <c r="F519" s="108"/>
      <c r="G519" s="108"/>
      <c r="H519" s="108"/>
      <c r="I519" s="108"/>
      <c r="J519" s="109"/>
      <c r="K519" s="109"/>
      <c r="L519" s="108"/>
      <c r="M519" s="108"/>
      <c r="N519" s="108"/>
      <c r="O519" s="112"/>
      <c r="P519" s="112"/>
      <c r="Q519" s="108"/>
      <c r="R519" s="108"/>
      <c r="S519" s="112"/>
    </row>
    <row r="520" spans="1:19" ht="15.75" customHeight="1" x14ac:dyDescent="0.2">
      <c r="A520" s="108"/>
      <c r="B520" s="108"/>
      <c r="C520" s="108"/>
      <c r="D520" s="107"/>
      <c r="E520" s="108"/>
      <c r="F520" s="108"/>
      <c r="G520" s="108"/>
      <c r="H520" s="108"/>
      <c r="I520" s="108"/>
      <c r="J520" s="109"/>
      <c r="K520" s="109"/>
      <c r="L520" s="108"/>
      <c r="M520" s="108"/>
      <c r="N520" s="108"/>
      <c r="O520" s="112"/>
      <c r="P520" s="112"/>
      <c r="Q520" s="108"/>
      <c r="R520" s="108"/>
      <c r="S520" s="112"/>
    </row>
    <row r="521" spans="1:19" ht="15.75" customHeight="1" x14ac:dyDescent="0.2">
      <c r="A521" s="108"/>
      <c r="B521" s="108"/>
      <c r="C521" s="108"/>
      <c r="D521" s="107"/>
      <c r="E521" s="108"/>
      <c r="F521" s="108"/>
      <c r="G521" s="108"/>
      <c r="H521" s="108"/>
      <c r="I521" s="108"/>
      <c r="J521" s="109"/>
      <c r="K521" s="109"/>
      <c r="L521" s="108"/>
      <c r="M521" s="108"/>
      <c r="N521" s="108"/>
      <c r="O521" s="112"/>
      <c r="P521" s="112"/>
      <c r="Q521" s="108"/>
      <c r="R521" s="108"/>
      <c r="S521" s="112"/>
    </row>
    <row r="522" spans="1:19" ht="15.75" customHeight="1" x14ac:dyDescent="0.2">
      <c r="A522" s="108"/>
      <c r="B522" s="108"/>
      <c r="C522" s="108"/>
      <c r="D522" s="107"/>
      <c r="E522" s="108"/>
      <c r="F522" s="108"/>
      <c r="G522" s="108"/>
      <c r="H522" s="108"/>
      <c r="I522" s="108"/>
      <c r="J522" s="109"/>
      <c r="K522" s="109"/>
      <c r="L522" s="108"/>
      <c r="M522" s="108"/>
      <c r="N522" s="108"/>
      <c r="O522" s="112"/>
      <c r="P522" s="112"/>
      <c r="Q522" s="108"/>
      <c r="R522" s="108"/>
      <c r="S522" s="112"/>
    </row>
    <row r="523" spans="1:19" ht="15.75" customHeight="1" x14ac:dyDescent="0.2">
      <c r="A523" s="108"/>
      <c r="B523" s="108"/>
      <c r="C523" s="108"/>
      <c r="D523" s="107"/>
      <c r="E523" s="108"/>
      <c r="F523" s="108"/>
      <c r="G523" s="108"/>
      <c r="H523" s="108"/>
      <c r="I523" s="108"/>
      <c r="J523" s="109"/>
      <c r="K523" s="109"/>
      <c r="L523" s="108"/>
      <c r="M523" s="108"/>
      <c r="N523" s="108"/>
      <c r="O523" s="112"/>
      <c r="P523" s="112"/>
      <c r="Q523" s="108"/>
      <c r="R523" s="108"/>
      <c r="S523" s="112"/>
    </row>
    <row r="524" spans="1:19" ht="15.75" customHeight="1" x14ac:dyDescent="0.2">
      <c r="A524" s="108"/>
      <c r="B524" s="108"/>
      <c r="C524" s="108"/>
      <c r="D524" s="107"/>
      <c r="E524" s="108"/>
      <c r="F524" s="108"/>
      <c r="G524" s="108"/>
      <c r="H524" s="108"/>
      <c r="I524" s="108"/>
      <c r="J524" s="109"/>
      <c r="K524" s="109"/>
      <c r="L524" s="108"/>
      <c r="M524" s="108"/>
      <c r="N524" s="108"/>
      <c r="O524" s="112"/>
      <c r="P524" s="112"/>
      <c r="Q524" s="108"/>
      <c r="R524" s="108"/>
      <c r="S524" s="112"/>
    </row>
    <row r="525" spans="1:19" ht="15.75" customHeight="1" x14ac:dyDescent="0.2">
      <c r="A525" s="108"/>
      <c r="B525" s="108"/>
      <c r="C525" s="108"/>
      <c r="D525" s="107"/>
      <c r="E525" s="108"/>
      <c r="F525" s="108"/>
      <c r="G525" s="108"/>
      <c r="H525" s="108"/>
      <c r="I525" s="108"/>
      <c r="J525" s="109"/>
      <c r="K525" s="109"/>
      <c r="L525" s="108"/>
      <c r="M525" s="108"/>
      <c r="N525" s="108"/>
      <c r="O525" s="112"/>
      <c r="P525" s="112"/>
      <c r="Q525" s="108"/>
      <c r="R525" s="108"/>
      <c r="S525" s="112"/>
    </row>
    <row r="526" spans="1:19" ht="15.75" customHeight="1" x14ac:dyDescent="0.2">
      <c r="A526" s="108"/>
      <c r="B526" s="108"/>
      <c r="C526" s="108"/>
      <c r="D526" s="107"/>
      <c r="E526" s="108"/>
      <c r="F526" s="108"/>
      <c r="G526" s="108"/>
      <c r="H526" s="108"/>
      <c r="I526" s="108"/>
      <c r="J526" s="109"/>
      <c r="K526" s="109"/>
      <c r="L526" s="108"/>
      <c r="M526" s="108"/>
      <c r="N526" s="108"/>
      <c r="O526" s="112"/>
      <c r="P526" s="112"/>
      <c r="Q526" s="108"/>
      <c r="R526" s="108"/>
      <c r="S526" s="112"/>
    </row>
    <row r="527" spans="1:19" ht="15.75" customHeight="1" x14ac:dyDescent="0.2">
      <c r="A527" s="108"/>
      <c r="B527" s="108"/>
      <c r="C527" s="108"/>
      <c r="D527" s="107"/>
      <c r="E527" s="108"/>
      <c r="F527" s="108"/>
      <c r="G527" s="108"/>
      <c r="H527" s="108"/>
      <c r="I527" s="108"/>
      <c r="J527" s="109"/>
      <c r="K527" s="109"/>
      <c r="L527" s="108"/>
      <c r="M527" s="108"/>
      <c r="N527" s="108"/>
      <c r="O527" s="112"/>
      <c r="P527" s="112"/>
      <c r="Q527" s="108"/>
      <c r="R527" s="108"/>
      <c r="S527" s="112"/>
    </row>
    <row r="528" spans="1:19" ht="15.75" customHeight="1" x14ac:dyDescent="0.2">
      <c r="A528" s="108"/>
      <c r="B528" s="108"/>
      <c r="C528" s="108"/>
      <c r="D528" s="107"/>
      <c r="E528" s="108"/>
      <c r="F528" s="108"/>
      <c r="G528" s="108"/>
      <c r="H528" s="108"/>
      <c r="I528" s="108"/>
      <c r="J528" s="109"/>
      <c r="K528" s="109"/>
      <c r="L528" s="108"/>
      <c r="M528" s="108"/>
      <c r="N528" s="108"/>
      <c r="O528" s="112"/>
      <c r="P528" s="112"/>
      <c r="Q528" s="108"/>
      <c r="R528" s="108"/>
      <c r="S528" s="112"/>
    </row>
    <row r="529" spans="1:19" ht="15.75" customHeight="1" x14ac:dyDescent="0.2">
      <c r="A529" s="108"/>
      <c r="B529" s="108"/>
      <c r="C529" s="108"/>
      <c r="D529" s="107"/>
      <c r="E529" s="108"/>
      <c r="F529" s="108"/>
      <c r="G529" s="108"/>
      <c r="H529" s="108"/>
      <c r="I529" s="108"/>
      <c r="J529" s="109"/>
      <c r="K529" s="109"/>
      <c r="L529" s="108"/>
      <c r="M529" s="108"/>
      <c r="N529" s="108"/>
      <c r="O529" s="112"/>
      <c r="P529" s="112"/>
      <c r="Q529" s="108"/>
      <c r="R529" s="108"/>
      <c r="S529" s="112"/>
    </row>
    <row r="530" spans="1:19" ht="15.75" customHeight="1" x14ac:dyDescent="0.2">
      <c r="A530" s="108"/>
      <c r="B530" s="108"/>
      <c r="C530" s="108"/>
      <c r="D530" s="107"/>
      <c r="E530" s="108"/>
      <c r="F530" s="108"/>
      <c r="G530" s="108"/>
      <c r="H530" s="108"/>
      <c r="I530" s="108"/>
      <c r="J530" s="109"/>
      <c r="K530" s="109"/>
      <c r="L530" s="108"/>
      <c r="M530" s="108"/>
      <c r="N530" s="108"/>
      <c r="O530" s="112"/>
      <c r="P530" s="112"/>
      <c r="Q530" s="108"/>
      <c r="R530" s="108"/>
      <c r="S530" s="112"/>
    </row>
    <row r="531" spans="1:19" ht="15.75" customHeight="1" x14ac:dyDescent="0.2">
      <c r="A531" s="108"/>
      <c r="B531" s="108"/>
      <c r="C531" s="108"/>
      <c r="D531" s="107"/>
      <c r="E531" s="108"/>
      <c r="F531" s="108"/>
      <c r="G531" s="108"/>
      <c r="H531" s="108"/>
      <c r="I531" s="108"/>
      <c r="J531" s="109"/>
      <c r="K531" s="109"/>
      <c r="L531" s="108"/>
      <c r="M531" s="108"/>
      <c r="N531" s="108"/>
      <c r="O531" s="112"/>
      <c r="P531" s="112"/>
      <c r="Q531" s="108"/>
      <c r="R531" s="108"/>
      <c r="S531" s="112"/>
    </row>
    <row r="532" spans="1:19" ht="15.75" customHeight="1" x14ac:dyDescent="0.2">
      <c r="A532" s="108"/>
      <c r="B532" s="108"/>
      <c r="C532" s="108"/>
      <c r="D532" s="107"/>
      <c r="E532" s="108"/>
      <c r="F532" s="108"/>
      <c r="G532" s="108"/>
      <c r="H532" s="108"/>
      <c r="I532" s="108"/>
      <c r="J532" s="109"/>
      <c r="K532" s="109"/>
      <c r="L532" s="108"/>
      <c r="M532" s="108"/>
      <c r="N532" s="108"/>
      <c r="O532" s="112"/>
      <c r="P532" s="112"/>
      <c r="Q532" s="108"/>
      <c r="R532" s="108"/>
      <c r="S532" s="112"/>
    </row>
    <row r="533" spans="1:19" ht="15.75" customHeight="1" x14ac:dyDescent="0.2">
      <c r="A533" s="108"/>
      <c r="B533" s="108"/>
      <c r="C533" s="108"/>
      <c r="D533" s="107"/>
      <c r="E533" s="108"/>
      <c r="F533" s="108"/>
      <c r="G533" s="108"/>
      <c r="H533" s="108"/>
      <c r="I533" s="108"/>
      <c r="J533" s="109"/>
      <c r="K533" s="109"/>
      <c r="L533" s="108"/>
      <c r="M533" s="108"/>
      <c r="N533" s="108"/>
      <c r="O533" s="112"/>
      <c r="P533" s="112"/>
      <c r="Q533" s="108"/>
      <c r="R533" s="108"/>
      <c r="S533" s="112"/>
    </row>
    <row r="534" spans="1:19" ht="15.75" customHeight="1" x14ac:dyDescent="0.2">
      <c r="A534" s="108"/>
      <c r="B534" s="108"/>
      <c r="C534" s="108"/>
      <c r="D534" s="107"/>
      <c r="E534" s="108"/>
      <c r="F534" s="108"/>
      <c r="G534" s="108"/>
      <c r="H534" s="108"/>
      <c r="I534" s="108"/>
      <c r="J534" s="109"/>
      <c r="K534" s="109"/>
      <c r="L534" s="108"/>
      <c r="M534" s="108"/>
      <c r="N534" s="108"/>
      <c r="O534" s="112"/>
      <c r="P534" s="112"/>
      <c r="Q534" s="108"/>
      <c r="R534" s="108"/>
      <c r="S534" s="112"/>
    </row>
    <row r="535" spans="1:19" ht="15.75" customHeight="1" x14ac:dyDescent="0.2">
      <c r="A535" s="108"/>
      <c r="B535" s="108"/>
      <c r="C535" s="108"/>
      <c r="D535" s="107"/>
      <c r="E535" s="108"/>
      <c r="F535" s="108"/>
      <c r="G535" s="108"/>
      <c r="H535" s="108"/>
      <c r="I535" s="108"/>
      <c r="J535" s="109"/>
      <c r="K535" s="109"/>
      <c r="L535" s="108"/>
      <c r="M535" s="108"/>
      <c r="N535" s="108"/>
      <c r="O535" s="112"/>
      <c r="P535" s="112"/>
      <c r="Q535" s="108"/>
      <c r="R535" s="108"/>
      <c r="S535" s="112"/>
    </row>
    <row r="536" spans="1:19" ht="15.75" customHeight="1" x14ac:dyDescent="0.2">
      <c r="A536" s="108"/>
      <c r="B536" s="108"/>
      <c r="C536" s="108"/>
      <c r="D536" s="107"/>
      <c r="E536" s="108"/>
      <c r="F536" s="108"/>
      <c r="G536" s="108"/>
      <c r="H536" s="108"/>
      <c r="I536" s="108"/>
      <c r="J536" s="109"/>
      <c r="K536" s="109"/>
      <c r="L536" s="108"/>
      <c r="M536" s="108"/>
      <c r="N536" s="108"/>
      <c r="O536" s="112"/>
      <c r="P536" s="112"/>
      <c r="Q536" s="108"/>
      <c r="R536" s="108"/>
      <c r="S536" s="112"/>
    </row>
    <row r="537" spans="1:19" ht="15.75" customHeight="1" x14ac:dyDescent="0.2">
      <c r="A537" s="108"/>
      <c r="B537" s="108"/>
      <c r="C537" s="108"/>
      <c r="D537" s="107"/>
      <c r="E537" s="108"/>
      <c r="F537" s="108"/>
      <c r="G537" s="108"/>
      <c r="H537" s="108"/>
      <c r="I537" s="108"/>
      <c r="J537" s="109"/>
      <c r="K537" s="109"/>
      <c r="L537" s="108"/>
      <c r="M537" s="108"/>
      <c r="N537" s="108"/>
      <c r="O537" s="112"/>
      <c r="P537" s="112"/>
      <c r="Q537" s="108"/>
      <c r="R537" s="108"/>
      <c r="S537" s="112"/>
    </row>
    <row r="538" spans="1:19" ht="15.75" customHeight="1" x14ac:dyDescent="0.2">
      <c r="A538" s="108"/>
      <c r="B538" s="108"/>
      <c r="C538" s="108"/>
      <c r="D538" s="107"/>
      <c r="E538" s="108"/>
      <c r="F538" s="108"/>
      <c r="G538" s="108"/>
      <c r="H538" s="108"/>
      <c r="I538" s="108"/>
      <c r="J538" s="109"/>
      <c r="K538" s="109"/>
      <c r="L538" s="108"/>
      <c r="M538" s="108"/>
      <c r="N538" s="108"/>
      <c r="O538" s="112"/>
      <c r="P538" s="112"/>
      <c r="Q538" s="108"/>
      <c r="R538" s="108"/>
      <c r="S538" s="112"/>
    </row>
    <row r="539" spans="1:19" ht="15.75" customHeight="1" x14ac:dyDescent="0.2">
      <c r="A539" s="108"/>
      <c r="B539" s="108"/>
      <c r="C539" s="108"/>
      <c r="D539" s="107"/>
      <c r="E539" s="108"/>
      <c r="F539" s="108"/>
      <c r="G539" s="108"/>
      <c r="H539" s="108"/>
      <c r="I539" s="108"/>
      <c r="J539" s="109"/>
      <c r="K539" s="109"/>
      <c r="L539" s="108"/>
      <c r="M539" s="108"/>
      <c r="N539" s="108"/>
      <c r="O539" s="112"/>
      <c r="P539" s="112"/>
      <c r="Q539" s="108"/>
      <c r="R539" s="108"/>
      <c r="S539" s="112"/>
    </row>
    <row r="540" spans="1:19" ht="15.75" customHeight="1" x14ac:dyDescent="0.2">
      <c r="A540" s="108"/>
      <c r="B540" s="108"/>
      <c r="C540" s="108"/>
      <c r="D540" s="107"/>
      <c r="E540" s="108"/>
      <c r="F540" s="108"/>
      <c r="G540" s="108"/>
      <c r="H540" s="108"/>
      <c r="I540" s="108"/>
      <c r="J540" s="109"/>
      <c r="K540" s="109"/>
      <c r="L540" s="108"/>
      <c r="M540" s="108"/>
      <c r="N540" s="108"/>
      <c r="O540" s="112"/>
      <c r="P540" s="112"/>
      <c r="Q540" s="108"/>
      <c r="R540" s="108"/>
      <c r="S540" s="112"/>
    </row>
    <row r="541" spans="1:19" ht="15.75" customHeight="1" x14ac:dyDescent="0.2">
      <c r="A541" s="108"/>
      <c r="B541" s="108"/>
      <c r="C541" s="108"/>
      <c r="D541" s="107"/>
      <c r="E541" s="108"/>
      <c r="F541" s="108"/>
      <c r="G541" s="108"/>
      <c r="H541" s="108"/>
      <c r="I541" s="108"/>
      <c r="J541" s="109"/>
      <c r="K541" s="109"/>
      <c r="L541" s="108"/>
      <c r="M541" s="108"/>
      <c r="N541" s="108"/>
      <c r="O541" s="112"/>
      <c r="P541" s="112"/>
      <c r="Q541" s="108"/>
      <c r="R541" s="108"/>
      <c r="S541" s="112"/>
    </row>
    <row r="542" spans="1:19" ht="15.75" customHeight="1" x14ac:dyDescent="0.2">
      <c r="A542" s="108"/>
      <c r="B542" s="108"/>
      <c r="C542" s="108"/>
      <c r="D542" s="107"/>
      <c r="E542" s="108"/>
      <c r="F542" s="108"/>
      <c r="G542" s="108"/>
      <c r="H542" s="108"/>
      <c r="I542" s="108"/>
      <c r="J542" s="109"/>
      <c r="K542" s="109"/>
      <c r="L542" s="108"/>
      <c r="M542" s="108"/>
      <c r="N542" s="108"/>
      <c r="O542" s="112"/>
      <c r="P542" s="112"/>
      <c r="Q542" s="108"/>
      <c r="R542" s="108"/>
      <c r="S542" s="112"/>
    </row>
    <row r="543" spans="1:19" ht="15.75" customHeight="1" x14ac:dyDescent="0.2">
      <c r="A543" s="108"/>
      <c r="B543" s="108"/>
      <c r="C543" s="108"/>
      <c r="D543" s="107"/>
      <c r="E543" s="108"/>
      <c r="F543" s="108"/>
      <c r="G543" s="108"/>
      <c r="H543" s="108"/>
      <c r="I543" s="108"/>
      <c r="J543" s="109"/>
      <c r="K543" s="109"/>
      <c r="L543" s="108"/>
      <c r="M543" s="108"/>
      <c r="N543" s="108"/>
      <c r="O543" s="112"/>
      <c r="P543" s="112"/>
      <c r="Q543" s="108"/>
      <c r="R543" s="108"/>
      <c r="S543" s="112"/>
    </row>
    <row r="544" spans="1:19" ht="15.75" customHeight="1" x14ac:dyDescent="0.2">
      <c r="A544" s="108"/>
      <c r="B544" s="108"/>
      <c r="C544" s="108"/>
      <c r="D544" s="107"/>
      <c r="E544" s="108"/>
      <c r="F544" s="108"/>
      <c r="G544" s="108"/>
      <c r="H544" s="108"/>
      <c r="I544" s="108"/>
      <c r="J544" s="109"/>
      <c r="K544" s="109"/>
      <c r="L544" s="108"/>
      <c r="M544" s="108"/>
      <c r="N544" s="108"/>
      <c r="O544" s="112"/>
      <c r="P544" s="112"/>
      <c r="Q544" s="108"/>
      <c r="R544" s="108"/>
      <c r="S544" s="112"/>
    </row>
    <row r="545" spans="1:19" ht="15.75" customHeight="1" x14ac:dyDescent="0.2">
      <c r="A545" s="108"/>
      <c r="B545" s="108"/>
      <c r="C545" s="108"/>
      <c r="D545" s="107"/>
      <c r="E545" s="108"/>
      <c r="F545" s="108"/>
      <c r="G545" s="108"/>
      <c r="H545" s="108"/>
      <c r="I545" s="108"/>
      <c r="J545" s="109"/>
      <c r="K545" s="109"/>
      <c r="L545" s="108"/>
      <c r="M545" s="108"/>
      <c r="N545" s="108"/>
      <c r="O545" s="112"/>
      <c r="P545" s="112"/>
      <c r="Q545" s="108"/>
      <c r="R545" s="108"/>
      <c r="S545" s="112"/>
    </row>
    <row r="546" spans="1:19" ht="15.75" customHeight="1" x14ac:dyDescent="0.2">
      <c r="A546" s="108"/>
      <c r="B546" s="108"/>
      <c r="C546" s="108"/>
      <c r="D546" s="107"/>
      <c r="E546" s="108"/>
      <c r="F546" s="108"/>
      <c r="G546" s="108"/>
      <c r="H546" s="108"/>
      <c r="I546" s="108"/>
      <c r="J546" s="109"/>
      <c r="K546" s="109"/>
      <c r="L546" s="108"/>
      <c r="M546" s="108"/>
      <c r="N546" s="108"/>
      <c r="O546" s="112"/>
      <c r="P546" s="112"/>
      <c r="Q546" s="108"/>
      <c r="R546" s="108"/>
      <c r="S546" s="112"/>
    </row>
    <row r="547" spans="1:19" ht="15.75" customHeight="1" x14ac:dyDescent="0.2">
      <c r="A547" s="108"/>
      <c r="B547" s="108"/>
      <c r="C547" s="108"/>
      <c r="D547" s="107"/>
      <c r="E547" s="108"/>
      <c r="F547" s="108"/>
      <c r="G547" s="108"/>
      <c r="H547" s="108"/>
      <c r="I547" s="108"/>
      <c r="J547" s="109"/>
      <c r="K547" s="109"/>
      <c r="L547" s="108"/>
      <c r="M547" s="108"/>
      <c r="N547" s="108"/>
      <c r="O547" s="112"/>
      <c r="P547" s="112"/>
      <c r="Q547" s="108"/>
      <c r="R547" s="108"/>
      <c r="S547" s="112"/>
    </row>
    <row r="548" spans="1:19" ht="15.75" customHeight="1" x14ac:dyDescent="0.2">
      <c r="A548" s="108"/>
      <c r="B548" s="108"/>
      <c r="C548" s="108"/>
      <c r="D548" s="107"/>
      <c r="E548" s="108"/>
      <c r="F548" s="108"/>
      <c r="G548" s="108"/>
      <c r="H548" s="108"/>
      <c r="I548" s="108"/>
      <c r="J548" s="109"/>
      <c r="K548" s="109"/>
      <c r="L548" s="108"/>
      <c r="M548" s="108"/>
      <c r="N548" s="108"/>
      <c r="O548" s="112"/>
      <c r="P548" s="112"/>
      <c r="Q548" s="108"/>
      <c r="R548" s="108"/>
      <c r="S548" s="112"/>
    </row>
    <row r="549" spans="1:19" ht="15.75" customHeight="1" x14ac:dyDescent="0.2">
      <c r="A549" s="108"/>
      <c r="B549" s="108"/>
      <c r="C549" s="108"/>
      <c r="D549" s="107"/>
      <c r="E549" s="108"/>
      <c r="F549" s="108"/>
      <c r="G549" s="108"/>
      <c r="H549" s="108"/>
      <c r="I549" s="108"/>
      <c r="J549" s="109"/>
      <c r="K549" s="109"/>
      <c r="L549" s="108"/>
      <c r="M549" s="108"/>
      <c r="N549" s="108"/>
      <c r="O549" s="112"/>
      <c r="P549" s="112"/>
      <c r="Q549" s="108"/>
      <c r="R549" s="108"/>
      <c r="S549" s="112"/>
    </row>
    <row r="550" spans="1:19" ht="15.75" customHeight="1" x14ac:dyDescent="0.2">
      <c r="A550" s="108"/>
      <c r="B550" s="108"/>
      <c r="C550" s="108"/>
      <c r="D550" s="107"/>
      <c r="E550" s="108"/>
      <c r="F550" s="108"/>
      <c r="G550" s="108"/>
      <c r="H550" s="108"/>
      <c r="I550" s="108"/>
      <c r="J550" s="109"/>
      <c r="K550" s="109"/>
      <c r="L550" s="108"/>
      <c r="M550" s="108"/>
      <c r="N550" s="108"/>
      <c r="O550" s="112"/>
      <c r="P550" s="112"/>
      <c r="Q550" s="108"/>
      <c r="R550" s="108"/>
      <c r="S550" s="112"/>
    </row>
    <row r="551" spans="1:19" ht="15.75" customHeight="1" x14ac:dyDescent="0.2">
      <c r="A551" s="108"/>
      <c r="B551" s="108"/>
      <c r="C551" s="108"/>
      <c r="D551" s="107"/>
      <c r="E551" s="108"/>
      <c r="F551" s="108"/>
      <c r="G551" s="108"/>
      <c r="H551" s="108"/>
      <c r="I551" s="108"/>
      <c r="J551" s="109"/>
      <c r="K551" s="109"/>
      <c r="L551" s="108"/>
      <c r="M551" s="108"/>
      <c r="N551" s="108"/>
      <c r="O551" s="112"/>
      <c r="P551" s="112"/>
      <c r="Q551" s="108"/>
      <c r="R551" s="108"/>
      <c r="S551" s="112"/>
    </row>
    <row r="552" spans="1:19" ht="15.75" customHeight="1" x14ac:dyDescent="0.2">
      <c r="A552" s="108"/>
      <c r="B552" s="108"/>
      <c r="C552" s="108"/>
      <c r="D552" s="107"/>
      <c r="E552" s="108"/>
      <c r="F552" s="108"/>
      <c r="G552" s="108"/>
      <c r="H552" s="108"/>
      <c r="I552" s="108"/>
      <c r="J552" s="109"/>
      <c r="K552" s="109"/>
      <c r="L552" s="108"/>
      <c r="M552" s="108"/>
      <c r="N552" s="108"/>
      <c r="O552" s="112"/>
      <c r="P552" s="112"/>
      <c r="Q552" s="108"/>
      <c r="R552" s="108"/>
      <c r="S552" s="112"/>
    </row>
    <row r="553" spans="1:19" ht="15.75" customHeight="1" x14ac:dyDescent="0.2">
      <c r="A553" s="108"/>
      <c r="B553" s="108"/>
      <c r="C553" s="108"/>
      <c r="D553" s="107"/>
      <c r="E553" s="108"/>
      <c r="F553" s="108"/>
      <c r="G553" s="108"/>
      <c r="H553" s="108"/>
      <c r="I553" s="108"/>
      <c r="J553" s="109"/>
      <c r="K553" s="109"/>
      <c r="L553" s="108"/>
      <c r="M553" s="108"/>
      <c r="N553" s="108"/>
      <c r="O553" s="112"/>
      <c r="P553" s="112"/>
      <c r="Q553" s="108"/>
      <c r="R553" s="108"/>
      <c r="S553" s="112"/>
    </row>
    <row r="554" spans="1:19" ht="15.75" customHeight="1" x14ac:dyDescent="0.2">
      <c r="A554" s="108"/>
      <c r="B554" s="108"/>
      <c r="C554" s="108"/>
      <c r="D554" s="107"/>
      <c r="E554" s="108"/>
      <c r="F554" s="108"/>
      <c r="G554" s="108"/>
      <c r="H554" s="108"/>
      <c r="I554" s="108"/>
      <c r="J554" s="109"/>
      <c r="K554" s="109"/>
      <c r="L554" s="108"/>
      <c r="M554" s="108"/>
      <c r="N554" s="108"/>
      <c r="O554" s="112"/>
      <c r="P554" s="112"/>
      <c r="Q554" s="108"/>
      <c r="R554" s="108"/>
      <c r="S554" s="112"/>
    </row>
    <row r="555" spans="1:19" ht="15.75" customHeight="1" x14ac:dyDescent="0.2">
      <c r="A555" s="108"/>
      <c r="B555" s="108"/>
      <c r="C555" s="108"/>
      <c r="D555" s="107"/>
      <c r="E555" s="108"/>
      <c r="F555" s="108"/>
      <c r="G555" s="108"/>
      <c r="H555" s="108"/>
      <c r="I555" s="108"/>
      <c r="J555" s="109"/>
      <c r="K555" s="109"/>
      <c r="L555" s="108"/>
      <c r="M555" s="108"/>
      <c r="N555" s="108"/>
      <c r="O555" s="112"/>
      <c r="P555" s="112"/>
      <c r="Q555" s="108"/>
      <c r="R555" s="108"/>
      <c r="S555" s="112"/>
    </row>
    <row r="556" spans="1:19" ht="15.75" customHeight="1" x14ac:dyDescent="0.2">
      <c r="A556" s="108"/>
      <c r="B556" s="108"/>
      <c r="C556" s="108"/>
      <c r="D556" s="107"/>
      <c r="E556" s="108"/>
      <c r="F556" s="108"/>
      <c r="G556" s="108"/>
      <c r="H556" s="108"/>
      <c r="I556" s="108"/>
      <c r="J556" s="109"/>
      <c r="K556" s="109"/>
      <c r="L556" s="108"/>
      <c r="M556" s="108"/>
      <c r="N556" s="108"/>
      <c r="O556" s="112"/>
      <c r="P556" s="112"/>
      <c r="Q556" s="108"/>
      <c r="R556" s="108"/>
      <c r="S556" s="112"/>
    </row>
    <row r="557" spans="1:19" ht="15.75" customHeight="1" x14ac:dyDescent="0.2">
      <c r="A557" s="108"/>
      <c r="B557" s="108"/>
      <c r="C557" s="108"/>
      <c r="D557" s="107"/>
      <c r="E557" s="108"/>
      <c r="F557" s="108"/>
      <c r="G557" s="108"/>
      <c r="H557" s="108"/>
      <c r="I557" s="108"/>
      <c r="J557" s="109"/>
      <c r="K557" s="109"/>
      <c r="L557" s="108"/>
      <c r="M557" s="108"/>
      <c r="N557" s="108"/>
      <c r="O557" s="112"/>
      <c r="P557" s="112"/>
      <c r="Q557" s="108"/>
      <c r="R557" s="108"/>
      <c r="S557" s="112"/>
    </row>
    <row r="558" spans="1:19" ht="15.75" customHeight="1" x14ac:dyDescent="0.2">
      <c r="A558" s="108"/>
      <c r="B558" s="108"/>
      <c r="C558" s="108"/>
      <c r="D558" s="107"/>
      <c r="E558" s="108"/>
      <c r="F558" s="108"/>
      <c r="G558" s="108"/>
      <c r="H558" s="108"/>
      <c r="I558" s="108"/>
      <c r="J558" s="109"/>
      <c r="K558" s="109"/>
      <c r="L558" s="108"/>
      <c r="M558" s="108"/>
      <c r="N558" s="108"/>
      <c r="O558" s="112"/>
      <c r="P558" s="112"/>
      <c r="Q558" s="108"/>
      <c r="R558" s="108"/>
      <c r="S558" s="112"/>
    </row>
    <row r="559" spans="1:19" ht="15.75" customHeight="1" x14ac:dyDescent="0.2">
      <c r="A559" s="108"/>
      <c r="B559" s="108"/>
      <c r="C559" s="108"/>
      <c r="D559" s="107"/>
      <c r="E559" s="108"/>
      <c r="F559" s="108"/>
      <c r="G559" s="108"/>
      <c r="H559" s="108"/>
      <c r="I559" s="108"/>
      <c r="J559" s="109"/>
      <c r="K559" s="109"/>
      <c r="L559" s="108"/>
      <c r="M559" s="108"/>
      <c r="N559" s="108"/>
      <c r="O559" s="112"/>
      <c r="P559" s="112"/>
      <c r="Q559" s="108"/>
      <c r="R559" s="108"/>
      <c r="S559" s="112"/>
    </row>
    <row r="560" spans="1:19" ht="15.75" customHeight="1" x14ac:dyDescent="0.2">
      <c r="A560" s="108"/>
      <c r="B560" s="108"/>
      <c r="C560" s="108"/>
      <c r="D560" s="107"/>
      <c r="E560" s="108"/>
      <c r="F560" s="108"/>
      <c r="G560" s="108"/>
      <c r="H560" s="108"/>
      <c r="I560" s="108"/>
      <c r="J560" s="109"/>
      <c r="K560" s="109"/>
      <c r="L560" s="108"/>
      <c r="M560" s="108"/>
      <c r="N560" s="108"/>
      <c r="O560" s="112"/>
      <c r="P560" s="112"/>
      <c r="Q560" s="108"/>
      <c r="R560" s="108"/>
      <c r="S560" s="112"/>
    </row>
    <row r="561" spans="1:19" ht="15.75" customHeight="1" x14ac:dyDescent="0.2">
      <c r="A561" s="108"/>
      <c r="B561" s="108"/>
      <c r="C561" s="108"/>
      <c r="D561" s="107"/>
      <c r="E561" s="108"/>
      <c r="F561" s="108"/>
      <c r="G561" s="108"/>
      <c r="H561" s="108"/>
      <c r="I561" s="108"/>
      <c r="J561" s="109"/>
      <c r="K561" s="109"/>
      <c r="L561" s="108"/>
      <c r="M561" s="108"/>
      <c r="N561" s="108"/>
      <c r="O561" s="112"/>
      <c r="P561" s="112"/>
      <c r="Q561" s="108"/>
      <c r="R561" s="108"/>
      <c r="S561" s="112"/>
    </row>
    <row r="562" spans="1:19" ht="15.75" customHeight="1" x14ac:dyDescent="0.2">
      <c r="A562" s="108"/>
      <c r="B562" s="108"/>
      <c r="C562" s="108"/>
      <c r="D562" s="107"/>
      <c r="E562" s="108"/>
      <c r="F562" s="108"/>
      <c r="G562" s="108"/>
      <c r="H562" s="108"/>
      <c r="I562" s="108"/>
      <c r="J562" s="109"/>
      <c r="K562" s="109"/>
      <c r="L562" s="108"/>
      <c r="M562" s="108"/>
      <c r="N562" s="108"/>
      <c r="O562" s="112"/>
      <c r="P562" s="112"/>
      <c r="Q562" s="108"/>
      <c r="R562" s="108"/>
      <c r="S562" s="112"/>
    </row>
    <row r="563" spans="1:19" ht="15.75" customHeight="1" x14ac:dyDescent="0.2">
      <c r="A563" s="108"/>
      <c r="B563" s="108"/>
      <c r="C563" s="108"/>
      <c r="D563" s="107"/>
      <c r="E563" s="108"/>
      <c r="F563" s="108"/>
      <c r="G563" s="108"/>
      <c r="H563" s="108"/>
      <c r="I563" s="108"/>
      <c r="J563" s="109"/>
      <c r="K563" s="109"/>
      <c r="L563" s="108"/>
      <c r="M563" s="108"/>
      <c r="N563" s="108"/>
      <c r="O563" s="112"/>
      <c r="P563" s="112"/>
      <c r="Q563" s="108"/>
      <c r="R563" s="108"/>
      <c r="S563" s="112"/>
    </row>
    <row r="564" spans="1:19" ht="15.75" customHeight="1" x14ac:dyDescent="0.2">
      <c r="A564" s="108"/>
      <c r="B564" s="108"/>
      <c r="C564" s="108"/>
      <c r="D564" s="107"/>
      <c r="E564" s="108"/>
      <c r="F564" s="108"/>
      <c r="G564" s="108"/>
      <c r="H564" s="108"/>
      <c r="I564" s="108"/>
      <c r="J564" s="109"/>
      <c r="K564" s="109"/>
      <c r="L564" s="108"/>
      <c r="M564" s="108"/>
      <c r="N564" s="108"/>
      <c r="O564" s="112"/>
      <c r="P564" s="112"/>
      <c r="Q564" s="108"/>
      <c r="R564" s="108"/>
      <c r="S564" s="112"/>
    </row>
    <row r="565" spans="1:19" ht="15.75" customHeight="1" x14ac:dyDescent="0.2">
      <c r="A565" s="108"/>
      <c r="B565" s="108"/>
      <c r="C565" s="108"/>
      <c r="D565" s="107"/>
      <c r="E565" s="108"/>
      <c r="F565" s="108"/>
      <c r="G565" s="108"/>
      <c r="H565" s="108"/>
      <c r="I565" s="108"/>
      <c r="J565" s="109"/>
      <c r="K565" s="109"/>
      <c r="L565" s="108"/>
      <c r="M565" s="108"/>
      <c r="N565" s="108"/>
      <c r="O565" s="112"/>
      <c r="P565" s="112"/>
      <c r="Q565" s="108"/>
      <c r="R565" s="108"/>
      <c r="S565" s="112"/>
    </row>
    <row r="566" spans="1:19" ht="15.75" customHeight="1" x14ac:dyDescent="0.2">
      <c r="A566" s="108"/>
      <c r="B566" s="108"/>
      <c r="C566" s="108"/>
      <c r="D566" s="107"/>
      <c r="E566" s="108"/>
      <c r="F566" s="108"/>
      <c r="G566" s="108"/>
      <c r="H566" s="108"/>
      <c r="I566" s="108"/>
      <c r="J566" s="109"/>
      <c r="K566" s="109"/>
      <c r="L566" s="108"/>
      <c r="M566" s="108"/>
      <c r="N566" s="108"/>
      <c r="O566" s="112"/>
      <c r="P566" s="112"/>
      <c r="Q566" s="108"/>
      <c r="R566" s="108"/>
      <c r="S566" s="112"/>
    </row>
    <row r="567" spans="1:19" ht="15.75" customHeight="1" x14ac:dyDescent="0.2">
      <c r="A567" s="108"/>
      <c r="B567" s="108"/>
      <c r="C567" s="108"/>
      <c r="D567" s="107"/>
      <c r="E567" s="108"/>
      <c r="F567" s="108"/>
      <c r="G567" s="108"/>
      <c r="H567" s="108"/>
      <c r="I567" s="108"/>
      <c r="J567" s="109"/>
      <c r="K567" s="109"/>
      <c r="L567" s="108"/>
      <c r="M567" s="108"/>
      <c r="N567" s="108"/>
      <c r="O567" s="112"/>
      <c r="P567" s="112"/>
      <c r="Q567" s="108"/>
      <c r="R567" s="108"/>
      <c r="S567" s="112"/>
    </row>
    <row r="568" spans="1:19" ht="15.75" customHeight="1" x14ac:dyDescent="0.2">
      <c r="A568" s="108"/>
      <c r="B568" s="108"/>
      <c r="C568" s="108"/>
      <c r="D568" s="107"/>
      <c r="E568" s="108"/>
      <c r="F568" s="108"/>
      <c r="G568" s="108"/>
      <c r="H568" s="108"/>
      <c r="I568" s="108"/>
      <c r="J568" s="109"/>
      <c r="K568" s="109"/>
      <c r="L568" s="108"/>
      <c r="M568" s="108"/>
      <c r="N568" s="108"/>
      <c r="O568" s="112"/>
      <c r="P568" s="112"/>
      <c r="Q568" s="108"/>
      <c r="R568" s="108"/>
      <c r="S568" s="112"/>
    </row>
    <row r="569" spans="1:19" ht="15.75" customHeight="1" x14ac:dyDescent="0.2">
      <c r="A569" s="108"/>
      <c r="B569" s="108"/>
      <c r="C569" s="108"/>
      <c r="D569" s="107"/>
      <c r="E569" s="108"/>
      <c r="F569" s="108"/>
      <c r="G569" s="108"/>
      <c r="H569" s="108"/>
      <c r="I569" s="108"/>
      <c r="J569" s="109"/>
      <c r="K569" s="109"/>
      <c r="L569" s="108"/>
      <c r="M569" s="108"/>
      <c r="N569" s="108"/>
      <c r="O569" s="112"/>
      <c r="P569" s="112"/>
      <c r="Q569" s="108"/>
      <c r="R569" s="108"/>
      <c r="S569" s="112"/>
    </row>
    <row r="570" spans="1:19" ht="15.75" customHeight="1" x14ac:dyDescent="0.2">
      <c r="A570" s="108"/>
      <c r="B570" s="108"/>
      <c r="C570" s="108"/>
      <c r="D570" s="107"/>
      <c r="E570" s="108"/>
      <c r="F570" s="108"/>
      <c r="G570" s="108"/>
      <c r="H570" s="108"/>
      <c r="I570" s="108"/>
      <c r="J570" s="109"/>
      <c r="K570" s="109"/>
      <c r="L570" s="108"/>
      <c r="M570" s="108"/>
      <c r="N570" s="108"/>
      <c r="O570" s="112"/>
      <c r="P570" s="112"/>
      <c r="Q570" s="108"/>
      <c r="R570" s="108"/>
      <c r="S570" s="112"/>
    </row>
    <row r="571" spans="1:19" ht="15.75" customHeight="1" x14ac:dyDescent="0.2">
      <c r="A571" s="108"/>
      <c r="B571" s="108"/>
      <c r="C571" s="108"/>
      <c r="D571" s="107"/>
      <c r="E571" s="108"/>
      <c r="F571" s="108"/>
      <c r="G571" s="108"/>
      <c r="H571" s="108"/>
      <c r="I571" s="108"/>
      <c r="J571" s="109"/>
      <c r="K571" s="109"/>
      <c r="L571" s="108"/>
      <c r="M571" s="108"/>
      <c r="N571" s="108"/>
      <c r="O571" s="112"/>
      <c r="P571" s="112"/>
      <c r="Q571" s="108"/>
      <c r="R571" s="108"/>
      <c r="S571" s="112"/>
    </row>
    <row r="572" spans="1:19" ht="15.75" customHeight="1" x14ac:dyDescent="0.2">
      <c r="A572" s="108"/>
      <c r="B572" s="108"/>
      <c r="C572" s="108"/>
      <c r="D572" s="107"/>
      <c r="E572" s="108"/>
      <c r="F572" s="108"/>
      <c r="G572" s="108"/>
      <c r="H572" s="108"/>
      <c r="I572" s="108"/>
      <c r="J572" s="109"/>
      <c r="K572" s="109"/>
      <c r="L572" s="108"/>
      <c r="M572" s="108"/>
      <c r="N572" s="108"/>
      <c r="O572" s="112"/>
      <c r="P572" s="112"/>
      <c r="Q572" s="108"/>
      <c r="R572" s="108"/>
      <c r="S572" s="112"/>
    </row>
    <row r="573" spans="1:19" ht="15.75" customHeight="1" x14ac:dyDescent="0.2">
      <c r="A573" s="108"/>
      <c r="B573" s="108"/>
      <c r="C573" s="108"/>
      <c r="D573" s="107"/>
      <c r="E573" s="108"/>
      <c r="F573" s="108"/>
      <c r="G573" s="108"/>
      <c r="H573" s="108"/>
      <c r="I573" s="108"/>
      <c r="J573" s="109"/>
      <c r="K573" s="109"/>
      <c r="L573" s="108"/>
      <c r="M573" s="108"/>
      <c r="N573" s="108"/>
      <c r="O573" s="112"/>
      <c r="P573" s="112"/>
      <c r="Q573" s="108"/>
      <c r="R573" s="108"/>
      <c r="S573" s="112"/>
    </row>
    <row r="574" spans="1:19" ht="15.75" customHeight="1" x14ac:dyDescent="0.2">
      <c r="A574" s="108"/>
      <c r="B574" s="108"/>
      <c r="C574" s="108"/>
      <c r="D574" s="107"/>
      <c r="E574" s="108"/>
      <c r="F574" s="108"/>
      <c r="G574" s="108"/>
      <c r="H574" s="108"/>
      <c r="I574" s="108"/>
      <c r="J574" s="109"/>
      <c r="K574" s="109"/>
      <c r="L574" s="108"/>
      <c r="M574" s="108"/>
      <c r="N574" s="108"/>
      <c r="O574" s="112"/>
      <c r="P574" s="112"/>
      <c r="Q574" s="108"/>
      <c r="R574" s="108"/>
      <c r="S574" s="112"/>
    </row>
    <row r="575" spans="1:19" ht="15.75" customHeight="1" x14ac:dyDescent="0.2">
      <c r="A575" s="108"/>
      <c r="B575" s="108"/>
      <c r="C575" s="108"/>
      <c r="D575" s="107"/>
      <c r="E575" s="108"/>
      <c r="F575" s="108"/>
      <c r="G575" s="108"/>
      <c r="H575" s="108"/>
      <c r="I575" s="108"/>
      <c r="J575" s="109"/>
      <c r="K575" s="109"/>
      <c r="L575" s="108"/>
      <c r="M575" s="108"/>
      <c r="N575" s="108"/>
      <c r="O575" s="112"/>
      <c r="P575" s="112"/>
      <c r="Q575" s="108"/>
      <c r="R575" s="108"/>
      <c r="S575" s="112"/>
    </row>
    <row r="576" spans="1:19" ht="15.75" customHeight="1" x14ac:dyDescent="0.2">
      <c r="A576" s="108"/>
      <c r="B576" s="108"/>
      <c r="C576" s="108"/>
      <c r="D576" s="107"/>
      <c r="E576" s="108"/>
      <c r="F576" s="108"/>
      <c r="G576" s="108"/>
      <c r="H576" s="108"/>
      <c r="I576" s="108"/>
      <c r="J576" s="109"/>
      <c r="K576" s="109"/>
      <c r="L576" s="108"/>
      <c r="M576" s="108"/>
      <c r="N576" s="108"/>
      <c r="O576" s="112"/>
      <c r="P576" s="112"/>
      <c r="Q576" s="108"/>
      <c r="R576" s="108"/>
      <c r="S576" s="112"/>
    </row>
    <row r="577" spans="1:19" ht="15.75" customHeight="1" x14ac:dyDescent="0.2">
      <c r="A577" s="108"/>
      <c r="B577" s="108"/>
      <c r="C577" s="108"/>
      <c r="D577" s="107"/>
      <c r="E577" s="108"/>
      <c r="F577" s="108"/>
      <c r="G577" s="108"/>
      <c r="H577" s="108"/>
      <c r="I577" s="108"/>
      <c r="J577" s="109"/>
      <c r="K577" s="109"/>
      <c r="L577" s="108"/>
      <c r="M577" s="108"/>
      <c r="N577" s="108"/>
      <c r="O577" s="112"/>
      <c r="P577" s="112"/>
      <c r="Q577" s="108"/>
      <c r="R577" s="108"/>
      <c r="S577" s="112"/>
    </row>
    <row r="578" spans="1:19" ht="15.75" customHeight="1" x14ac:dyDescent="0.2">
      <c r="A578" s="108"/>
      <c r="B578" s="108"/>
      <c r="C578" s="108"/>
      <c r="D578" s="107"/>
      <c r="E578" s="108"/>
      <c r="F578" s="108"/>
      <c r="G578" s="108"/>
      <c r="H578" s="108"/>
      <c r="I578" s="108"/>
      <c r="J578" s="109"/>
      <c r="K578" s="109"/>
      <c r="L578" s="108"/>
      <c r="M578" s="108"/>
      <c r="N578" s="108"/>
      <c r="O578" s="112"/>
      <c r="P578" s="112"/>
      <c r="Q578" s="108"/>
      <c r="R578" s="108"/>
      <c r="S578" s="112"/>
    </row>
    <row r="579" spans="1:19" ht="15.75" customHeight="1" x14ac:dyDescent="0.2">
      <c r="A579" s="108"/>
      <c r="B579" s="108"/>
      <c r="C579" s="108"/>
      <c r="D579" s="107"/>
      <c r="E579" s="108"/>
      <c r="F579" s="108"/>
      <c r="G579" s="108"/>
      <c r="H579" s="108"/>
      <c r="I579" s="108"/>
      <c r="J579" s="109"/>
      <c r="K579" s="109"/>
      <c r="L579" s="108"/>
      <c r="M579" s="108"/>
      <c r="N579" s="108"/>
      <c r="O579" s="112"/>
      <c r="P579" s="112"/>
      <c r="Q579" s="108"/>
      <c r="R579" s="108"/>
      <c r="S579" s="112"/>
    </row>
    <row r="580" spans="1:19" ht="15.75" customHeight="1" x14ac:dyDescent="0.2">
      <c r="A580" s="108"/>
      <c r="B580" s="108"/>
      <c r="C580" s="108"/>
      <c r="D580" s="107"/>
      <c r="E580" s="108"/>
      <c r="F580" s="108"/>
      <c r="G580" s="108"/>
      <c r="H580" s="108"/>
      <c r="I580" s="108"/>
      <c r="J580" s="109"/>
      <c r="K580" s="109"/>
      <c r="L580" s="108"/>
      <c r="M580" s="108"/>
      <c r="N580" s="108"/>
      <c r="O580" s="112"/>
      <c r="P580" s="112"/>
      <c r="Q580" s="108"/>
      <c r="R580" s="108"/>
      <c r="S580" s="112"/>
    </row>
    <row r="581" spans="1:19" ht="15.75" customHeight="1" x14ac:dyDescent="0.2">
      <c r="A581" s="108"/>
      <c r="B581" s="108"/>
      <c r="C581" s="108"/>
      <c r="D581" s="107"/>
      <c r="E581" s="108"/>
      <c r="F581" s="108"/>
      <c r="G581" s="108"/>
      <c r="H581" s="108"/>
      <c r="I581" s="108"/>
      <c r="J581" s="109"/>
      <c r="K581" s="109"/>
      <c r="L581" s="108"/>
      <c r="M581" s="108"/>
      <c r="N581" s="108"/>
      <c r="O581" s="112"/>
      <c r="P581" s="112"/>
      <c r="Q581" s="108"/>
      <c r="R581" s="108"/>
      <c r="S581" s="112"/>
    </row>
    <row r="582" spans="1:19" ht="15.75" customHeight="1" x14ac:dyDescent="0.2">
      <c r="A582" s="108"/>
      <c r="B582" s="108"/>
      <c r="C582" s="108"/>
      <c r="D582" s="107"/>
      <c r="E582" s="108"/>
      <c r="F582" s="108"/>
      <c r="G582" s="108"/>
      <c r="H582" s="108"/>
      <c r="I582" s="108"/>
      <c r="J582" s="109"/>
      <c r="K582" s="109"/>
      <c r="L582" s="108"/>
      <c r="M582" s="108"/>
      <c r="N582" s="108"/>
      <c r="O582" s="112"/>
      <c r="P582" s="112"/>
      <c r="Q582" s="108"/>
      <c r="R582" s="108"/>
      <c r="S582" s="112"/>
    </row>
    <row r="583" spans="1:19" ht="15.75" customHeight="1" x14ac:dyDescent="0.2">
      <c r="A583" s="108"/>
      <c r="B583" s="108"/>
      <c r="C583" s="108"/>
      <c r="D583" s="107"/>
      <c r="E583" s="108"/>
      <c r="F583" s="108"/>
      <c r="G583" s="108"/>
      <c r="H583" s="108"/>
      <c r="I583" s="108"/>
      <c r="J583" s="109"/>
      <c r="K583" s="109"/>
      <c r="L583" s="108"/>
      <c r="M583" s="108"/>
      <c r="N583" s="108"/>
      <c r="O583" s="112"/>
      <c r="P583" s="112"/>
      <c r="Q583" s="108"/>
      <c r="R583" s="108"/>
      <c r="S583" s="112"/>
    </row>
    <row r="584" spans="1:19" ht="15.75" customHeight="1" x14ac:dyDescent="0.2">
      <c r="A584" s="108"/>
      <c r="B584" s="108"/>
      <c r="C584" s="108"/>
      <c r="D584" s="107"/>
      <c r="E584" s="108"/>
      <c r="F584" s="108"/>
      <c r="G584" s="108"/>
      <c r="H584" s="108"/>
      <c r="I584" s="108"/>
      <c r="J584" s="109"/>
      <c r="K584" s="109"/>
      <c r="L584" s="108"/>
      <c r="M584" s="108"/>
      <c r="N584" s="108"/>
      <c r="O584" s="112"/>
      <c r="P584" s="112"/>
      <c r="Q584" s="108"/>
      <c r="R584" s="108"/>
      <c r="S584" s="112"/>
    </row>
    <row r="585" spans="1:19" ht="15.75" customHeight="1" x14ac:dyDescent="0.2">
      <c r="A585" s="108"/>
      <c r="B585" s="108"/>
      <c r="C585" s="108"/>
      <c r="D585" s="107"/>
      <c r="E585" s="108"/>
      <c r="F585" s="108"/>
      <c r="G585" s="108"/>
      <c r="H585" s="108"/>
      <c r="I585" s="108"/>
      <c r="J585" s="109"/>
      <c r="K585" s="109"/>
      <c r="L585" s="108"/>
      <c r="M585" s="108"/>
      <c r="N585" s="108"/>
      <c r="O585" s="112"/>
      <c r="P585" s="112"/>
      <c r="Q585" s="108"/>
      <c r="R585" s="108"/>
      <c r="S585" s="112"/>
    </row>
    <row r="586" spans="1:19" ht="15.75" customHeight="1" x14ac:dyDescent="0.2">
      <c r="A586" s="108"/>
      <c r="B586" s="108"/>
      <c r="C586" s="108"/>
      <c r="D586" s="107"/>
      <c r="E586" s="108"/>
      <c r="F586" s="108"/>
      <c r="G586" s="108"/>
      <c r="H586" s="108"/>
      <c r="I586" s="108"/>
      <c r="J586" s="109"/>
      <c r="K586" s="109"/>
      <c r="L586" s="108"/>
      <c r="M586" s="108"/>
      <c r="N586" s="108"/>
      <c r="O586" s="112"/>
      <c r="P586" s="112"/>
      <c r="Q586" s="108"/>
      <c r="R586" s="108"/>
      <c r="S586" s="112"/>
    </row>
    <row r="587" spans="1:19" ht="15.75" customHeight="1" x14ac:dyDescent="0.2">
      <c r="A587" s="108"/>
      <c r="B587" s="108"/>
      <c r="C587" s="108"/>
      <c r="D587" s="107"/>
      <c r="E587" s="108"/>
      <c r="F587" s="108"/>
      <c r="G587" s="108"/>
      <c r="H587" s="108"/>
      <c r="I587" s="108"/>
      <c r="J587" s="109"/>
      <c r="K587" s="109"/>
      <c r="L587" s="108"/>
      <c r="M587" s="108"/>
      <c r="N587" s="108"/>
      <c r="O587" s="112"/>
      <c r="P587" s="112"/>
      <c r="Q587" s="108"/>
      <c r="R587" s="108"/>
      <c r="S587" s="112"/>
    </row>
    <row r="588" spans="1:19" ht="15.75" customHeight="1" x14ac:dyDescent="0.2">
      <c r="A588" s="108"/>
      <c r="B588" s="108"/>
      <c r="C588" s="108"/>
      <c r="D588" s="107"/>
      <c r="E588" s="108"/>
      <c r="F588" s="108"/>
      <c r="G588" s="108"/>
      <c r="H588" s="108"/>
      <c r="I588" s="108"/>
      <c r="J588" s="109"/>
      <c r="K588" s="109"/>
      <c r="L588" s="108"/>
      <c r="M588" s="108"/>
      <c r="N588" s="108"/>
      <c r="O588" s="112"/>
      <c r="P588" s="112"/>
      <c r="Q588" s="108"/>
      <c r="R588" s="108"/>
      <c r="S588" s="112"/>
    </row>
    <row r="589" spans="1:19" ht="15.75" customHeight="1" x14ac:dyDescent="0.2">
      <c r="A589" s="108"/>
      <c r="B589" s="108"/>
      <c r="C589" s="108"/>
      <c r="D589" s="107"/>
      <c r="E589" s="108"/>
      <c r="F589" s="108"/>
      <c r="G589" s="108"/>
      <c r="H589" s="108"/>
      <c r="I589" s="108"/>
      <c r="J589" s="109"/>
      <c r="K589" s="109"/>
      <c r="L589" s="108"/>
      <c r="M589" s="108"/>
      <c r="N589" s="108"/>
      <c r="O589" s="112"/>
      <c r="P589" s="112"/>
      <c r="Q589" s="108"/>
      <c r="R589" s="108"/>
      <c r="S589" s="112"/>
    </row>
    <row r="590" spans="1:19" ht="15.75" customHeight="1" x14ac:dyDescent="0.2">
      <c r="A590" s="108"/>
      <c r="B590" s="108"/>
      <c r="C590" s="108"/>
      <c r="D590" s="107"/>
      <c r="E590" s="108"/>
      <c r="F590" s="108"/>
      <c r="G590" s="108"/>
      <c r="H590" s="108"/>
      <c r="I590" s="108"/>
      <c r="J590" s="109"/>
      <c r="K590" s="109"/>
      <c r="L590" s="108"/>
      <c r="M590" s="108"/>
      <c r="N590" s="108"/>
      <c r="O590" s="112"/>
      <c r="P590" s="112"/>
      <c r="Q590" s="108"/>
      <c r="R590" s="108"/>
      <c r="S590" s="112"/>
    </row>
    <row r="591" spans="1:19" ht="15.75" customHeight="1" x14ac:dyDescent="0.2">
      <c r="A591" s="108"/>
      <c r="B591" s="108"/>
      <c r="C591" s="108"/>
      <c r="D591" s="107"/>
      <c r="E591" s="108"/>
      <c r="F591" s="108"/>
      <c r="G591" s="108"/>
      <c r="H591" s="108"/>
      <c r="I591" s="108"/>
      <c r="J591" s="109"/>
      <c r="K591" s="109"/>
      <c r="L591" s="108"/>
      <c r="M591" s="108"/>
      <c r="N591" s="108"/>
      <c r="O591" s="112"/>
      <c r="P591" s="112"/>
      <c r="Q591" s="108"/>
      <c r="R591" s="108"/>
      <c r="S591" s="112"/>
    </row>
    <row r="592" spans="1:19" ht="15.75" customHeight="1" x14ac:dyDescent="0.2">
      <c r="A592" s="108"/>
      <c r="B592" s="108"/>
      <c r="C592" s="108"/>
      <c r="D592" s="107"/>
      <c r="E592" s="108"/>
      <c r="F592" s="108"/>
      <c r="G592" s="108"/>
      <c r="H592" s="108"/>
      <c r="I592" s="108"/>
      <c r="J592" s="109"/>
      <c r="K592" s="109"/>
      <c r="L592" s="108"/>
      <c r="M592" s="108"/>
      <c r="N592" s="108"/>
      <c r="O592" s="112"/>
      <c r="P592" s="112"/>
      <c r="Q592" s="108"/>
      <c r="R592" s="108"/>
      <c r="S592" s="112"/>
    </row>
    <row r="593" spans="1:19" ht="15.75" customHeight="1" x14ac:dyDescent="0.2">
      <c r="A593" s="108"/>
      <c r="B593" s="108"/>
      <c r="C593" s="108"/>
      <c r="D593" s="107"/>
      <c r="E593" s="108"/>
      <c r="F593" s="108"/>
      <c r="G593" s="108"/>
      <c r="H593" s="108"/>
      <c r="I593" s="108"/>
      <c r="J593" s="109"/>
      <c r="K593" s="109"/>
      <c r="L593" s="108"/>
      <c r="M593" s="108"/>
      <c r="N593" s="108"/>
      <c r="O593" s="112"/>
      <c r="P593" s="112"/>
      <c r="Q593" s="108"/>
      <c r="R593" s="108"/>
      <c r="S593" s="112"/>
    </row>
    <row r="594" spans="1:19" ht="15.75" customHeight="1" x14ac:dyDescent="0.2">
      <c r="A594" s="108"/>
      <c r="B594" s="108"/>
      <c r="C594" s="108"/>
      <c r="D594" s="107"/>
      <c r="E594" s="108"/>
      <c r="F594" s="108"/>
      <c r="G594" s="108"/>
      <c r="H594" s="108"/>
      <c r="I594" s="108"/>
      <c r="J594" s="109"/>
      <c r="K594" s="109"/>
      <c r="L594" s="108"/>
      <c r="M594" s="108"/>
      <c r="N594" s="108"/>
      <c r="O594" s="112"/>
      <c r="P594" s="112"/>
      <c r="Q594" s="108"/>
      <c r="R594" s="108"/>
      <c r="S594" s="112"/>
    </row>
    <row r="595" spans="1:19" ht="15.75" customHeight="1" x14ac:dyDescent="0.2">
      <c r="A595" s="108"/>
      <c r="B595" s="108"/>
      <c r="C595" s="108"/>
      <c r="D595" s="107"/>
      <c r="E595" s="108"/>
      <c r="F595" s="108"/>
      <c r="G595" s="108"/>
      <c r="H595" s="108"/>
      <c r="I595" s="108"/>
      <c r="J595" s="109"/>
      <c r="K595" s="109"/>
      <c r="L595" s="108"/>
      <c r="M595" s="108"/>
      <c r="N595" s="108"/>
      <c r="O595" s="112"/>
      <c r="P595" s="112"/>
      <c r="Q595" s="108"/>
      <c r="R595" s="108"/>
      <c r="S595" s="112"/>
    </row>
    <row r="596" spans="1:19" ht="15.75" customHeight="1" x14ac:dyDescent="0.2">
      <c r="A596" s="108"/>
      <c r="B596" s="108"/>
      <c r="C596" s="108"/>
      <c r="D596" s="107"/>
      <c r="E596" s="108"/>
      <c r="F596" s="108"/>
      <c r="G596" s="108"/>
      <c r="H596" s="108"/>
      <c r="I596" s="108"/>
      <c r="J596" s="109"/>
      <c r="K596" s="109"/>
      <c r="L596" s="108"/>
      <c r="M596" s="108"/>
      <c r="N596" s="108"/>
      <c r="O596" s="112"/>
      <c r="P596" s="112"/>
      <c r="Q596" s="108"/>
      <c r="R596" s="108"/>
      <c r="S596" s="112"/>
    </row>
    <row r="597" spans="1:19" ht="15.75" customHeight="1" x14ac:dyDescent="0.2">
      <c r="A597" s="108"/>
      <c r="B597" s="108"/>
      <c r="C597" s="108"/>
      <c r="D597" s="107"/>
      <c r="E597" s="108"/>
      <c r="F597" s="108"/>
      <c r="G597" s="108"/>
      <c r="H597" s="108"/>
      <c r="I597" s="108"/>
      <c r="J597" s="109"/>
      <c r="K597" s="109"/>
      <c r="L597" s="108"/>
      <c r="M597" s="108"/>
      <c r="N597" s="108"/>
      <c r="O597" s="112"/>
      <c r="P597" s="112"/>
      <c r="Q597" s="108"/>
      <c r="R597" s="108"/>
      <c r="S597" s="112"/>
    </row>
    <row r="598" spans="1:19" ht="15.75" customHeight="1" x14ac:dyDescent="0.2">
      <c r="A598" s="108"/>
      <c r="B598" s="108"/>
      <c r="C598" s="108"/>
      <c r="D598" s="107"/>
      <c r="E598" s="108"/>
      <c r="F598" s="108"/>
      <c r="G598" s="108"/>
      <c r="H598" s="108"/>
      <c r="I598" s="108"/>
      <c r="J598" s="109"/>
      <c r="K598" s="109"/>
      <c r="L598" s="108"/>
      <c r="M598" s="108"/>
      <c r="N598" s="108"/>
      <c r="O598" s="112"/>
      <c r="P598" s="112"/>
      <c r="Q598" s="108"/>
      <c r="R598" s="108"/>
      <c r="S598" s="112"/>
    </row>
    <row r="599" spans="1:19" ht="15.75" customHeight="1" x14ac:dyDescent="0.2">
      <c r="A599" s="108"/>
      <c r="B599" s="108"/>
      <c r="C599" s="108"/>
      <c r="D599" s="107"/>
      <c r="E599" s="108"/>
      <c r="F599" s="108"/>
      <c r="G599" s="108"/>
      <c r="H599" s="108"/>
      <c r="I599" s="108"/>
      <c r="J599" s="109"/>
      <c r="K599" s="109"/>
      <c r="L599" s="108"/>
      <c r="M599" s="108"/>
      <c r="N599" s="108"/>
      <c r="O599" s="112"/>
      <c r="P599" s="112"/>
      <c r="Q599" s="108"/>
      <c r="R599" s="108"/>
      <c r="S599" s="112"/>
    </row>
    <row r="600" spans="1:19" ht="15.75" customHeight="1" x14ac:dyDescent="0.2">
      <c r="A600" s="108"/>
      <c r="B600" s="108"/>
      <c r="C600" s="108"/>
      <c r="D600" s="107"/>
      <c r="E600" s="108"/>
      <c r="F600" s="108"/>
      <c r="G600" s="108"/>
      <c r="H600" s="108"/>
      <c r="I600" s="108"/>
      <c r="J600" s="109"/>
      <c r="K600" s="109"/>
      <c r="L600" s="108"/>
      <c r="M600" s="108"/>
      <c r="N600" s="108"/>
      <c r="O600" s="112"/>
      <c r="P600" s="112"/>
      <c r="Q600" s="108"/>
      <c r="R600" s="108"/>
      <c r="S600" s="112"/>
    </row>
    <row r="601" spans="1:19" ht="15.75" customHeight="1" x14ac:dyDescent="0.2">
      <c r="A601" s="108"/>
      <c r="B601" s="108"/>
      <c r="C601" s="108"/>
      <c r="D601" s="107"/>
      <c r="E601" s="108"/>
      <c r="F601" s="108"/>
      <c r="G601" s="108"/>
      <c r="H601" s="108"/>
      <c r="I601" s="108"/>
      <c r="J601" s="109"/>
      <c r="K601" s="109"/>
      <c r="L601" s="108"/>
      <c r="M601" s="108"/>
      <c r="N601" s="108"/>
      <c r="O601" s="112"/>
      <c r="P601" s="112"/>
      <c r="Q601" s="108"/>
      <c r="R601" s="108"/>
      <c r="S601" s="112"/>
    </row>
    <row r="602" spans="1:19" ht="15.75" customHeight="1" x14ac:dyDescent="0.2">
      <c r="A602" s="108"/>
      <c r="B602" s="108"/>
      <c r="C602" s="108"/>
      <c r="D602" s="107"/>
      <c r="E602" s="108"/>
      <c r="F602" s="108"/>
      <c r="G602" s="108"/>
      <c r="H602" s="108"/>
      <c r="I602" s="108"/>
      <c r="J602" s="109"/>
      <c r="K602" s="109"/>
      <c r="L602" s="108"/>
      <c r="M602" s="108"/>
      <c r="N602" s="108"/>
      <c r="O602" s="112"/>
      <c r="P602" s="112"/>
      <c r="Q602" s="108"/>
      <c r="R602" s="108"/>
      <c r="S602" s="112"/>
    </row>
    <row r="603" spans="1:19" ht="15.75" customHeight="1" x14ac:dyDescent="0.2">
      <c r="A603" s="108"/>
      <c r="B603" s="108"/>
      <c r="C603" s="108"/>
      <c r="D603" s="107"/>
      <c r="E603" s="108"/>
      <c r="F603" s="108"/>
      <c r="G603" s="108"/>
      <c r="H603" s="108"/>
      <c r="I603" s="108"/>
      <c r="J603" s="109"/>
      <c r="K603" s="109"/>
      <c r="L603" s="108"/>
      <c r="M603" s="108"/>
      <c r="N603" s="108"/>
      <c r="O603" s="112"/>
      <c r="P603" s="112"/>
      <c r="Q603" s="108"/>
      <c r="R603" s="108"/>
      <c r="S603" s="112"/>
    </row>
    <row r="604" spans="1:19" ht="15.75" customHeight="1" x14ac:dyDescent="0.2">
      <c r="A604" s="108"/>
      <c r="B604" s="108"/>
      <c r="C604" s="108"/>
      <c r="D604" s="107"/>
      <c r="E604" s="108"/>
      <c r="F604" s="108"/>
      <c r="G604" s="108"/>
      <c r="H604" s="108"/>
      <c r="I604" s="108"/>
      <c r="J604" s="109"/>
      <c r="K604" s="109"/>
      <c r="L604" s="108"/>
      <c r="M604" s="108"/>
      <c r="N604" s="108"/>
      <c r="O604" s="112"/>
      <c r="P604" s="112"/>
      <c r="Q604" s="108"/>
      <c r="R604" s="108"/>
      <c r="S604" s="112"/>
    </row>
    <row r="605" spans="1:19" ht="15.75" customHeight="1" x14ac:dyDescent="0.2">
      <c r="A605" s="108"/>
      <c r="B605" s="108"/>
      <c r="C605" s="108"/>
      <c r="D605" s="107"/>
      <c r="E605" s="108"/>
      <c r="F605" s="108"/>
      <c r="G605" s="108"/>
      <c r="H605" s="108"/>
      <c r="I605" s="108"/>
      <c r="J605" s="109"/>
      <c r="K605" s="109"/>
      <c r="L605" s="108"/>
      <c r="M605" s="108"/>
      <c r="N605" s="108"/>
      <c r="O605" s="112"/>
      <c r="P605" s="112"/>
      <c r="Q605" s="108"/>
      <c r="R605" s="108"/>
      <c r="S605" s="112"/>
    </row>
    <row r="606" spans="1:19" ht="15.75" customHeight="1" x14ac:dyDescent="0.2">
      <c r="A606" s="108"/>
      <c r="B606" s="108"/>
      <c r="C606" s="108"/>
      <c r="D606" s="107"/>
      <c r="E606" s="108"/>
      <c r="F606" s="108"/>
      <c r="G606" s="108"/>
      <c r="H606" s="108"/>
      <c r="I606" s="108"/>
      <c r="J606" s="109"/>
      <c r="K606" s="109"/>
      <c r="L606" s="108"/>
      <c r="M606" s="108"/>
      <c r="N606" s="108"/>
      <c r="O606" s="112"/>
      <c r="P606" s="112"/>
      <c r="Q606" s="108"/>
      <c r="R606" s="108"/>
      <c r="S606" s="112"/>
    </row>
    <row r="607" spans="1:19" ht="15.75" customHeight="1" x14ac:dyDescent="0.2">
      <c r="A607" s="108"/>
      <c r="B607" s="108"/>
      <c r="C607" s="108"/>
      <c r="D607" s="107"/>
      <c r="E607" s="108"/>
      <c r="F607" s="108"/>
      <c r="G607" s="108"/>
      <c r="H607" s="108"/>
      <c r="I607" s="108"/>
      <c r="J607" s="109"/>
      <c r="K607" s="109"/>
      <c r="L607" s="108"/>
      <c r="M607" s="108"/>
      <c r="N607" s="108"/>
      <c r="O607" s="112"/>
      <c r="P607" s="112"/>
      <c r="Q607" s="108"/>
      <c r="R607" s="108"/>
      <c r="S607" s="112"/>
    </row>
    <row r="608" spans="1:19" ht="15.75" customHeight="1" x14ac:dyDescent="0.2">
      <c r="A608" s="108"/>
      <c r="B608" s="108"/>
      <c r="C608" s="108"/>
      <c r="D608" s="107"/>
      <c r="E608" s="108"/>
      <c r="F608" s="108"/>
      <c r="G608" s="108"/>
      <c r="H608" s="108"/>
      <c r="I608" s="108"/>
      <c r="J608" s="109"/>
      <c r="K608" s="109"/>
      <c r="L608" s="108"/>
      <c r="M608" s="108"/>
      <c r="N608" s="108"/>
      <c r="O608" s="112"/>
      <c r="P608" s="112"/>
      <c r="Q608" s="108"/>
      <c r="R608" s="108"/>
      <c r="S608" s="112"/>
    </row>
    <row r="609" spans="1:19" ht="15.75" customHeight="1" x14ac:dyDescent="0.2">
      <c r="A609" s="108"/>
      <c r="B609" s="108"/>
      <c r="C609" s="108"/>
      <c r="D609" s="107"/>
      <c r="E609" s="108"/>
      <c r="F609" s="108"/>
      <c r="G609" s="108"/>
      <c r="H609" s="108"/>
      <c r="I609" s="108"/>
      <c r="J609" s="109"/>
      <c r="K609" s="109"/>
      <c r="L609" s="108"/>
      <c r="M609" s="108"/>
      <c r="N609" s="108"/>
      <c r="O609" s="112"/>
      <c r="P609" s="112"/>
      <c r="Q609" s="108"/>
      <c r="R609" s="108"/>
      <c r="S609" s="112"/>
    </row>
    <row r="610" spans="1:19" ht="15.75" customHeight="1" x14ac:dyDescent="0.2">
      <c r="A610" s="108"/>
      <c r="B610" s="108"/>
      <c r="C610" s="108"/>
      <c r="D610" s="107"/>
      <c r="E610" s="108"/>
      <c r="F610" s="108"/>
      <c r="G610" s="108"/>
      <c r="H610" s="108"/>
      <c r="I610" s="108"/>
      <c r="J610" s="109"/>
      <c r="K610" s="109"/>
      <c r="L610" s="108"/>
      <c r="M610" s="108"/>
      <c r="N610" s="108"/>
      <c r="O610" s="112"/>
      <c r="P610" s="112"/>
      <c r="Q610" s="108"/>
      <c r="R610" s="108"/>
      <c r="S610" s="112"/>
    </row>
    <row r="611" spans="1:19" ht="15.75" customHeight="1" x14ac:dyDescent="0.2">
      <c r="A611" s="108"/>
      <c r="B611" s="108"/>
      <c r="C611" s="108"/>
      <c r="D611" s="107"/>
      <c r="E611" s="108"/>
      <c r="F611" s="108"/>
      <c r="G611" s="108"/>
      <c r="H611" s="108"/>
      <c r="I611" s="108"/>
      <c r="J611" s="109"/>
      <c r="K611" s="109"/>
      <c r="L611" s="108"/>
      <c r="M611" s="108"/>
      <c r="N611" s="108"/>
      <c r="O611" s="112"/>
      <c r="P611" s="112"/>
      <c r="Q611" s="108"/>
      <c r="R611" s="108"/>
      <c r="S611" s="112"/>
    </row>
    <row r="612" spans="1:19" ht="15.75" customHeight="1" x14ac:dyDescent="0.2">
      <c r="A612" s="108"/>
      <c r="B612" s="108"/>
      <c r="C612" s="108"/>
      <c r="D612" s="107"/>
      <c r="E612" s="108"/>
      <c r="F612" s="108"/>
      <c r="G612" s="108"/>
      <c r="H612" s="108"/>
      <c r="I612" s="108"/>
      <c r="J612" s="109"/>
      <c r="K612" s="109"/>
      <c r="L612" s="108"/>
      <c r="M612" s="108"/>
      <c r="N612" s="108"/>
      <c r="O612" s="112"/>
      <c r="P612" s="112"/>
      <c r="Q612" s="108"/>
      <c r="R612" s="108"/>
      <c r="S612" s="112"/>
    </row>
    <row r="613" spans="1:19" ht="15.75" customHeight="1" x14ac:dyDescent="0.2">
      <c r="A613" s="108"/>
      <c r="B613" s="108"/>
      <c r="C613" s="108"/>
      <c r="D613" s="107"/>
      <c r="E613" s="108"/>
      <c r="F613" s="108"/>
      <c r="G613" s="108"/>
      <c r="H613" s="108"/>
      <c r="I613" s="108"/>
      <c r="J613" s="109"/>
      <c r="K613" s="109"/>
      <c r="L613" s="108"/>
      <c r="M613" s="108"/>
      <c r="N613" s="108"/>
      <c r="O613" s="112"/>
      <c r="P613" s="112"/>
      <c r="Q613" s="108"/>
      <c r="R613" s="108"/>
      <c r="S613" s="112"/>
    </row>
    <row r="614" spans="1:19" ht="15.75" customHeight="1" x14ac:dyDescent="0.2">
      <c r="A614" s="108"/>
      <c r="B614" s="108"/>
      <c r="C614" s="108"/>
      <c r="D614" s="107"/>
      <c r="E614" s="108"/>
      <c r="F614" s="108"/>
      <c r="G614" s="108"/>
      <c r="H614" s="108"/>
      <c r="I614" s="108"/>
      <c r="J614" s="109"/>
      <c r="K614" s="109"/>
      <c r="L614" s="108"/>
      <c r="M614" s="108"/>
      <c r="N614" s="108"/>
      <c r="O614" s="112"/>
      <c r="P614" s="112"/>
      <c r="Q614" s="108"/>
      <c r="R614" s="108"/>
      <c r="S614" s="112"/>
    </row>
    <row r="615" spans="1:19" ht="15.75" customHeight="1" x14ac:dyDescent="0.2">
      <c r="A615" s="108"/>
      <c r="B615" s="108"/>
      <c r="C615" s="108"/>
      <c r="D615" s="107"/>
      <c r="E615" s="108"/>
      <c r="F615" s="108"/>
      <c r="G615" s="108"/>
      <c r="H615" s="108"/>
      <c r="I615" s="108"/>
      <c r="J615" s="109"/>
      <c r="K615" s="109"/>
      <c r="L615" s="108"/>
      <c r="M615" s="108"/>
      <c r="N615" s="108"/>
      <c r="O615" s="112"/>
      <c r="P615" s="112"/>
      <c r="Q615" s="108"/>
      <c r="R615" s="108"/>
      <c r="S615" s="112"/>
    </row>
    <row r="616" spans="1:19" ht="15.75" customHeight="1" x14ac:dyDescent="0.2">
      <c r="A616" s="108"/>
      <c r="B616" s="108"/>
      <c r="C616" s="108"/>
      <c r="D616" s="107"/>
      <c r="E616" s="108"/>
      <c r="F616" s="108"/>
      <c r="G616" s="108"/>
      <c r="H616" s="108"/>
      <c r="I616" s="108"/>
      <c r="J616" s="109"/>
      <c r="K616" s="109"/>
      <c r="L616" s="108"/>
      <c r="M616" s="108"/>
      <c r="N616" s="108"/>
      <c r="O616" s="112"/>
      <c r="P616" s="112"/>
      <c r="Q616" s="108"/>
      <c r="R616" s="108"/>
      <c r="S616" s="112"/>
    </row>
    <row r="617" spans="1:19" ht="15.75" customHeight="1" x14ac:dyDescent="0.2">
      <c r="A617" s="108"/>
      <c r="B617" s="108"/>
      <c r="C617" s="108"/>
      <c r="D617" s="107"/>
      <c r="E617" s="108"/>
      <c r="F617" s="108"/>
      <c r="G617" s="108"/>
      <c r="H617" s="108"/>
      <c r="I617" s="108"/>
      <c r="J617" s="109"/>
      <c r="K617" s="109"/>
      <c r="L617" s="108"/>
      <c r="M617" s="108"/>
      <c r="N617" s="108"/>
      <c r="O617" s="112"/>
      <c r="P617" s="112"/>
      <c r="Q617" s="108"/>
      <c r="R617" s="108"/>
      <c r="S617" s="112"/>
    </row>
    <row r="618" spans="1:19" ht="15.75" customHeight="1" x14ac:dyDescent="0.2">
      <c r="A618" s="108"/>
      <c r="B618" s="108"/>
      <c r="C618" s="108"/>
      <c r="D618" s="107"/>
      <c r="E618" s="108"/>
      <c r="F618" s="108"/>
      <c r="G618" s="108"/>
      <c r="H618" s="108"/>
      <c r="I618" s="108"/>
      <c r="J618" s="109"/>
      <c r="K618" s="109"/>
      <c r="L618" s="108"/>
      <c r="M618" s="108"/>
      <c r="N618" s="108"/>
      <c r="O618" s="112"/>
      <c r="P618" s="112"/>
      <c r="Q618" s="108"/>
      <c r="R618" s="108"/>
      <c r="S618" s="112"/>
    </row>
    <row r="619" spans="1:19" ht="15.75" customHeight="1" x14ac:dyDescent="0.2">
      <c r="A619" s="108"/>
      <c r="B619" s="108"/>
      <c r="C619" s="108"/>
      <c r="D619" s="107"/>
      <c r="E619" s="108"/>
      <c r="F619" s="108"/>
      <c r="G619" s="108"/>
      <c r="H619" s="108"/>
      <c r="I619" s="108"/>
      <c r="J619" s="109"/>
      <c r="K619" s="109"/>
      <c r="L619" s="108"/>
      <c r="M619" s="108"/>
      <c r="N619" s="108"/>
      <c r="O619" s="112"/>
      <c r="P619" s="112"/>
      <c r="Q619" s="108"/>
      <c r="R619" s="108"/>
      <c r="S619" s="112"/>
    </row>
    <row r="620" spans="1:19" ht="15.75" customHeight="1" x14ac:dyDescent="0.2">
      <c r="A620" s="108"/>
      <c r="B620" s="108"/>
      <c r="C620" s="108"/>
      <c r="D620" s="107"/>
      <c r="E620" s="108"/>
      <c r="F620" s="108"/>
      <c r="G620" s="108"/>
      <c r="H620" s="108"/>
      <c r="I620" s="108"/>
      <c r="J620" s="109"/>
      <c r="K620" s="109"/>
      <c r="L620" s="108"/>
      <c r="M620" s="108"/>
      <c r="N620" s="108"/>
      <c r="O620" s="112"/>
      <c r="P620" s="112"/>
      <c r="Q620" s="108"/>
      <c r="R620" s="108"/>
      <c r="S620" s="112"/>
    </row>
    <row r="621" spans="1:19" ht="15.75" customHeight="1" x14ac:dyDescent="0.2">
      <c r="A621" s="108"/>
      <c r="B621" s="108"/>
      <c r="C621" s="108"/>
      <c r="D621" s="107"/>
      <c r="E621" s="108"/>
      <c r="F621" s="108"/>
      <c r="G621" s="108"/>
      <c r="H621" s="108"/>
      <c r="I621" s="108"/>
      <c r="J621" s="109"/>
      <c r="K621" s="109"/>
      <c r="L621" s="108"/>
      <c r="M621" s="108"/>
      <c r="N621" s="108"/>
      <c r="O621" s="112"/>
      <c r="P621" s="112"/>
      <c r="Q621" s="108"/>
      <c r="R621" s="108"/>
      <c r="S621" s="112"/>
    </row>
    <row r="622" spans="1:19" ht="15.75" customHeight="1" x14ac:dyDescent="0.2">
      <c r="A622" s="108"/>
      <c r="B622" s="108"/>
      <c r="C622" s="108"/>
      <c r="D622" s="107"/>
      <c r="E622" s="108"/>
      <c r="F622" s="108"/>
      <c r="G622" s="108"/>
      <c r="H622" s="108"/>
      <c r="I622" s="108"/>
      <c r="J622" s="109"/>
      <c r="K622" s="109"/>
      <c r="L622" s="108"/>
      <c r="M622" s="108"/>
      <c r="N622" s="108"/>
      <c r="O622" s="112"/>
      <c r="P622" s="112"/>
      <c r="Q622" s="108"/>
      <c r="R622" s="108"/>
      <c r="S622" s="112"/>
    </row>
    <row r="623" spans="1:19" ht="15.75" customHeight="1" x14ac:dyDescent="0.2">
      <c r="A623" s="108"/>
      <c r="B623" s="108"/>
      <c r="C623" s="108"/>
      <c r="D623" s="107"/>
      <c r="E623" s="108"/>
      <c r="F623" s="108"/>
      <c r="G623" s="108"/>
      <c r="H623" s="108"/>
      <c r="I623" s="108"/>
      <c r="J623" s="109"/>
      <c r="K623" s="109"/>
      <c r="L623" s="108"/>
      <c r="M623" s="108"/>
      <c r="N623" s="108"/>
      <c r="O623" s="112"/>
      <c r="P623" s="112"/>
      <c r="Q623" s="108"/>
      <c r="R623" s="108"/>
      <c r="S623" s="112"/>
    </row>
    <row r="624" spans="1:19" ht="15.75" customHeight="1" x14ac:dyDescent="0.2">
      <c r="A624" s="108"/>
      <c r="B624" s="108"/>
      <c r="C624" s="108"/>
      <c r="D624" s="107"/>
      <c r="E624" s="108"/>
      <c r="F624" s="108"/>
      <c r="G624" s="108"/>
      <c r="H624" s="108"/>
      <c r="I624" s="108"/>
      <c r="J624" s="109"/>
      <c r="K624" s="109"/>
      <c r="L624" s="108"/>
      <c r="M624" s="108"/>
      <c r="N624" s="108"/>
      <c r="O624" s="112"/>
      <c r="P624" s="112"/>
      <c r="Q624" s="108"/>
      <c r="R624" s="108"/>
      <c r="S624" s="112"/>
    </row>
    <row r="625" spans="1:19" ht="15.75" customHeight="1" x14ac:dyDescent="0.2">
      <c r="A625" s="108"/>
      <c r="B625" s="108"/>
      <c r="C625" s="108"/>
      <c r="D625" s="107"/>
      <c r="E625" s="108"/>
      <c r="F625" s="108"/>
      <c r="G625" s="108"/>
      <c r="H625" s="108"/>
      <c r="I625" s="108"/>
      <c r="J625" s="109"/>
      <c r="K625" s="109"/>
      <c r="L625" s="108"/>
      <c r="M625" s="108"/>
      <c r="N625" s="108"/>
      <c r="O625" s="112"/>
      <c r="P625" s="112"/>
      <c r="Q625" s="108"/>
      <c r="R625" s="108"/>
      <c r="S625" s="112"/>
    </row>
    <row r="626" spans="1:19" ht="15.75" customHeight="1" x14ac:dyDescent="0.2">
      <c r="A626" s="108"/>
      <c r="B626" s="108"/>
      <c r="C626" s="108"/>
      <c r="D626" s="107"/>
      <c r="E626" s="108"/>
      <c r="F626" s="108"/>
      <c r="G626" s="108"/>
      <c r="H626" s="108"/>
      <c r="I626" s="108"/>
      <c r="J626" s="109"/>
      <c r="K626" s="109"/>
      <c r="L626" s="108"/>
      <c r="M626" s="108"/>
      <c r="N626" s="108"/>
      <c r="O626" s="112"/>
      <c r="P626" s="112"/>
      <c r="Q626" s="108"/>
      <c r="R626" s="108"/>
      <c r="S626" s="112"/>
    </row>
    <row r="627" spans="1:19" ht="15.75" customHeight="1" x14ac:dyDescent="0.2">
      <c r="A627" s="108"/>
      <c r="B627" s="108"/>
      <c r="C627" s="108"/>
      <c r="D627" s="107"/>
      <c r="E627" s="108"/>
      <c r="F627" s="108"/>
      <c r="G627" s="108"/>
      <c r="H627" s="108"/>
      <c r="I627" s="108"/>
      <c r="J627" s="109"/>
      <c r="K627" s="109"/>
      <c r="L627" s="108"/>
      <c r="M627" s="108"/>
      <c r="N627" s="108"/>
      <c r="O627" s="112"/>
      <c r="P627" s="112"/>
      <c r="Q627" s="108"/>
      <c r="R627" s="108"/>
      <c r="S627" s="112"/>
    </row>
    <row r="628" spans="1:19" ht="15.75" customHeight="1" x14ac:dyDescent="0.2">
      <c r="A628" s="108"/>
      <c r="B628" s="108"/>
      <c r="C628" s="108"/>
      <c r="D628" s="107"/>
      <c r="E628" s="108"/>
      <c r="F628" s="108"/>
      <c r="G628" s="108"/>
      <c r="H628" s="108"/>
      <c r="I628" s="108"/>
      <c r="J628" s="109"/>
      <c r="K628" s="109"/>
      <c r="L628" s="108"/>
      <c r="M628" s="108"/>
      <c r="N628" s="108"/>
      <c r="O628" s="112"/>
      <c r="P628" s="112"/>
      <c r="Q628" s="108"/>
      <c r="R628" s="108"/>
      <c r="S628" s="112"/>
    </row>
    <row r="629" spans="1:19" ht="15.75" customHeight="1" x14ac:dyDescent="0.2">
      <c r="A629" s="108"/>
      <c r="B629" s="108"/>
      <c r="C629" s="108"/>
      <c r="D629" s="107"/>
      <c r="E629" s="108"/>
      <c r="F629" s="108"/>
      <c r="G629" s="108"/>
      <c r="H629" s="108"/>
      <c r="I629" s="108"/>
      <c r="J629" s="109"/>
      <c r="K629" s="109"/>
      <c r="L629" s="108"/>
      <c r="M629" s="108"/>
      <c r="N629" s="108"/>
      <c r="O629" s="112"/>
      <c r="P629" s="112"/>
      <c r="Q629" s="108"/>
      <c r="R629" s="108"/>
      <c r="S629" s="112"/>
    </row>
    <row r="630" spans="1:19" ht="15.75" customHeight="1" x14ac:dyDescent="0.2">
      <c r="A630" s="108"/>
      <c r="B630" s="108"/>
      <c r="C630" s="108"/>
      <c r="D630" s="107"/>
      <c r="E630" s="108"/>
      <c r="F630" s="108"/>
      <c r="G630" s="108"/>
      <c r="H630" s="108"/>
      <c r="I630" s="108"/>
      <c r="J630" s="109"/>
      <c r="K630" s="109"/>
      <c r="L630" s="108"/>
      <c r="M630" s="108"/>
      <c r="N630" s="108"/>
      <c r="O630" s="112"/>
      <c r="P630" s="112"/>
      <c r="Q630" s="108"/>
      <c r="R630" s="108"/>
      <c r="S630" s="112"/>
    </row>
    <row r="631" spans="1:19" ht="15.75" customHeight="1" x14ac:dyDescent="0.2">
      <c r="A631" s="108"/>
      <c r="B631" s="108"/>
      <c r="C631" s="108"/>
      <c r="D631" s="107"/>
      <c r="E631" s="108"/>
      <c r="F631" s="108"/>
      <c r="G631" s="108"/>
      <c r="H631" s="108"/>
      <c r="I631" s="108"/>
      <c r="J631" s="109"/>
      <c r="K631" s="109"/>
      <c r="L631" s="108"/>
      <c r="M631" s="108"/>
      <c r="N631" s="108"/>
      <c r="O631" s="112"/>
      <c r="P631" s="112"/>
      <c r="Q631" s="108"/>
      <c r="R631" s="108"/>
      <c r="S631" s="112"/>
    </row>
    <row r="632" spans="1:19" ht="15.75" customHeight="1" x14ac:dyDescent="0.2">
      <c r="A632" s="108"/>
      <c r="B632" s="108"/>
      <c r="C632" s="108"/>
      <c r="D632" s="107"/>
      <c r="E632" s="108"/>
      <c r="F632" s="108"/>
      <c r="G632" s="108"/>
      <c r="H632" s="108"/>
      <c r="I632" s="108"/>
      <c r="J632" s="109"/>
      <c r="K632" s="109"/>
      <c r="L632" s="108"/>
      <c r="M632" s="108"/>
      <c r="N632" s="108"/>
      <c r="O632" s="112"/>
      <c r="P632" s="112"/>
      <c r="Q632" s="108"/>
      <c r="R632" s="108"/>
      <c r="S632" s="112"/>
    </row>
    <row r="633" spans="1:19" ht="15.75" customHeight="1" x14ac:dyDescent="0.2">
      <c r="A633" s="108"/>
      <c r="B633" s="108"/>
      <c r="C633" s="108"/>
      <c r="D633" s="107"/>
      <c r="E633" s="108"/>
      <c r="F633" s="108"/>
      <c r="G633" s="108"/>
      <c r="H633" s="108"/>
      <c r="I633" s="108"/>
      <c r="J633" s="109"/>
      <c r="K633" s="109"/>
      <c r="L633" s="108"/>
      <c r="M633" s="108"/>
      <c r="N633" s="108"/>
      <c r="O633" s="112"/>
      <c r="P633" s="112"/>
      <c r="Q633" s="108"/>
      <c r="R633" s="108"/>
      <c r="S633" s="112"/>
    </row>
    <row r="634" spans="1:19" ht="15.75" customHeight="1" x14ac:dyDescent="0.2">
      <c r="A634" s="108"/>
      <c r="B634" s="108"/>
      <c r="C634" s="108"/>
      <c r="D634" s="107"/>
      <c r="E634" s="108"/>
      <c r="F634" s="108"/>
      <c r="G634" s="108"/>
      <c r="H634" s="108"/>
      <c r="I634" s="108"/>
      <c r="J634" s="109"/>
      <c r="K634" s="109"/>
      <c r="L634" s="108"/>
      <c r="M634" s="108"/>
      <c r="N634" s="108"/>
      <c r="O634" s="112"/>
      <c r="P634" s="112"/>
      <c r="Q634" s="108"/>
      <c r="R634" s="108"/>
      <c r="S634" s="112"/>
    </row>
    <row r="635" spans="1:19" ht="15.75" customHeight="1" x14ac:dyDescent="0.2">
      <c r="A635" s="108"/>
      <c r="B635" s="108"/>
      <c r="C635" s="108"/>
      <c r="D635" s="107"/>
      <c r="E635" s="108"/>
      <c r="F635" s="108"/>
      <c r="G635" s="108"/>
      <c r="H635" s="108"/>
      <c r="I635" s="108"/>
      <c r="J635" s="109"/>
      <c r="K635" s="109"/>
      <c r="L635" s="108"/>
      <c r="M635" s="108"/>
      <c r="N635" s="108"/>
      <c r="O635" s="112"/>
      <c r="P635" s="112"/>
      <c r="Q635" s="108"/>
      <c r="R635" s="108"/>
      <c r="S635" s="112"/>
    </row>
    <row r="636" spans="1:19" ht="15.75" customHeight="1" x14ac:dyDescent="0.2">
      <c r="A636" s="108"/>
      <c r="B636" s="108"/>
      <c r="C636" s="108"/>
      <c r="D636" s="107"/>
      <c r="E636" s="108"/>
      <c r="F636" s="108"/>
      <c r="G636" s="108"/>
      <c r="H636" s="108"/>
      <c r="I636" s="108"/>
      <c r="J636" s="109"/>
      <c r="K636" s="109"/>
      <c r="L636" s="108"/>
      <c r="M636" s="108"/>
      <c r="N636" s="108"/>
      <c r="O636" s="112"/>
      <c r="P636" s="112"/>
      <c r="Q636" s="108"/>
      <c r="R636" s="108"/>
      <c r="S636" s="112"/>
    </row>
    <row r="637" spans="1:19" ht="15.75" customHeight="1" x14ac:dyDescent="0.2">
      <c r="A637" s="108"/>
      <c r="B637" s="108"/>
      <c r="C637" s="108"/>
      <c r="D637" s="107"/>
      <c r="E637" s="108"/>
      <c r="F637" s="108"/>
      <c r="G637" s="108"/>
      <c r="H637" s="108"/>
      <c r="I637" s="108"/>
      <c r="J637" s="109"/>
      <c r="K637" s="109"/>
      <c r="L637" s="108"/>
      <c r="M637" s="108"/>
      <c r="N637" s="108"/>
      <c r="O637" s="112"/>
      <c r="P637" s="112"/>
      <c r="Q637" s="108"/>
      <c r="R637" s="108"/>
      <c r="S637" s="112"/>
    </row>
    <row r="638" spans="1:19" ht="15.75" customHeight="1" x14ac:dyDescent="0.2">
      <c r="A638" s="108"/>
      <c r="B638" s="108"/>
      <c r="C638" s="108"/>
      <c r="D638" s="107"/>
      <c r="E638" s="108"/>
      <c r="F638" s="108"/>
      <c r="G638" s="108"/>
      <c r="H638" s="108"/>
      <c r="I638" s="108"/>
      <c r="J638" s="109"/>
      <c r="K638" s="109"/>
      <c r="L638" s="108"/>
      <c r="M638" s="108"/>
      <c r="N638" s="108"/>
      <c r="O638" s="112"/>
      <c r="P638" s="112"/>
      <c r="Q638" s="108"/>
      <c r="R638" s="108"/>
      <c r="S638" s="112"/>
    </row>
    <row r="639" spans="1:19" ht="15.75" customHeight="1" x14ac:dyDescent="0.2">
      <c r="A639" s="108"/>
      <c r="B639" s="108"/>
      <c r="C639" s="108"/>
      <c r="D639" s="107"/>
      <c r="E639" s="108"/>
      <c r="F639" s="108"/>
      <c r="G639" s="108"/>
      <c r="H639" s="108"/>
      <c r="I639" s="108"/>
      <c r="J639" s="109"/>
      <c r="K639" s="109"/>
      <c r="L639" s="108"/>
      <c r="M639" s="108"/>
      <c r="N639" s="108"/>
      <c r="O639" s="112"/>
      <c r="P639" s="112"/>
      <c r="Q639" s="108"/>
      <c r="R639" s="108"/>
      <c r="S639" s="112"/>
    </row>
    <row r="640" spans="1:19" ht="15.75" customHeight="1" x14ac:dyDescent="0.2">
      <c r="A640" s="108"/>
      <c r="B640" s="108"/>
      <c r="C640" s="108"/>
      <c r="D640" s="107"/>
      <c r="E640" s="108"/>
      <c r="F640" s="108"/>
      <c r="G640" s="108"/>
      <c r="H640" s="108"/>
      <c r="I640" s="108"/>
      <c r="J640" s="109"/>
      <c r="K640" s="109"/>
      <c r="L640" s="108"/>
      <c r="M640" s="108"/>
      <c r="N640" s="108"/>
      <c r="O640" s="112"/>
      <c r="P640" s="112"/>
      <c r="Q640" s="108"/>
      <c r="R640" s="108"/>
      <c r="S640" s="112"/>
    </row>
    <row r="641" spans="1:19" ht="15.75" customHeight="1" x14ac:dyDescent="0.2">
      <c r="A641" s="108"/>
      <c r="B641" s="108"/>
      <c r="C641" s="108"/>
      <c r="D641" s="107"/>
      <c r="E641" s="108"/>
      <c r="F641" s="108"/>
      <c r="G641" s="108"/>
      <c r="H641" s="108"/>
      <c r="I641" s="108"/>
      <c r="J641" s="109"/>
      <c r="K641" s="109"/>
      <c r="L641" s="108"/>
      <c r="M641" s="108"/>
      <c r="N641" s="108"/>
      <c r="O641" s="112"/>
      <c r="P641" s="112"/>
      <c r="Q641" s="108"/>
      <c r="R641" s="108"/>
      <c r="S641" s="112"/>
    </row>
    <row r="642" spans="1:19" ht="15.75" customHeight="1" x14ac:dyDescent="0.2">
      <c r="A642" s="108"/>
      <c r="B642" s="108"/>
      <c r="C642" s="108"/>
      <c r="D642" s="107"/>
      <c r="E642" s="108"/>
      <c r="F642" s="108"/>
      <c r="G642" s="108"/>
      <c r="H642" s="108"/>
      <c r="I642" s="108"/>
      <c r="J642" s="109"/>
      <c r="K642" s="109"/>
      <c r="L642" s="108"/>
      <c r="M642" s="108"/>
      <c r="N642" s="108"/>
      <c r="O642" s="112"/>
      <c r="P642" s="112"/>
      <c r="Q642" s="108"/>
      <c r="R642" s="108"/>
      <c r="S642" s="112"/>
    </row>
    <row r="643" spans="1:19" ht="15.75" customHeight="1" x14ac:dyDescent="0.2">
      <c r="A643" s="108"/>
      <c r="B643" s="108"/>
      <c r="C643" s="108"/>
      <c r="D643" s="107"/>
      <c r="E643" s="108"/>
      <c r="F643" s="108"/>
      <c r="G643" s="108"/>
      <c r="H643" s="108"/>
      <c r="I643" s="108"/>
      <c r="J643" s="109"/>
      <c r="K643" s="109"/>
      <c r="L643" s="108"/>
      <c r="M643" s="108"/>
      <c r="N643" s="108"/>
      <c r="O643" s="112"/>
      <c r="P643" s="112"/>
      <c r="Q643" s="108"/>
      <c r="R643" s="108"/>
      <c r="S643" s="112"/>
    </row>
    <row r="644" spans="1:19" ht="15.75" customHeight="1" x14ac:dyDescent="0.2">
      <c r="A644" s="108"/>
      <c r="B644" s="108"/>
      <c r="C644" s="108"/>
      <c r="D644" s="107"/>
      <c r="E644" s="108"/>
      <c r="F644" s="108"/>
      <c r="G644" s="108"/>
      <c r="H644" s="108"/>
      <c r="I644" s="108"/>
      <c r="J644" s="109"/>
      <c r="K644" s="109"/>
      <c r="L644" s="108"/>
      <c r="M644" s="108"/>
      <c r="N644" s="108"/>
      <c r="O644" s="112"/>
      <c r="P644" s="112"/>
      <c r="Q644" s="108"/>
      <c r="R644" s="108"/>
      <c r="S644" s="112"/>
    </row>
    <row r="645" spans="1:19" ht="15.75" customHeight="1" x14ac:dyDescent="0.2">
      <c r="A645" s="108"/>
      <c r="B645" s="108"/>
      <c r="C645" s="108"/>
      <c r="D645" s="107"/>
      <c r="E645" s="108"/>
      <c r="F645" s="108"/>
      <c r="G645" s="108"/>
      <c r="H645" s="108"/>
      <c r="I645" s="108"/>
      <c r="J645" s="109"/>
      <c r="K645" s="109"/>
      <c r="L645" s="108"/>
      <c r="M645" s="108"/>
      <c r="N645" s="108"/>
      <c r="O645" s="112"/>
      <c r="P645" s="112"/>
      <c r="Q645" s="108"/>
      <c r="R645" s="108"/>
      <c r="S645" s="112"/>
    </row>
    <row r="646" spans="1:19" ht="15.75" customHeight="1" x14ac:dyDescent="0.2">
      <c r="A646" s="108"/>
      <c r="B646" s="108"/>
      <c r="C646" s="108"/>
      <c r="D646" s="107"/>
      <c r="E646" s="108"/>
      <c r="F646" s="108"/>
      <c r="G646" s="108"/>
      <c r="H646" s="108"/>
      <c r="I646" s="108"/>
      <c r="J646" s="109"/>
      <c r="K646" s="109"/>
      <c r="L646" s="108"/>
      <c r="M646" s="108"/>
      <c r="N646" s="108"/>
      <c r="O646" s="112"/>
      <c r="P646" s="112"/>
      <c r="Q646" s="108"/>
      <c r="R646" s="108"/>
      <c r="S646" s="112"/>
    </row>
    <row r="647" spans="1:19" ht="15.75" customHeight="1" x14ac:dyDescent="0.2">
      <c r="A647" s="108"/>
      <c r="B647" s="108"/>
      <c r="C647" s="108"/>
      <c r="D647" s="107"/>
      <c r="E647" s="108"/>
      <c r="F647" s="108"/>
      <c r="G647" s="108"/>
      <c r="H647" s="108"/>
      <c r="I647" s="108"/>
      <c r="J647" s="109"/>
      <c r="K647" s="109"/>
      <c r="L647" s="108"/>
      <c r="M647" s="108"/>
      <c r="N647" s="108"/>
      <c r="O647" s="112"/>
      <c r="P647" s="112"/>
      <c r="Q647" s="108"/>
      <c r="R647" s="108"/>
      <c r="S647" s="112"/>
    </row>
    <row r="648" spans="1:19" ht="15.75" customHeight="1" x14ac:dyDescent="0.2">
      <c r="A648" s="108"/>
      <c r="B648" s="108"/>
      <c r="C648" s="108"/>
      <c r="D648" s="107"/>
      <c r="E648" s="108"/>
      <c r="F648" s="108"/>
      <c r="G648" s="108"/>
      <c r="H648" s="108"/>
      <c r="I648" s="108"/>
      <c r="J648" s="109"/>
      <c r="K648" s="109"/>
      <c r="L648" s="108"/>
      <c r="M648" s="108"/>
      <c r="N648" s="108"/>
      <c r="O648" s="112"/>
      <c r="P648" s="112"/>
      <c r="Q648" s="108"/>
      <c r="R648" s="108"/>
      <c r="S648" s="112"/>
    </row>
    <row r="649" spans="1:19" ht="15.75" customHeight="1" x14ac:dyDescent="0.2">
      <c r="A649" s="108"/>
      <c r="B649" s="108"/>
      <c r="C649" s="108"/>
      <c r="D649" s="107"/>
      <c r="E649" s="108"/>
      <c r="F649" s="108"/>
      <c r="G649" s="108"/>
      <c r="H649" s="108"/>
      <c r="I649" s="108"/>
      <c r="J649" s="109"/>
      <c r="K649" s="109"/>
      <c r="L649" s="108"/>
      <c r="M649" s="108"/>
      <c r="N649" s="108"/>
      <c r="O649" s="112"/>
      <c r="P649" s="112"/>
      <c r="Q649" s="108"/>
      <c r="R649" s="108"/>
      <c r="S649" s="112"/>
    </row>
    <row r="650" spans="1:19" ht="15.75" customHeight="1" x14ac:dyDescent="0.2">
      <c r="A650" s="108"/>
      <c r="B650" s="108"/>
      <c r="C650" s="108"/>
      <c r="D650" s="107"/>
      <c r="E650" s="108"/>
      <c r="F650" s="108"/>
      <c r="G650" s="108"/>
      <c r="H650" s="108"/>
      <c r="I650" s="108"/>
      <c r="J650" s="109"/>
      <c r="K650" s="109"/>
      <c r="L650" s="108"/>
      <c r="M650" s="108"/>
      <c r="N650" s="108"/>
      <c r="O650" s="112"/>
      <c r="P650" s="112"/>
      <c r="Q650" s="108"/>
      <c r="R650" s="108"/>
      <c r="S650" s="112"/>
    </row>
    <row r="651" spans="1:19" ht="15.75" customHeight="1" x14ac:dyDescent="0.2">
      <c r="A651" s="108"/>
      <c r="B651" s="108"/>
      <c r="C651" s="108"/>
      <c r="D651" s="107"/>
      <c r="E651" s="108"/>
      <c r="F651" s="108"/>
      <c r="G651" s="108"/>
      <c r="H651" s="108"/>
      <c r="I651" s="108"/>
      <c r="J651" s="109"/>
      <c r="K651" s="109"/>
      <c r="L651" s="108"/>
      <c r="M651" s="108"/>
      <c r="N651" s="108"/>
      <c r="O651" s="112"/>
      <c r="P651" s="112"/>
      <c r="Q651" s="108"/>
      <c r="R651" s="108"/>
      <c r="S651" s="112"/>
    </row>
    <row r="652" spans="1:19" ht="15.75" customHeight="1" x14ac:dyDescent="0.2">
      <c r="A652" s="108"/>
      <c r="B652" s="108"/>
      <c r="C652" s="108"/>
      <c r="D652" s="107"/>
      <c r="E652" s="108"/>
      <c r="F652" s="108"/>
      <c r="G652" s="108"/>
      <c r="H652" s="108"/>
      <c r="I652" s="108"/>
      <c r="J652" s="109"/>
      <c r="K652" s="109"/>
      <c r="L652" s="108"/>
      <c r="M652" s="108"/>
      <c r="N652" s="108"/>
      <c r="O652" s="112"/>
      <c r="P652" s="112"/>
      <c r="Q652" s="108"/>
      <c r="R652" s="108"/>
      <c r="S652" s="112"/>
    </row>
    <row r="653" spans="1:19" ht="15.75" customHeight="1" x14ac:dyDescent="0.2">
      <c r="A653" s="108"/>
      <c r="B653" s="108"/>
      <c r="C653" s="108"/>
      <c r="D653" s="107"/>
      <c r="E653" s="108"/>
      <c r="F653" s="108"/>
      <c r="G653" s="108"/>
      <c r="H653" s="108"/>
      <c r="I653" s="108"/>
      <c r="J653" s="109"/>
      <c r="K653" s="109"/>
      <c r="L653" s="108"/>
      <c r="M653" s="108"/>
      <c r="N653" s="108"/>
      <c r="O653" s="112"/>
      <c r="P653" s="112"/>
      <c r="Q653" s="108"/>
      <c r="R653" s="108"/>
      <c r="S653" s="112"/>
    </row>
    <row r="654" spans="1:19" ht="15.75" customHeight="1" x14ac:dyDescent="0.2">
      <c r="A654" s="108"/>
      <c r="B654" s="108"/>
      <c r="C654" s="108"/>
      <c r="D654" s="107"/>
      <c r="E654" s="108"/>
      <c r="F654" s="108"/>
      <c r="G654" s="108"/>
      <c r="H654" s="108"/>
      <c r="I654" s="108"/>
      <c r="J654" s="109"/>
      <c r="K654" s="109"/>
      <c r="L654" s="108"/>
      <c r="M654" s="108"/>
      <c r="N654" s="108"/>
      <c r="O654" s="112"/>
      <c r="P654" s="112"/>
      <c r="Q654" s="108"/>
      <c r="R654" s="108"/>
      <c r="S654" s="112"/>
    </row>
    <row r="655" spans="1:19" ht="15.75" customHeight="1" x14ac:dyDescent="0.2">
      <c r="A655" s="108"/>
      <c r="B655" s="108"/>
      <c r="C655" s="108"/>
      <c r="D655" s="107"/>
      <c r="E655" s="108"/>
      <c r="F655" s="108"/>
      <c r="G655" s="108"/>
      <c r="H655" s="108"/>
      <c r="I655" s="108"/>
      <c r="J655" s="109"/>
      <c r="K655" s="109"/>
      <c r="L655" s="108"/>
      <c r="M655" s="108"/>
      <c r="N655" s="108"/>
      <c r="O655" s="112"/>
      <c r="P655" s="112"/>
      <c r="Q655" s="108"/>
      <c r="R655" s="108"/>
      <c r="S655" s="112"/>
    </row>
    <row r="656" spans="1:19" ht="15.75" customHeight="1" x14ac:dyDescent="0.2">
      <c r="A656" s="108"/>
      <c r="B656" s="108"/>
      <c r="C656" s="108"/>
      <c r="D656" s="107"/>
      <c r="E656" s="108"/>
      <c r="F656" s="108"/>
      <c r="G656" s="108"/>
      <c r="H656" s="108"/>
      <c r="I656" s="108"/>
      <c r="J656" s="109"/>
      <c r="K656" s="109"/>
      <c r="L656" s="108"/>
      <c r="M656" s="108"/>
      <c r="N656" s="108"/>
      <c r="O656" s="112"/>
      <c r="P656" s="112"/>
      <c r="Q656" s="108"/>
      <c r="R656" s="108"/>
      <c r="S656" s="112"/>
    </row>
    <row r="657" spans="1:19" ht="15.75" customHeight="1" x14ac:dyDescent="0.2">
      <c r="A657" s="108"/>
      <c r="B657" s="108"/>
      <c r="C657" s="108"/>
      <c r="D657" s="107"/>
      <c r="E657" s="108"/>
      <c r="F657" s="108"/>
      <c r="G657" s="108"/>
      <c r="H657" s="108"/>
      <c r="I657" s="108"/>
      <c r="J657" s="109"/>
      <c r="K657" s="109"/>
      <c r="L657" s="108"/>
      <c r="M657" s="108"/>
      <c r="N657" s="108"/>
      <c r="O657" s="112"/>
      <c r="P657" s="112"/>
      <c r="Q657" s="108"/>
      <c r="R657" s="108"/>
      <c r="S657" s="112"/>
    </row>
    <row r="658" spans="1:19" ht="15.75" customHeight="1" x14ac:dyDescent="0.2">
      <c r="A658" s="108"/>
      <c r="B658" s="108"/>
      <c r="C658" s="108"/>
      <c r="D658" s="107"/>
      <c r="E658" s="108"/>
      <c r="F658" s="108"/>
      <c r="G658" s="108"/>
      <c r="H658" s="108"/>
      <c r="I658" s="108"/>
      <c r="J658" s="109"/>
      <c r="K658" s="109"/>
      <c r="L658" s="108"/>
      <c r="M658" s="108"/>
      <c r="N658" s="108"/>
      <c r="O658" s="112"/>
      <c r="P658" s="112"/>
      <c r="Q658" s="108"/>
      <c r="R658" s="108"/>
      <c r="S658" s="112"/>
    </row>
    <row r="659" spans="1:19" ht="15.75" customHeight="1" x14ac:dyDescent="0.2">
      <c r="A659" s="108"/>
      <c r="B659" s="108"/>
      <c r="C659" s="108"/>
      <c r="D659" s="107"/>
      <c r="E659" s="108"/>
      <c r="F659" s="108"/>
      <c r="G659" s="108"/>
      <c r="H659" s="108"/>
      <c r="I659" s="108"/>
      <c r="J659" s="109"/>
      <c r="K659" s="109"/>
      <c r="L659" s="108"/>
      <c r="M659" s="108"/>
      <c r="N659" s="108"/>
      <c r="O659" s="112"/>
      <c r="P659" s="112"/>
      <c r="Q659" s="108"/>
      <c r="R659" s="108"/>
      <c r="S659" s="112"/>
    </row>
    <row r="660" spans="1:19" ht="15.75" customHeight="1" x14ac:dyDescent="0.2">
      <c r="A660" s="108"/>
      <c r="B660" s="108"/>
      <c r="C660" s="108"/>
      <c r="D660" s="107"/>
      <c r="E660" s="108"/>
      <c r="F660" s="108"/>
      <c r="G660" s="108"/>
      <c r="H660" s="108"/>
      <c r="I660" s="108"/>
      <c r="J660" s="109"/>
      <c r="K660" s="109"/>
      <c r="L660" s="108"/>
      <c r="M660" s="108"/>
      <c r="N660" s="108"/>
      <c r="O660" s="112"/>
      <c r="P660" s="112"/>
      <c r="Q660" s="108"/>
      <c r="R660" s="108"/>
      <c r="S660" s="112"/>
    </row>
    <row r="661" spans="1:19" ht="15.75" customHeight="1" x14ac:dyDescent="0.2">
      <c r="A661" s="108"/>
      <c r="B661" s="108"/>
      <c r="C661" s="108"/>
      <c r="D661" s="107"/>
      <c r="E661" s="108"/>
      <c r="F661" s="108"/>
      <c r="G661" s="108"/>
      <c r="H661" s="108"/>
      <c r="I661" s="108"/>
      <c r="J661" s="109"/>
      <c r="K661" s="109"/>
      <c r="L661" s="108"/>
      <c r="M661" s="108"/>
      <c r="N661" s="108"/>
      <c r="O661" s="112"/>
      <c r="P661" s="112"/>
      <c r="Q661" s="108"/>
      <c r="R661" s="108"/>
      <c r="S661" s="112"/>
    </row>
    <row r="662" spans="1:19" ht="15.75" customHeight="1" x14ac:dyDescent="0.2">
      <c r="A662" s="108"/>
      <c r="B662" s="108"/>
      <c r="C662" s="108"/>
      <c r="D662" s="107"/>
      <c r="E662" s="108"/>
      <c r="F662" s="108"/>
      <c r="G662" s="108"/>
      <c r="H662" s="108"/>
      <c r="I662" s="108"/>
      <c r="J662" s="109"/>
      <c r="K662" s="109"/>
      <c r="L662" s="108"/>
      <c r="M662" s="108"/>
      <c r="N662" s="108"/>
      <c r="O662" s="112"/>
      <c r="P662" s="112"/>
      <c r="Q662" s="108"/>
      <c r="R662" s="108"/>
      <c r="S662" s="112"/>
    </row>
    <row r="663" spans="1:19" ht="15.75" customHeight="1" x14ac:dyDescent="0.2">
      <c r="A663" s="108"/>
      <c r="B663" s="108"/>
      <c r="C663" s="108"/>
      <c r="D663" s="107"/>
      <c r="E663" s="108"/>
      <c r="F663" s="108"/>
      <c r="G663" s="108"/>
      <c r="H663" s="108"/>
      <c r="I663" s="108"/>
      <c r="J663" s="109"/>
      <c r="K663" s="109"/>
      <c r="L663" s="108"/>
      <c r="M663" s="108"/>
      <c r="N663" s="108"/>
      <c r="O663" s="112"/>
      <c r="P663" s="112"/>
      <c r="Q663" s="108"/>
      <c r="R663" s="108"/>
      <c r="S663" s="112"/>
    </row>
    <row r="664" spans="1:19" ht="15.75" customHeight="1" x14ac:dyDescent="0.2">
      <c r="A664" s="108"/>
      <c r="B664" s="108"/>
      <c r="C664" s="108"/>
      <c r="D664" s="107"/>
      <c r="E664" s="108"/>
      <c r="F664" s="108"/>
      <c r="G664" s="108"/>
      <c r="H664" s="108"/>
      <c r="I664" s="108"/>
      <c r="J664" s="109"/>
      <c r="K664" s="109"/>
      <c r="L664" s="108"/>
      <c r="M664" s="108"/>
      <c r="N664" s="108"/>
      <c r="O664" s="112"/>
      <c r="P664" s="112"/>
      <c r="Q664" s="108"/>
      <c r="R664" s="108"/>
      <c r="S664" s="112"/>
    </row>
    <row r="665" spans="1:19" ht="15.75" customHeight="1" x14ac:dyDescent="0.2">
      <c r="A665" s="108"/>
      <c r="B665" s="108"/>
      <c r="C665" s="108"/>
      <c r="D665" s="107"/>
      <c r="E665" s="108"/>
      <c r="F665" s="108"/>
      <c r="G665" s="108"/>
      <c r="H665" s="108"/>
      <c r="I665" s="108"/>
      <c r="J665" s="109"/>
      <c r="K665" s="109"/>
      <c r="L665" s="108"/>
      <c r="M665" s="108"/>
      <c r="N665" s="108"/>
      <c r="O665" s="112"/>
      <c r="P665" s="112"/>
      <c r="Q665" s="108"/>
      <c r="R665" s="108"/>
      <c r="S665" s="112"/>
    </row>
    <row r="666" spans="1:19" ht="15.75" customHeight="1" x14ac:dyDescent="0.2">
      <c r="A666" s="108"/>
      <c r="B666" s="108"/>
      <c r="C666" s="108"/>
      <c r="D666" s="107"/>
      <c r="E666" s="108"/>
      <c r="F666" s="108"/>
      <c r="G666" s="108"/>
      <c r="H666" s="108"/>
      <c r="I666" s="108"/>
      <c r="J666" s="109"/>
      <c r="K666" s="109"/>
      <c r="L666" s="108"/>
      <c r="M666" s="108"/>
      <c r="N666" s="108"/>
      <c r="O666" s="112"/>
      <c r="P666" s="112"/>
      <c r="Q666" s="108"/>
      <c r="R666" s="108"/>
      <c r="S666" s="112"/>
    </row>
    <row r="667" spans="1:19" ht="15.75" customHeight="1" x14ac:dyDescent="0.2">
      <c r="A667" s="108"/>
      <c r="B667" s="108"/>
      <c r="C667" s="108"/>
      <c r="D667" s="107"/>
      <c r="E667" s="108"/>
      <c r="F667" s="108"/>
      <c r="G667" s="108"/>
      <c r="H667" s="108"/>
      <c r="I667" s="108"/>
      <c r="J667" s="109"/>
      <c r="K667" s="109"/>
      <c r="L667" s="108"/>
      <c r="M667" s="108"/>
      <c r="N667" s="108"/>
      <c r="O667" s="112"/>
      <c r="P667" s="112"/>
      <c r="Q667" s="108"/>
      <c r="R667" s="108"/>
      <c r="S667" s="112"/>
    </row>
    <row r="668" spans="1:19" ht="15.75" customHeight="1" x14ac:dyDescent="0.2">
      <c r="A668" s="108"/>
      <c r="B668" s="108"/>
      <c r="C668" s="108"/>
      <c r="D668" s="107"/>
      <c r="E668" s="108"/>
      <c r="F668" s="108"/>
      <c r="G668" s="108"/>
      <c r="H668" s="108"/>
      <c r="I668" s="108"/>
      <c r="J668" s="109"/>
      <c r="K668" s="109"/>
      <c r="L668" s="108"/>
      <c r="M668" s="108"/>
      <c r="N668" s="108"/>
      <c r="O668" s="112"/>
      <c r="P668" s="112"/>
      <c r="Q668" s="108"/>
      <c r="R668" s="108"/>
      <c r="S668" s="112"/>
    </row>
    <row r="669" spans="1:19" ht="15.75" customHeight="1" x14ac:dyDescent="0.2">
      <c r="A669" s="108"/>
      <c r="B669" s="108"/>
      <c r="C669" s="108"/>
      <c r="D669" s="107"/>
      <c r="E669" s="108"/>
      <c r="F669" s="108"/>
      <c r="G669" s="108"/>
      <c r="H669" s="108"/>
      <c r="I669" s="108"/>
      <c r="J669" s="109"/>
      <c r="K669" s="109"/>
      <c r="L669" s="108"/>
      <c r="M669" s="108"/>
      <c r="N669" s="108"/>
      <c r="O669" s="112"/>
      <c r="P669" s="112"/>
      <c r="Q669" s="108"/>
      <c r="R669" s="108"/>
      <c r="S669" s="112"/>
    </row>
    <row r="670" spans="1:19" ht="15.75" customHeight="1" x14ac:dyDescent="0.2">
      <c r="A670" s="108"/>
      <c r="B670" s="108"/>
      <c r="C670" s="108"/>
      <c r="D670" s="107"/>
      <c r="E670" s="108"/>
      <c r="F670" s="108"/>
      <c r="G670" s="108"/>
      <c r="H670" s="108"/>
      <c r="I670" s="108"/>
      <c r="J670" s="109"/>
      <c r="K670" s="109"/>
      <c r="L670" s="108"/>
      <c r="M670" s="108"/>
      <c r="N670" s="108"/>
      <c r="O670" s="112"/>
      <c r="P670" s="112"/>
      <c r="Q670" s="108"/>
      <c r="R670" s="108"/>
      <c r="S670" s="112"/>
    </row>
    <row r="671" spans="1:19" ht="15.75" customHeight="1" x14ac:dyDescent="0.2">
      <c r="A671" s="108"/>
      <c r="B671" s="108"/>
      <c r="C671" s="108"/>
      <c r="D671" s="107"/>
      <c r="E671" s="108"/>
      <c r="F671" s="108"/>
      <c r="G671" s="108"/>
      <c r="H671" s="108"/>
      <c r="I671" s="108"/>
      <c r="J671" s="109"/>
      <c r="K671" s="109"/>
      <c r="L671" s="108"/>
      <c r="M671" s="108"/>
      <c r="N671" s="108"/>
      <c r="O671" s="112"/>
      <c r="P671" s="112"/>
      <c r="Q671" s="108"/>
      <c r="R671" s="108"/>
      <c r="S671" s="112"/>
    </row>
    <row r="672" spans="1:19" ht="15.75" customHeight="1" x14ac:dyDescent="0.2">
      <c r="A672" s="108"/>
      <c r="B672" s="108"/>
      <c r="C672" s="108"/>
      <c r="D672" s="107"/>
      <c r="E672" s="108"/>
      <c r="F672" s="108"/>
      <c r="G672" s="108"/>
      <c r="H672" s="108"/>
      <c r="I672" s="108"/>
      <c r="J672" s="109"/>
      <c r="K672" s="109"/>
      <c r="L672" s="108"/>
      <c r="M672" s="108"/>
      <c r="N672" s="108"/>
      <c r="O672" s="112"/>
      <c r="P672" s="112"/>
      <c r="Q672" s="108"/>
      <c r="R672" s="108"/>
      <c r="S672" s="112"/>
    </row>
    <row r="673" spans="1:19" ht="15.75" customHeight="1" x14ac:dyDescent="0.2">
      <c r="A673" s="108"/>
      <c r="B673" s="108"/>
      <c r="C673" s="108"/>
      <c r="D673" s="107"/>
      <c r="E673" s="108"/>
      <c r="F673" s="108"/>
      <c r="G673" s="108"/>
      <c r="H673" s="108"/>
      <c r="I673" s="108"/>
      <c r="J673" s="109"/>
      <c r="K673" s="109"/>
      <c r="L673" s="108"/>
      <c r="M673" s="108"/>
      <c r="N673" s="108"/>
      <c r="O673" s="112"/>
      <c r="P673" s="112"/>
      <c r="Q673" s="108"/>
      <c r="R673" s="108"/>
      <c r="S673" s="112"/>
    </row>
    <row r="674" spans="1:19" ht="15.75" customHeight="1" x14ac:dyDescent="0.2">
      <c r="A674" s="108"/>
      <c r="B674" s="108"/>
      <c r="C674" s="108"/>
      <c r="D674" s="107"/>
      <c r="E674" s="108"/>
      <c r="F674" s="108"/>
      <c r="G674" s="108"/>
      <c r="H674" s="108"/>
      <c r="I674" s="108"/>
      <c r="J674" s="109"/>
      <c r="K674" s="109"/>
      <c r="L674" s="108"/>
      <c r="M674" s="108"/>
      <c r="N674" s="108"/>
      <c r="O674" s="112"/>
      <c r="P674" s="112"/>
      <c r="Q674" s="108"/>
      <c r="R674" s="108"/>
      <c r="S674" s="112"/>
    </row>
    <row r="675" spans="1:19" ht="15.75" customHeight="1" x14ac:dyDescent="0.2">
      <c r="A675" s="108"/>
      <c r="B675" s="108"/>
      <c r="C675" s="108"/>
      <c r="D675" s="107"/>
      <c r="E675" s="108"/>
      <c r="F675" s="108"/>
      <c r="G675" s="108"/>
      <c r="H675" s="108"/>
      <c r="I675" s="108"/>
      <c r="J675" s="109"/>
      <c r="K675" s="109"/>
      <c r="L675" s="108"/>
      <c r="M675" s="108"/>
      <c r="N675" s="108"/>
      <c r="O675" s="112"/>
      <c r="P675" s="112"/>
      <c r="Q675" s="108"/>
      <c r="R675" s="108"/>
      <c r="S675" s="112"/>
    </row>
    <row r="676" spans="1:19" ht="15.75" customHeight="1" x14ac:dyDescent="0.2">
      <c r="A676" s="108"/>
      <c r="B676" s="108"/>
      <c r="C676" s="108"/>
      <c r="D676" s="107"/>
      <c r="E676" s="108"/>
      <c r="F676" s="108"/>
      <c r="G676" s="108"/>
      <c r="H676" s="108"/>
      <c r="I676" s="108"/>
      <c r="J676" s="109"/>
      <c r="K676" s="109"/>
      <c r="L676" s="108"/>
      <c r="M676" s="108"/>
      <c r="N676" s="108"/>
      <c r="O676" s="112"/>
      <c r="P676" s="112"/>
      <c r="Q676" s="108"/>
      <c r="R676" s="108"/>
      <c r="S676" s="112"/>
    </row>
    <row r="677" spans="1:19" ht="15.75" customHeight="1" x14ac:dyDescent="0.2">
      <c r="A677" s="108"/>
      <c r="B677" s="108"/>
      <c r="C677" s="108"/>
      <c r="D677" s="107"/>
      <c r="E677" s="108"/>
      <c r="F677" s="108"/>
      <c r="G677" s="108"/>
      <c r="H677" s="108"/>
      <c r="I677" s="108"/>
      <c r="J677" s="109"/>
      <c r="K677" s="109"/>
      <c r="L677" s="108"/>
      <c r="M677" s="108"/>
      <c r="N677" s="108"/>
      <c r="O677" s="112"/>
      <c r="P677" s="112"/>
      <c r="Q677" s="108"/>
      <c r="R677" s="108"/>
      <c r="S677" s="112"/>
    </row>
    <row r="678" spans="1:19" ht="15.75" customHeight="1" x14ac:dyDescent="0.2">
      <c r="A678" s="108"/>
      <c r="B678" s="108"/>
      <c r="C678" s="108"/>
      <c r="D678" s="107"/>
      <c r="E678" s="108"/>
      <c r="F678" s="108"/>
      <c r="G678" s="108"/>
      <c r="H678" s="108"/>
      <c r="I678" s="108"/>
      <c r="J678" s="109"/>
      <c r="K678" s="109"/>
      <c r="L678" s="108"/>
      <c r="M678" s="108"/>
      <c r="N678" s="108"/>
      <c r="O678" s="112"/>
      <c r="P678" s="112"/>
      <c r="Q678" s="108"/>
      <c r="R678" s="108"/>
      <c r="S678" s="112"/>
    </row>
    <row r="679" spans="1:19" ht="15.75" customHeight="1" x14ac:dyDescent="0.2">
      <c r="A679" s="108"/>
      <c r="B679" s="108"/>
      <c r="C679" s="108"/>
      <c r="D679" s="107"/>
      <c r="E679" s="108"/>
      <c r="F679" s="108"/>
      <c r="G679" s="108"/>
      <c r="H679" s="108"/>
      <c r="I679" s="108"/>
      <c r="J679" s="109"/>
      <c r="K679" s="109"/>
      <c r="L679" s="108"/>
      <c r="M679" s="108"/>
      <c r="N679" s="108"/>
      <c r="O679" s="112"/>
      <c r="P679" s="112"/>
      <c r="Q679" s="108"/>
      <c r="R679" s="108"/>
      <c r="S679" s="112"/>
    </row>
    <row r="680" spans="1:19" ht="15.75" customHeight="1" x14ac:dyDescent="0.2">
      <c r="A680" s="108"/>
      <c r="B680" s="108"/>
      <c r="C680" s="108"/>
      <c r="D680" s="107"/>
      <c r="E680" s="108"/>
      <c r="F680" s="108"/>
      <c r="G680" s="108"/>
      <c r="H680" s="108"/>
      <c r="I680" s="108"/>
      <c r="J680" s="109"/>
      <c r="K680" s="109"/>
      <c r="L680" s="108"/>
      <c r="M680" s="108"/>
      <c r="N680" s="108"/>
      <c r="O680" s="112"/>
      <c r="P680" s="112"/>
      <c r="Q680" s="108"/>
      <c r="R680" s="108"/>
      <c r="S680" s="112"/>
    </row>
    <row r="681" spans="1:19" ht="15.75" customHeight="1" x14ac:dyDescent="0.2">
      <c r="A681" s="108"/>
      <c r="B681" s="108"/>
      <c r="C681" s="108"/>
      <c r="D681" s="107"/>
      <c r="E681" s="108"/>
      <c r="F681" s="108"/>
      <c r="G681" s="108"/>
      <c r="H681" s="108"/>
      <c r="I681" s="108"/>
      <c r="J681" s="109"/>
      <c r="K681" s="109"/>
      <c r="L681" s="108"/>
      <c r="M681" s="108"/>
      <c r="N681" s="108"/>
      <c r="O681" s="112"/>
      <c r="P681" s="112"/>
      <c r="Q681" s="108"/>
      <c r="R681" s="108"/>
      <c r="S681" s="112"/>
    </row>
    <row r="682" spans="1:19" ht="15.75" customHeight="1" x14ac:dyDescent="0.2">
      <c r="A682" s="108"/>
      <c r="B682" s="108"/>
      <c r="C682" s="108"/>
      <c r="D682" s="107"/>
      <c r="E682" s="108"/>
      <c r="F682" s="108"/>
      <c r="G682" s="108"/>
      <c r="H682" s="108"/>
      <c r="I682" s="108"/>
      <c r="J682" s="109"/>
      <c r="K682" s="109"/>
      <c r="L682" s="108"/>
      <c r="M682" s="108"/>
      <c r="N682" s="108"/>
      <c r="O682" s="112"/>
      <c r="P682" s="112"/>
      <c r="Q682" s="108"/>
      <c r="R682" s="108"/>
      <c r="S682" s="112"/>
    </row>
    <row r="683" spans="1:19" ht="15.75" customHeight="1" x14ac:dyDescent="0.2">
      <c r="A683" s="108"/>
      <c r="B683" s="108"/>
      <c r="C683" s="108"/>
      <c r="D683" s="107"/>
      <c r="E683" s="108"/>
      <c r="F683" s="108"/>
      <c r="G683" s="108"/>
      <c r="H683" s="108"/>
      <c r="I683" s="108"/>
      <c r="J683" s="109"/>
      <c r="K683" s="109"/>
      <c r="L683" s="108"/>
      <c r="M683" s="108"/>
      <c r="N683" s="108"/>
      <c r="O683" s="112"/>
      <c r="P683" s="112"/>
      <c r="Q683" s="108"/>
      <c r="R683" s="108"/>
      <c r="S683" s="112"/>
    </row>
    <row r="684" spans="1:19" ht="15.75" customHeight="1" x14ac:dyDescent="0.2">
      <c r="A684" s="108"/>
      <c r="B684" s="108"/>
      <c r="C684" s="108"/>
      <c r="D684" s="107"/>
      <c r="E684" s="108"/>
      <c r="F684" s="108"/>
      <c r="G684" s="108"/>
      <c r="H684" s="108"/>
      <c r="I684" s="108"/>
      <c r="J684" s="109"/>
      <c r="K684" s="109"/>
      <c r="L684" s="108"/>
      <c r="M684" s="108"/>
      <c r="N684" s="108"/>
      <c r="O684" s="112"/>
      <c r="P684" s="112"/>
      <c r="Q684" s="108"/>
      <c r="R684" s="108"/>
      <c r="S684" s="112"/>
    </row>
    <row r="685" spans="1:19" ht="15.75" customHeight="1" x14ac:dyDescent="0.2">
      <c r="A685" s="108"/>
      <c r="B685" s="108"/>
      <c r="C685" s="108"/>
      <c r="D685" s="107"/>
      <c r="E685" s="108"/>
      <c r="F685" s="108"/>
      <c r="G685" s="108"/>
      <c r="H685" s="108"/>
      <c r="I685" s="108"/>
      <c r="J685" s="109"/>
      <c r="K685" s="109"/>
      <c r="L685" s="108"/>
      <c r="M685" s="108"/>
      <c r="N685" s="108"/>
      <c r="O685" s="112"/>
      <c r="P685" s="112"/>
      <c r="Q685" s="108"/>
      <c r="R685" s="108"/>
      <c r="S685" s="112"/>
    </row>
    <row r="686" spans="1:19" ht="15.75" customHeight="1" x14ac:dyDescent="0.2">
      <c r="A686" s="108"/>
      <c r="B686" s="108"/>
      <c r="C686" s="108"/>
      <c r="D686" s="107"/>
      <c r="E686" s="108"/>
      <c r="F686" s="108"/>
      <c r="G686" s="108"/>
      <c r="H686" s="108"/>
      <c r="I686" s="108"/>
      <c r="J686" s="109"/>
      <c r="K686" s="109"/>
      <c r="L686" s="108"/>
      <c r="M686" s="108"/>
      <c r="N686" s="108"/>
      <c r="O686" s="112"/>
      <c r="P686" s="112"/>
      <c r="Q686" s="108"/>
      <c r="R686" s="108"/>
      <c r="S686" s="112"/>
    </row>
    <row r="687" spans="1:19" ht="15.75" customHeight="1" x14ac:dyDescent="0.2">
      <c r="A687" s="108"/>
      <c r="B687" s="108"/>
      <c r="C687" s="108"/>
      <c r="D687" s="107"/>
      <c r="E687" s="108"/>
      <c r="F687" s="108"/>
      <c r="G687" s="108"/>
      <c r="H687" s="108"/>
      <c r="I687" s="108"/>
      <c r="J687" s="109"/>
      <c r="K687" s="109"/>
      <c r="L687" s="108"/>
      <c r="M687" s="108"/>
      <c r="N687" s="108"/>
      <c r="O687" s="112"/>
      <c r="P687" s="112"/>
      <c r="Q687" s="108"/>
      <c r="R687" s="108"/>
      <c r="S687" s="112"/>
    </row>
    <row r="688" spans="1:19" ht="15.75" customHeight="1" x14ac:dyDescent="0.2">
      <c r="A688" s="108"/>
      <c r="B688" s="108"/>
      <c r="C688" s="108"/>
      <c r="D688" s="107"/>
      <c r="E688" s="108"/>
      <c r="F688" s="108"/>
      <c r="G688" s="108"/>
      <c r="H688" s="108"/>
      <c r="I688" s="108"/>
      <c r="J688" s="109"/>
      <c r="K688" s="109"/>
      <c r="L688" s="108"/>
      <c r="M688" s="108"/>
      <c r="N688" s="108"/>
      <c r="O688" s="112"/>
      <c r="P688" s="112"/>
      <c r="Q688" s="108"/>
      <c r="R688" s="108"/>
      <c r="S688" s="112"/>
    </row>
    <row r="689" spans="1:19" ht="15.75" customHeight="1" x14ac:dyDescent="0.2">
      <c r="A689" s="108"/>
      <c r="B689" s="108"/>
      <c r="C689" s="108"/>
      <c r="D689" s="107"/>
      <c r="E689" s="108"/>
      <c r="F689" s="108"/>
      <c r="G689" s="108"/>
      <c r="H689" s="108"/>
      <c r="I689" s="108"/>
      <c r="J689" s="109"/>
      <c r="K689" s="109"/>
      <c r="L689" s="108"/>
      <c r="M689" s="108"/>
      <c r="N689" s="108"/>
      <c r="O689" s="112"/>
      <c r="P689" s="112"/>
      <c r="Q689" s="108"/>
      <c r="R689" s="108"/>
      <c r="S689" s="112"/>
    </row>
    <row r="690" spans="1:19" ht="15.75" customHeight="1" x14ac:dyDescent="0.2">
      <c r="A690" s="108"/>
      <c r="B690" s="108"/>
      <c r="C690" s="108"/>
      <c r="D690" s="107"/>
      <c r="E690" s="108"/>
      <c r="F690" s="108"/>
      <c r="G690" s="108"/>
      <c r="H690" s="108"/>
      <c r="I690" s="108"/>
      <c r="J690" s="109"/>
      <c r="K690" s="109"/>
      <c r="L690" s="108"/>
      <c r="M690" s="108"/>
      <c r="N690" s="108"/>
      <c r="O690" s="112"/>
      <c r="P690" s="112"/>
      <c r="Q690" s="108"/>
      <c r="R690" s="108"/>
      <c r="S690" s="112"/>
    </row>
    <row r="691" spans="1:19" ht="15.75" customHeight="1" x14ac:dyDescent="0.2">
      <c r="A691" s="108"/>
      <c r="B691" s="108"/>
      <c r="C691" s="108"/>
      <c r="D691" s="107"/>
      <c r="E691" s="108"/>
      <c r="F691" s="108"/>
      <c r="G691" s="108"/>
      <c r="H691" s="108"/>
      <c r="I691" s="108"/>
      <c r="J691" s="109"/>
      <c r="K691" s="109"/>
      <c r="L691" s="108"/>
      <c r="M691" s="108"/>
      <c r="N691" s="108"/>
      <c r="O691" s="112"/>
      <c r="P691" s="112"/>
      <c r="Q691" s="108"/>
      <c r="R691" s="108"/>
      <c r="S691" s="112"/>
    </row>
    <row r="692" spans="1:19" ht="15.75" customHeight="1" x14ac:dyDescent="0.2">
      <c r="A692" s="108"/>
      <c r="B692" s="108"/>
      <c r="C692" s="108"/>
      <c r="D692" s="107"/>
      <c r="E692" s="108"/>
      <c r="F692" s="108"/>
      <c r="G692" s="108"/>
      <c r="H692" s="108"/>
      <c r="I692" s="108"/>
      <c r="J692" s="109"/>
      <c r="K692" s="109"/>
      <c r="L692" s="108"/>
      <c r="M692" s="108"/>
      <c r="N692" s="108"/>
      <c r="O692" s="112"/>
      <c r="P692" s="112"/>
      <c r="Q692" s="108"/>
      <c r="R692" s="108"/>
      <c r="S692" s="112"/>
    </row>
    <row r="693" spans="1:19" ht="15.75" customHeight="1" x14ac:dyDescent="0.2">
      <c r="A693" s="108"/>
      <c r="B693" s="108"/>
      <c r="C693" s="108"/>
      <c r="D693" s="107"/>
      <c r="E693" s="108"/>
      <c r="F693" s="108"/>
      <c r="G693" s="108"/>
      <c r="H693" s="108"/>
      <c r="I693" s="108"/>
      <c r="J693" s="109"/>
      <c r="K693" s="109"/>
      <c r="L693" s="108"/>
      <c r="M693" s="108"/>
      <c r="N693" s="108"/>
      <c r="O693" s="112"/>
      <c r="P693" s="112"/>
      <c r="Q693" s="108"/>
      <c r="R693" s="108"/>
      <c r="S693" s="112"/>
    </row>
    <row r="694" spans="1:19" ht="15.75" customHeight="1" x14ac:dyDescent="0.2">
      <c r="A694" s="108"/>
      <c r="B694" s="108"/>
      <c r="C694" s="108"/>
      <c r="D694" s="107"/>
      <c r="E694" s="108"/>
      <c r="F694" s="108"/>
      <c r="G694" s="108"/>
      <c r="H694" s="108"/>
      <c r="I694" s="108"/>
      <c r="J694" s="109"/>
      <c r="K694" s="109"/>
      <c r="L694" s="108"/>
      <c r="M694" s="108"/>
      <c r="N694" s="108"/>
      <c r="O694" s="112"/>
      <c r="P694" s="112"/>
      <c r="Q694" s="108"/>
      <c r="R694" s="108"/>
      <c r="S694" s="112"/>
    </row>
    <row r="695" spans="1:19" ht="15.75" customHeight="1" x14ac:dyDescent="0.2">
      <c r="A695" s="108"/>
      <c r="B695" s="108"/>
      <c r="C695" s="108"/>
      <c r="D695" s="107"/>
      <c r="E695" s="108"/>
      <c r="F695" s="108"/>
      <c r="G695" s="108"/>
      <c r="H695" s="108"/>
      <c r="I695" s="108"/>
      <c r="J695" s="109"/>
      <c r="K695" s="109"/>
      <c r="L695" s="108"/>
      <c r="M695" s="108"/>
      <c r="N695" s="108"/>
      <c r="O695" s="112"/>
      <c r="P695" s="112"/>
      <c r="Q695" s="108"/>
      <c r="R695" s="108"/>
      <c r="S695" s="112"/>
    </row>
    <row r="696" spans="1:19" ht="15.75" customHeight="1" x14ac:dyDescent="0.2">
      <c r="A696" s="108"/>
      <c r="B696" s="108"/>
      <c r="C696" s="108"/>
      <c r="D696" s="107"/>
      <c r="E696" s="108"/>
      <c r="F696" s="108"/>
      <c r="G696" s="108"/>
      <c r="H696" s="108"/>
      <c r="I696" s="108"/>
      <c r="J696" s="109"/>
      <c r="K696" s="109"/>
      <c r="L696" s="108"/>
      <c r="M696" s="108"/>
      <c r="N696" s="108"/>
      <c r="O696" s="112"/>
      <c r="P696" s="112"/>
      <c r="Q696" s="108"/>
      <c r="R696" s="108"/>
      <c r="S696" s="112"/>
    </row>
    <row r="697" spans="1:19" ht="15.75" customHeight="1" x14ac:dyDescent="0.2">
      <c r="A697" s="108"/>
      <c r="B697" s="108"/>
      <c r="C697" s="108"/>
      <c r="D697" s="107"/>
      <c r="E697" s="108"/>
      <c r="F697" s="108"/>
      <c r="G697" s="108"/>
      <c r="H697" s="108"/>
      <c r="I697" s="108"/>
      <c r="J697" s="109"/>
      <c r="K697" s="109"/>
      <c r="L697" s="108"/>
      <c r="M697" s="108"/>
      <c r="N697" s="108"/>
      <c r="O697" s="112"/>
      <c r="P697" s="112"/>
      <c r="Q697" s="108"/>
      <c r="R697" s="108"/>
      <c r="S697" s="112"/>
    </row>
    <row r="698" spans="1:19" ht="15.75" customHeight="1" x14ac:dyDescent="0.2">
      <c r="A698" s="108"/>
      <c r="B698" s="108"/>
      <c r="C698" s="108"/>
      <c r="D698" s="107"/>
      <c r="E698" s="108"/>
      <c r="F698" s="108"/>
      <c r="G698" s="108"/>
      <c r="H698" s="108"/>
      <c r="I698" s="108"/>
      <c r="J698" s="109"/>
      <c r="K698" s="109"/>
      <c r="L698" s="108"/>
      <c r="M698" s="108"/>
      <c r="N698" s="108"/>
      <c r="O698" s="112"/>
      <c r="P698" s="112"/>
      <c r="Q698" s="108"/>
      <c r="R698" s="108"/>
      <c r="S698" s="112"/>
    </row>
    <row r="699" spans="1:19" ht="15.75" customHeight="1" x14ac:dyDescent="0.2">
      <c r="A699" s="108"/>
      <c r="B699" s="108"/>
      <c r="C699" s="108"/>
      <c r="D699" s="107"/>
      <c r="E699" s="108"/>
      <c r="F699" s="108"/>
      <c r="G699" s="108"/>
      <c r="H699" s="108"/>
      <c r="I699" s="108"/>
      <c r="J699" s="109"/>
      <c r="K699" s="109"/>
      <c r="L699" s="108"/>
      <c r="M699" s="108"/>
      <c r="N699" s="108"/>
      <c r="O699" s="112"/>
      <c r="P699" s="112"/>
      <c r="Q699" s="108"/>
      <c r="R699" s="108"/>
      <c r="S699" s="112"/>
    </row>
    <row r="700" spans="1:19" ht="15.75" customHeight="1" x14ac:dyDescent="0.2">
      <c r="A700" s="108"/>
      <c r="B700" s="108"/>
      <c r="C700" s="108"/>
      <c r="D700" s="107"/>
      <c r="E700" s="108"/>
      <c r="F700" s="108"/>
      <c r="G700" s="108"/>
      <c r="H700" s="108"/>
      <c r="I700" s="108"/>
      <c r="J700" s="109"/>
      <c r="K700" s="109"/>
      <c r="L700" s="108"/>
      <c r="M700" s="108"/>
      <c r="N700" s="108"/>
      <c r="O700" s="112"/>
      <c r="P700" s="112"/>
      <c r="Q700" s="108"/>
      <c r="R700" s="108"/>
      <c r="S700" s="112"/>
    </row>
    <row r="701" spans="1:19" ht="15.75" customHeight="1" x14ac:dyDescent="0.2">
      <c r="A701" s="108"/>
      <c r="B701" s="108"/>
      <c r="C701" s="108"/>
      <c r="D701" s="107"/>
      <c r="E701" s="108"/>
      <c r="F701" s="108"/>
      <c r="G701" s="108"/>
      <c r="H701" s="108"/>
      <c r="I701" s="108"/>
      <c r="J701" s="109"/>
      <c r="K701" s="109"/>
      <c r="L701" s="108"/>
      <c r="M701" s="108"/>
      <c r="N701" s="108"/>
      <c r="O701" s="112"/>
      <c r="P701" s="112"/>
      <c r="Q701" s="108"/>
      <c r="R701" s="108"/>
      <c r="S701" s="112"/>
    </row>
    <row r="702" spans="1:19" ht="15.75" customHeight="1" x14ac:dyDescent="0.2">
      <c r="A702" s="108"/>
      <c r="B702" s="108"/>
      <c r="C702" s="108"/>
      <c r="D702" s="107"/>
      <c r="E702" s="108"/>
      <c r="F702" s="108"/>
      <c r="G702" s="108"/>
      <c r="H702" s="108"/>
      <c r="I702" s="108"/>
      <c r="J702" s="109"/>
      <c r="K702" s="109"/>
      <c r="L702" s="108"/>
      <c r="M702" s="108"/>
      <c r="N702" s="108"/>
      <c r="O702" s="112"/>
      <c r="P702" s="112"/>
      <c r="Q702" s="108"/>
      <c r="R702" s="108"/>
      <c r="S702" s="112"/>
    </row>
    <row r="703" spans="1:19" ht="15.75" customHeight="1" x14ac:dyDescent="0.2">
      <c r="A703" s="108"/>
      <c r="B703" s="108"/>
      <c r="C703" s="108"/>
      <c r="D703" s="107"/>
      <c r="E703" s="108"/>
      <c r="F703" s="108"/>
      <c r="G703" s="108"/>
      <c r="H703" s="108"/>
      <c r="I703" s="108"/>
      <c r="J703" s="109"/>
      <c r="K703" s="109"/>
      <c r="L703" s="108"/>
      <c r="M703" s="108"/>
      <c r="N703" s="108"/>
      <c r="O703" s="112"/>
      <c r="P703" s="112"/>
      <c r="Q703" s="108"/>
      <c r="R703" s="108"/>
      <c r="S703" s="112"/>
    </row>
    <row r="704" spans="1:19" ht="15.75" customHeight="1" x14ac:dyDescent="0.2">
      <c r="A704" s="108"/>
      <c r="B704" s="108"/>
      <c r="C704" s="108"/>
      <c r="D704" s="107"/>
      <c r="E704" s="108"/>
      <c r="F704" s="108"/>
      <c r="G704" s="108"/>
      <c r="H704" s="108"/>
      <c r="I704" s="108"/>
      <c r="J704" s="109"/>
      <c r="K704" s="109"/>
      <c r="L704" s="108"/>
      <c r="M704" s="108"/>
      <c r="N704" s="108"/>
      <c r="O704" s="112"/>
      <c r="P704" s="112"/>
      <c r="Q704" s="108"/>
      <c r="R704" s="108"/>
      <c r="S704" s="112"/>
    </row>
    <row r="705" spans="1:19" ht="15.75" customHeight="1" x14ac:dyDescent="0.2">
      <c r="A705" s="108"/>
      <c r="B705" s="108"/>
      <c r="C705" s="108"/>
      <c r="D705" s="107"/>
      <c r="E705" s="108"/>
      <c r="F705" s="108"/>
      <c r="G705" s="108"/>
      <c r="H705" s="108"/>
      <c r="I705" s="108"/>
      <c r="J705" s="109"/>
      <c r="K705" s="109"/>
      <c r="L705" s="108"/>
      <c r="M705" s="108"/>
      <c r="N705" s="108"/>
      <c r="O705" s="112"/>
      <c r="P705" s="112"/>
      <c r="Q705" s="108"/>
      <c r="R705" s="108"/>
      <c r="S705" s="112"/>
    </row>
    <row r="706" spans="1:19" ht="15.75" customHeight="1" x14ac:dyDescent="0.2">
      <c r="A706" s="108"/>
      <c r="B706" s="108"/>
      <c r="C706" s="108"/>
      <c r="D706" s="107"/>
      <c r="E706" s="108"/>
      <c r="F706" s="108"/>
      <c r="G706" s="108"/>
      <c r="H706" s="108"/>
      <c r="I706" s="108"/>
      <c r="J706" s="109"/>
      <c r="K706" s="109"/>
      <c r="L706" s="108"/>
      <c r="M706" s="108"/>
      <c r="N706" s="108"/>
      <c r="O706" s="112"/>
      <c r="P706" s="112"/>
      <c r="Q706" s="108"/>
      <c r="R706" s="108"/>
      <c r="S706" s="112"/>
    </row>
    <row r="707" spans="1:19" ht="15.75" customHeight="1" x14ac:dyDescent="0.2">
      <c r="A707" s="108"/>
      <c r="B707" s="108"/>
      <c r="C707" s="108"/>
      <c r="D707" s="107"/>
      <c r="E707" s="108"/>
      <c r="F707" s="108"/>
      <c r="G707" s="108"/>
      <c r="H707" s="108"/>
      <c r="I707" s="108"/>
      <c r="J707" s="109"/>
      <c r="K707" s="109"/>
      <c r="L707" s="108"/>
      <c r="M707" s="108"/>
      <c r="N707" s="108"/>
      <c r="O707" s="112"/>
      <c r="P707" s="112"/>
      <c r="Q707" s="108"/>
      <c r="R707" s="108"/>
      <c r="S707" s="112"/>
    </row>
    <row r="708" spans="1:19" ht="15.75" customHeight="1" x14ac:dyDescent="0.2">
      <c r="A708" s="108"/>
      <c r="B708" s="108"/>
      <c r="C708" s="108"/>
      <c r="D708" s="107"/>
      <c r="E708" s="108"/>
      <c r="F708" s="108"/>
      <c r="G708" s="108"/>
      <c r="H708" s="108"/>
      <c r="I708" s="108"/>
      <c r="J708" s="109"/>
      <c r="K708" s="109"/>
      <c r="L708" s="108"/>
      <c r="M708" s="108"/>
      <c r="N708" s="108"/>
      <c r="O708" s="112"/>
      <c r="P708" s="112"/>
      <c r="Q708" s="108"/>
      <c r="R708" s="108"/>
      <c r="S708" s="112"/>
    </row>
    <row r="709" spans="1:19" ht="15.75" customHeight="1" x14ac:dyDescent="0.2">
      <c r="A709" s="108"/>
      <c r="B709" s="108"/>
      <c r="C709" s="108"/>
      <c r="D709" s="107"/>
      <c r="E709" s="108"/>
      <c r="F709" s="108"/>
      <c r="G709" s="108"/>
      <c r="H709" s="108"/>
      <c r="I709" s="108"/>
      <c r="J709" s="109"/>
      <c r="K709" s="109"/>
      <c r="L709" s="108"/>
      <c r="M709" s="108"/>
      <c r="N709" s="108"/>
      <c r="O709" s="112"/>
      <c r="P709" s="112"/>
      <c r="Q709" s="108"/>
      <c r="R709" s="108"/>
      <c r="S709" s="112"/>
    </row>
    <row r="710" spans="1:19" ht="15.75" customHeight="1" x14ac:dyDescent="0.2">
      <c r="A710" s="108"/>
      <c r="B710" s="108"/>
      <c r="C710" s="108"/>
      <c r="D710" s="107"/>
      <c r="E710" s="108"/>
      <c r="F710" s="108"/>
      <c r="G710" s="108"/>
      <c r="H710" s="108"/>
      <c r="I710" s="108"/>
      <c r="J710" s="109"/>
      <c r="K710" s="109"/>
      <c r="L710" s="108"/>
      <c r="M710" s="108"/>
      <c r="N710" s="108"/>
      <c r="O710" s="112"/>
      <c r="P710" s="112"/>
      <c r="Q710" s="108"/>
      <c r="R710" s="108"/>
      <c r="S710" s="112"/>
    </row>
    <row r="711" spans="1:19" ht="15.75" customHeight="1" x14ac:dyDescent="0.2">
      <c r="A711" s="108"/>
      <c r="B711" s="108"/>
      <c r="C711" s="108"/>
      <c r="D711" s="107"/>
      <c r="E711" s="108"/>
      <c r="F711" s="108"/>
      <c r="G711" s="108"/>
      <c r="H711" s="108"/>
      <c r="I711" s="108"/>
      <c r="J711" s="109"/>
      <c r="K711" s="109"/>
      <c r="L711" s="108"/>
      <c r="M711" s="108"/>
      <c r="N711" s="108"/>
      <c r="O711" s="112"/>
      <c r="P711" s="112"/>
      <c r="Q711" s="108"/>
      <c r="R711" s="108"/>
      <c r="S711" s="112"/>
    </row>
    <row r="712" spans="1:19" ht="15.75" customHeight="1" x14ac:dyDescent="0.2">
      <c r="A712" s="108"/>
      <c r="B712" s="108"/>
      <c r="C712" s="108"/>
      <c r="D712" s="107"/>
      <c r="E712" s="108"/>
      <c r="F712" s="108"/>
      <c r="G712" s="108"/>
      <c r="H712" s="108"/>
      <c r="I712" s="108"/>
      <c r="J712" s="109"/>
      <c r="K712" s="109"/>
      <c r="L712" s="108"/>
      <c r="M712" s="108"/>
      <c r="N712" s="108"/>
      <c r="O712" s="112"/>
      <c r="P712" s="112"/>
      <c r="Q712" s="108"/>
      <c r="R712" s="108"/>
      <c r="S712" s="112"/>
    </row>
    <row r="713" spans="1:19" ht="15.75" customHeight="1" x14ac:dyDescent="0.2">
      <c r="A713" s="108"/>
      <c r="B713" s="108"/>
      <c r="C713" s="108"/>
      <c r="D713" s="107"/>
      <c r="E713" s="108"/>
      <c r="F713" s="108"/>
      <c r="G713" s="108"/>
      <c r="H713" s="108"/>
      <c r="I713" s="108"/>
      <c r="J713" s="109"/>
      <c r="K713" s="109"/>
      <c r="L713" s="108"/>
      <c r="M713" s="108"/>
      <c r="N713" s="108"/>
      <c r="O713" s="112"/>
      <c r="P713" s="112"/>
      <c r="Q713" s="108"/>
      <c r="R713" s="108"/>
      <c r="S713" s="112"/>
    </row>
    <row r="714" spans="1:19" ht="15.75" customHeight="1" x14ac:dyDescent="0.2">
      <c r="A714" s="108"/>
      <c r="B714" s="108"/>
      <c r="C714" s="108"/>
      <c r="D714" s="107"/>
      <c r="E714" s="108"/>
      <c r="F714" s="108"/>
      <c r="G714" s="108"/>
      <c r="H714" s="108"/>
      <c r="I714" s="108"/>
      <c r="J714" s="109"/>
      <c r="K714" s="109"/>
      <c r="L714" s="108"/>
      <c r="M714" s="108"/>
      <c r="N714" s="108"/>
      <c r="O714" s="112"/>
      <c r="P714" s="112"/>
      <c r="Q714" s="108"/>
      <c r="R714" s="108"/>
      <c r="S714" s="112"/>
    </row>
    <row r="715" spans="1:19" ht="15.75" customHeight="1" x14ac:dyDescent="0.2">
      <c r="A715" s="108"/>
      <c r="B715" s="108"/>
      <c r="C715" s="108"/>
      <c r="D715" s="107"/>
      <c r="E715" s="108"/>
      <c r="F715" s="108"/>
      <c r="G715" s="108"/>
      <c r="H715" s="108"/>
      <c r="I715" s="108"/>
      <c r="J715" s="109"/>
      <c r="K715" s="109"/>
      <c r="L715" s="108"/>
      <c r="M715" s="108"/>
      <c r="N715" s="108"/>
      <c r="O715" s="112"/>
      <c r="P715" s="112"/>
      <c r="Q715" s="108"/>
      <c r="R715" s="108"/>
      <c r="S715" s="112"/>
    </row>
    <row r="716" spans="1:19" ht="15.75" customHeight="1" x14ac:dyDescent="0.2">
      <c r="A716" s="108"/>
      <c r="B716" s="108"/>
      <c r="C716" s="108"/>
      <c r="D716" s="107"/>
      <c r="E716" s="108"/>
      <c r="F716" s="108"/>
      <c r="G716" s="108"/>
      <c r="H716" s="108"/>
      <c r="I716" s="108"/>
      <c r="J716" s="109"/>
      <c r="K716" s="109"/>
      <c r="L716" s="108"/>
      <c r="M716" s="108"/>
      <c r="N716" s="108"/>
      <c r="O716" s="112"/>
      <c r="P716" s="112"/>
      <c r="Q716" s="108"/>
      <c r="R716" s="108"/>
      <c r="S716" s="112"/>
    </row>
    <row r="717" spans="1:19" ht="15.75" customHeight="1" x14ac:dyDescent="0.2">
      <c r="A717" s="108"/>
      <c r="B717" s="108"/>
      <c r="C717" s="108"/>
      <c r="D717" s="107"/>
      <c r="E717" s="108"/>
      <c r="F717" s="108"/>
      <c r="G717" s="108"/>
      <c r="H717" s="108"/>
      <c r="I717" s="108"/>
      <c r="J717" s="109"/>
      <c r="K717" s="109"/>
      <c r="L717" s="108"/>
      <c r="M717" s="108"/>
      <c r="N717" s="108"/>
      <c r="O717" s="112"/>
      <c r="P717" s="112"/>
      <c r="Q717" s="108"/>
      <c r="R717" s="108"/>
      <c r="S717" s="112"/>
    </row>
    <row r="718" spans="1:19" ht="15.75" customHeight="1" x14ac:dyDescent="0.2">
      <c r="A718" s="108"/>
      <c r="B718" s="108"/>
      <c r="C718" s="108"/>
      <c r="D718" s="107"/>
      <c r="E718" s="108"/>
      <c r="F718" s="108"/>
      <c r="G718" s="108"/>
      <c r="H718" s="108"/>
      <c r="I718" s="108"/>
      <c r="J718" s="109"/>
      <c r="K718" s="109"/>
      <c r="L718" s="108"/>
      <c r="M718" s="108"/>
      <c r="N718" s="108"/>
      <c r="O718" s="112"/>
      <c r="P718" s="112"/>
      <c r="Q718" s="108"/>
      <c r="R718" s="108"/>
      <c r="S718" s="112"/>
    </row>
    <row r="719" spans="1:19" ht="15.75" customHeight="1" x14ac:dyDescent="0.2">
      <c r="A719" s="108"/>
      <c r="B719" s="108"/>
      <c r="C719" s="108"/>
      <c r="D719" s="107"/>
      <c r="E719" s="108"/>
      <c r="F719" s="108"/>
      <c r="G719" s="108"/>
      <c r="H719" s="108"/>
      <c r="I719" s="108"/>
      <c r="J719" s="109"/>
      <c r="K719" s="109"/>
      <c r="L719" s="108"/>
      <c r="M719" s="108"/>
      <c r="N719" s="108"/>
      <c r="O719" s="112"/>
      <c r="P719" s="112"/>
      <c r="Q719" s="108"/>
      <c r="R719" s="108"/>
      <c r="S719" s="112"/>
    </row>
    <row r="720" spans="1:19" ht="15.75" customHeight="1" x14ac:dyDescent="0.2">
      <c r="A720" s="108"/>
      <c r="B720" s="108"/>
      <c r="C720" s="108"/>
      <c r="D720" s="107"/>
      <c r="E720" s="108"/>
      <c r="F720" s="108"/>
      <c r="G720" s="108"/>
      <c r="H720" s="108"/>
      <c r="I720" s="108"/>
      <c r="J720" s="109"/>
      <c r="K720" s="109"/>
      <c r="L720" s="108"/>
      <c r="M720" s="108"/>
      <c r="N720" s="108"/>
      <c r="O720" s="112"/>
      <c r="P720" s="112"/>
      <c r="Q720" s="108"/>
      <c r="R720" s="108"/>
      <c r="S720" s="112"/>
    </row>
    <row r="721" spans="1:19" ht="15.75" customHeight="1" x14ac:dyDescent="0.2">
      <c r="A721" s="108"/>
      <c r="B721" s="108"/>
      <c r="C721" s="108"/>
      <c r="D721" s="107"/>
      <c r="E721" s="108"/>
      <c r="F721" s="108"/>
      <c r="G721" s="108"/>
      <c r="H721" s="108"/>
      <c r="I721" s="108"/>
      <c r="J721" s="109"/>
      <c r="K721" s="109"/>
      <c r="L721" s="108"/>
      <c r="M721" s="108"/>
      <c r="N721" s="108"/>
      <c r="O721" s="112"/>
      <c r="P721" s="112"/>
      <c r="Q721" s="108"/>
      <c r="R721" s="108"/>
      <c r="S721" s="112"/>
    </row>
    <row r="722" spans="1:19" ht="15.75" customHeight="1" x14ac:dyDescent="0.2">
      <c r="A722" s="108"/>
      <c r="B722" s="108"/>
      <c r="C722" s="108"/>
      <c r="D722" s="107"/>
      <c r="E722" s="108"/>
      <c r="F722" s="108"/>
      <c r="G722" s="108"/>
      <c r="H722" s="108"/>
      <c r="I722" s="108"/>
      <c r="J722" s="109"/>
      <c r="K722" s="109"/>
      <c r="L722" s="108"/>
      <c r="M722" s="108"/>
      <c r="N722" s="108"/>
      <c r="O722" s="112"/>
      <c r="P722" s="112"/>
      <c r="Q722" s="108"/>
      <c r="R722" s="108"/>
      <c r="S722" s="112"/>
    </row>
    <row r="723" spans="1:19" ht="15.75" customHeight="1" x14ac:dyDescent="0.2">
      <c r="A723" s="108"/>
      <c r="B723" s="108"/>
      <c r="C723" s="108"/>
      <c r="D723" s="107"/>
      <c r="E723" s="108"/>
      <c r="F723" s="108"/>
      <c r="G723" s="108"/>
      <c r="H723" s="108"/>
      <c r="I723" s="108"/>
      <c r="J723" s="109"/>
      <c r="K723" s="109"/>
      <c r="L723" s="108"/>
      <c r="M723" s="108"/>
      <c r="N723" s="108"/>
      <c r="O723" s="112"/>
      <c r="P723" s="112"/>
      <c r="Q723" s="108"/>
      <c r="R723" s="108"/>
      <c r="S723" s="112"/>
    </row>
    <row r="724" spans="1:19" ht="15.75" customHeight="1" x14ac:dyDescent="0.2">
      <c r="A724" s="108"/>
      <c r="B724" s="108"/>
      <c r="C724" s="108"/>
      <c r="D724" s="107"/>
      <c r="E724" s="108"/>
      <c r="F724" s="108"/>
      <c r="G724" s="108"/>
      <c r="H724" s="108"/>
      <c r="I724" s="108"/>
      <c r="J724" s="109"/>
      <c r="K724" s="109"/>
      <c r="L724" s="108"/>
      <c r="M724" s="108"/>
      <c r="N724" s="108"/>
      <c r="O724" s="112"/>
      <c r="P724" s="112"/>
      <c r="Q724" s="108"/>
      <c r="R724" s="108"/>
      <c r="S724" s="112"/>
    </row>
    <row r="725" spans="1:19" ht="15.75" customHeight="1" x14ac:dyDescent="0.2">
      <c r="A725" s="108"/>
      <c r="B725" s="108"/>
      <c r="C725" s="108"/>
      <c r="D725" s="107"/>
      <c r="E725" s="108"/>
      <c r="F725" s="108"/>
      <c r="G725" s="108"/>
      <c r="H725" s="108"/>
      <c r="I725" s="108"/>
      <c r="J725" s="109"/>
      <c r="K725" s="109"/>
      <c r="L725" s="108"/>
      <c r="M725" s="108"/>
      <c r="N725" s="108"/>
      <c r="O725" s="112"/>
      <c r="P725" s="112"/>
      <c r="Q725" s="108"/>
      <c r="R725" s="108"/>
      <c r="S725" s="112"/>
    </row>
    <row r="726" spans="1:19" ht="15.75" customHeight="1" x14ac:dyDescent="0.2">
      <c r="A726" s="108"/>
      <c r="B726" s="108"/>
      <c r="C726" s="108"/>
      <c r="D726" s="107"/>
      <c r="E726" s="108"/>
      <c r="F726" s="108"/>
      <c r="G726" s="108"/>
      <c r="H726" s="108"/>
      <c r="I726" s="108"/>
      <c r="J726" s="109"/>
      <c r="K726" s="109"/>
      <c r="L726" s="108"/>
      <c r="M726" s="108"/>
      <c r="N726" s="108"/>
      <c r="O726" s="112"/>
      <c r="P726" s="112"/>
      <c r="Q726" s="108"/>
      <c r="R726" s="108"/>
      <c r="S726" s="112"/>
    </row>
    <row r="727" spans="1:19" ht="15.75" customHeight="1" x14ac:dyDescent="0.2">
      <c r="A727" s="108"/>
      <c r="B727" s="108"/>
      <c r="C727" s="108"/>
      <c r="D727" s="107"/>
      <c r="E727" s="108"/>
      <c r="F727" s="108"/>
      <c r="G727" s="108"/>
      <c r="H727" s="108"/>
      <c r="I727" s="108"/>
      <c r="J727" s="109"/>
      <c r="K727" s="109"/>
      <c r="L727" s="108"/>
      <c r="M727" s="108"/>
      <c r="N727" s="108"/>
      <c r="O727" s="112"/>
      <c r="P727" s="112"/>
      <c r="Q727" s="108"/>
      <c r="R727" s="108"/>
      <c r="S727" s="112"/>
    </row>
    <row r="728" spans="1:19" ht="15.75" customHeight="1" x14ac:dyDescent="0.2">
      <c r="A728" s="108"/>
      <c r="B728" s="108"/>
      <c r="C728" s="108"/>
      <c r="D728" s="107"/>
      <c r="E728" s="108"/>
      <c r="F728" s="108"/>
      <c r="G728" s="108"/>
      <c r="H728" s="108"/>
      <c r="I728" s="108"/>
      <c r="J728" s="109"/>
      <c r="K728" s="109"/>
      <c r="L728" s="108"/>
      <c r="M728" s="108"/>
      <c r="N728" s="108"/>
      <c r="O728" s="112"/>
      <c r="P728" s="112"/>
      <c r="Q728" s="108"/>
      <c r="R728" s="108"/>
      <c r="S728" s="112"/>
    </row>
    <row r="729" spans="1:19" ht="15.75" customHeight="1" x14ac:dyDescent="0.2">
      <c r="A729" s="108"/>
      <c r="B729" s="108"/>
      <c r="C729" s="108"/>
      <c r="D729" s="107"/>
      <c r="E729" s="108"/>
      <c r="F729" s="108"/>
      <c r="G729" s="108"/>
      <c r="H729" s="108"/>
      <c r="I729" s="108"/>
      <c r="J729" s="109"/>
      <c r="K729" s="109"/>
      <c r="L729" s="108"/>
      <c r="M729" s="108"/>
      <c r="N729" s="108"/>
      <c r="O729" s="112"/>
      <c r="P729" s="112"/>
      <c r="Q729" s="108"/>
      <c r="R729" s="108"/>
      <c r="S729" s="112"/>
    </row>
    <row r="730" spans="1:19" ht="15.75" customHeight="1" x14ac:dyDescent="0.2">
      <c r="A730" s="108"/>
      <c r="B730" s="108"/>
      <c r="C730" s="108"/>
      <c r="D730" s="107"/>
      <c r="E730" s="108"/>
      <c r="F730" s="108"/>
      <c r="G730" s="108"/>
      <c r="H730" s="108"/>
      <c r="I730" s="108"/>
      <c r="J730" s="109"/>
      <c r="K730" s="109"/>
      <c r="L730" s="108"/>
      <c r="M730" s="108"/>
      <c r="N730" s="108"/>
      <c r="O730" s="112"/>
      <c r="P730" s="112"/>
      <c r="Q730" s="108"/>
      <c r="R730" s="108"/>
      <c r="S730" s="112"/>
    </row>
    <row r="731" spans="1:19" ht="15.75" customHeight="1" x14ac:dyDescent="0.2">
      <c r="A731" s="108"/>
      <c r="B731" s="108"/>
      <c r="C731" s="108"/>
      <c r="D731" s="107"/>
      <c r="E731" s="108"/>
      <c r="F731" s="108"/>
      <c r="G731" s="108"/>
      <c r="H731" s="108"/>
      <c r="I731" s="108"/>
      <c r="J731" s="109"/>
      <c r="K731" s="109"/>
      <c r="L731" s="108"/>
      <c r="M731" s="108"/>
      <c r="N731" s="108"/>
      <c r="O731" s="112"/>
      <c r="P731" s="112"/>
      <c r="Q731" s="108"/>
      <c r="R731" s="108"/>
      <c r="S731" s="112"/>
    </row>
    <row r="732" spans="1:19" ht="15.75" customHeight="1" x14ac:dyDescent="0.2">
      <c r="A732" s="108"/>
      <c r="B732" s="108"/>
      <c r="C732" s="108"/>
      <c r="D732" s="107"/>
      <c r="E732" s="108"/>
      <c r="F732" s="108"/>
      <c r="G732" s="108"/>
      <c r="H732" s="108"/>
      <c r="I732" s="108"/>
      <c r="J732" s="109"/>
      <c r="K732" s="109"/>
      <c r="L732" s="108"/>
      <c r="M732" s="108"/>
      <c r="N732" s="108"/>
      <c r="O732" s="112"/>
      <c r="P732" s="112"/>
      <c r="Q732" s="108"/>
      <c r="R732" s="108"/>
      <c r="S732" s="112"/>
    </row>
    <row r="733" spans="1:19" ht="15.75" customHeight="1" x14ac:dyDescent="0.2">
      <c r="A733" s="108"/>
      <c r="B733" s="108"/>
      <c r="C733" s="108"/>
      <c r="D733" s="107"/>
      <c r="E733" s="108"/>
      <c r="F733" s="108"/>
      <c r="G733" s="108"/>
      <c r="H733" s="108"/>
      <c r="I733" s="108"/>
      <c r="J733" s="109"/>
      <c r="K733" s="109"/>
      <c r="L733" s="108"/>
      <c r="M733" s="108"/>
      <c r="N733" s="108"/>
      <c r="O733" s="112"/>
      <c r="P733" s="112"/>
      <c r="Q733" s="108"/>
      <c r="R733" s="108"/>
      <c r="S733" s="112"/>
    </row>
    <row r="734" spans="1:19" ht="15.75" customHeight="1" x14ac:dyDescent="0.2">
      <c r="A734" s="108"/>
      <c r="B734" s="108"/>
      <c r="C734" s="108"/>
      <c r="D734" s="107"/>
      <c r="E734" s="108"/>
      <c r="F734" s="108"/>
      <c r="G734" s="108"/>
      <c r="H734" s="108"/>
      <c r="I734" s="108"/>
      <c r="J734" s="109"/>
      <c r="K734" s="109"/>
      <c r="L734" s="108"/>
      <c r="M734" s="108"/>
      <c r="N734" s="108"/>
      <c r="O734" s="112"/>
      <c r="P734" s="112"/>
      <c r="Q734" s="108"/>
      <c r="R734" s="108"/>
      <c r="S734" s="112"/>
    </row>
    <row r="735" spans="1:19" ht="15.75" customHeight="1" x14ac:dyDescent="0.2">
      <c r="A735" s="108"/>
      <c r="B735" s="108"/>
      <c r="C735" s="108"/>
      <c r="D735" s="107"/>
      <c r="E735" s="108"/>
      <c r="F735" s="108"/>
      <c r="G735" s="108"/>
      <c r="H735" s="108"/>
      <c r="I735" s="108"/>
      <c r="J735" s="109"/>
      <c r="K735" s="109"/>
      <c r="L735" s="108"/>
      <c r="M735" s="108"/>
      <c r="N735" s="108"/>
      <c r="O735" s="112"/>
      <c r="P735" s="112"/>
      <c r="Q735" s="108"/>
      <c r="R735" s="108"/>
      <c r="S735" s="112"/>
    </row>
    <row r="736" spans="1:19" ht="15.75" customHeight="1" x14ac:dyDescent="0.2">
      <c r="A736" s="108"/>
      <c r="B736" s="108"/>
      <c r="C736" s="108"/>
      <c r="D736" s="107"/>
      <c r="E736" s="108"/>
      <c r="F736" s="108"/>
      <c r="G736" s="108"/>
      <c r="H736" s="108"/>
      <c r="I736" s="108"/>
      <c r="J736" s="109"/>
      <c r="K736" s="109"/>
      <c r="L736" s="108"/>
      <c r="M736" s="108"/>
      <c r="N736" s="108"/>
      <c r="O736" s="112"/>
      <c r="P736" s="112"/>
      <c r="Q736" s="108"/>
      <c r="R736" s="108"/>
      <c r="S736" s="112"/>
    </row>
    <row r="737" spans="1:19" ht="15.75" customHeight="1" x14ac:dyDescent="0.2">
      <c r="A737" s="108"/>
      <c r="B737" s="108"/>
      <c r="C737" s="108"/>
      <c r="D737" s="107"/>
      <c r="E737" s="108"/>
      <c r="F737" s="108"/>
      <c r="G737" s="108"/>
      <c r="H737" s="108"/>
      <c r="I737" s="108"/>
      <c r="J737" s="109"/>
      <c r="K737" s="109"/>
      <c r="L737" s="108"/>
      <c r="M737" s="108"/>
      <c r="N737" s="108"/>
      <c r="O737" s="112"/>
      <c r="P737" s="112"/>
      <c r="Q737" s="108"/>
      <c r="R737" s="108"/>
      <c r="S737" s="112"/>
    </row>
    <row r="738" spans="1:19" ht="15.75" customHeight="1" x14ac:dyDescent="0.2">
      <c r="A738" s="108"/>
      <c r="B738" s="108"/>
      <c r="C738" s="108"/>
      <c r="D738" s="107"/>
      <c r="E738" s="108"/>
      <c r="F738" s="108"/>
      <c r="G738" s="108"/>
      <c r="H738" s="108"/>
      <c r="I738" s="108"/>
      <c r="J738" s="109"/>
      <c r="K738" s="109"/>
      <c r="L738" s="108"/>
      <c r="M738" s="108"/>
      <c r="N738" s="108"/>
      <c r="O738" s="112"/>
      <c r="P738" s="112"/>
      <c r="Q738" s="108"/>
      <c r="R738" s="108"/>
      <c r="S738" s="112"/>
    </row>
    <row r="739" spans="1:19" ht="15.75" customHeight="1" x14ac:dyDescent="0.2">
      <c r="A739" s="108"/>
      <c r="B739" s="108"/>
      <c r="C739" s="108"/>
      <c r="D739" s="107"/>
      <c r="E739" s="108"/>
      <c r="F739" s="108"/>
      <c r="G739" s="108"/>
      <c r="H739" s="108"/>
      <c r="I739" s="108"/>
      <c r="J739" s="109"/>
      <c r="K739" s="109"/>
      <c r="L739" s="108"/>
      <c r="M739" s="108"/>
      <c r="N739" s="108"/>
      <c r="O739" s="112"/>
      <c r="P739" s="112"/>
      <c r="Q739" s="108"/>
      <c r="R739" s="108"/>
      <c r="S739" s="112"/>
    </row>
    <row r="740" spans="1:19" ht="15.75" customHeight="1" x14ac:dyDescent="0.2">
      <c r="A740" s="108"/>
      <c r="B740" s="108"/>
      <c r="C740" s="108"/>
      <c r="D740" s="107"/>
      <c r="E740" s="108"/>
      <c r="F740" s="108"/>
      <c r="G740" s="108"/>
      <c r="H740" s="108"/>
      <c r="I740" s="108"/>
      <c r="J740" s="109"/>
      <c r="K740" s="109"/>
      <c r="L740" s="108"/>
      <c r="M740" s="108"/>
      <c r="N740" s="108"/>
      <c r="O740" s="112"/>
      <c r="P740" s="112"/>
      <c r="Q740" s="108"/>
      <c r="R740" s="108"/>
      <c r="S740" s="112"/>
    </row>
    <row r="741" spans="1:19" ht="15.75" customHeight="1" x14ac:dyDescent="0.2">
      <c r="A741" s="108"/>
      <c r="B741" s="108"/>
      <c r="C741" s="108"/>
      <c r="D741" s="107"/>
      <c r="E741" s="108"/>
      <c r="F741" s="108"/>
      <c r="G741" s="108"/>
      <c r="H741" s="108"/>
      <c r="I741" s="108"/>
      <c r="J741" s="109"/>
      <c r="K741" s="109"/>
      <c r="L741" s="108"/>
      <c r="M741" s="108"/>
      <c r="N741" s="108"/>
      <c r="O741" s="112"/>
      <c r="P741" s="112"/>
      <c r="Q741" s="108"/>
      <c r="R741" s="108"/>
      <c r="S741" s="112"/>
    </row>
    <row r="742" spans="1:19" ht="15.75" customHeight="1" x14ac:dyDescent="0.2">
      <c r="A742" s="108"/>
      <c r="B742" s="108"/>
      <c r="C742" s="108"/>
      <c r="D742" s="107"/>
      <c r="E742" s="108"/>
      <c r="F742" s="108"/>
      <c r="G742" s="108"/>
      <c r="H742" s="108"/>
      <c r="I742" s="108"/>
      <c r="J742" s="109"/>
      <c r="K742" s="109"/>
      <c r="L742" s="108"/>
      <c r="M742" s="108"/>
      <c r="N742" s="108"/>
      <c r="O742" s="112"/>
      <c r="P742" s="112"/>
      <c r="Q742" s="108"/>
      <c r="R742" s="108"/>
      <c r="S742" s="112"/>
    </row>
    <row r="743" spans="1:19" ht="15.75" customHeight="1" x14ac:dyDescent="0.2">
      <c r="A743" s="108"/>
      <c r="B743" s="108"/>
      <c r="C743" s="108"/>
      <c r="D743" s="107"/>
      <c r="E743" s="108"/>
      <c r="F743" s="108"/>
      <c r="G743" s="108"/>
      <c r="H743" s="108"/>
      <c r="I743" s="108"/>
      <c r="J743" s="109"/>
      <c r="K743" s="109"/>
      <c r="L743" s="108"/>
      <c r="M743" s="108"/>
      <c r="N743" s="108"/>
      <c r="O743" s="112"/>
      <c r="P743" s="112"/>
      <c r="Q743" s="108"/>
      <c r="R743" s="108"/>
      <c r="S743" s="112"/>
    </row>
    <row r="744" spans="1:19" ht="15.75" customHeight="1" x14ac:dyDescent="0.2">
      <c r="A744" s="108"/>
      <c r="B744" s="108"/>
      <c r="C744" s="108"/>
      <c r="D744" s="107"/>
      <c r="E744" s="108"/>
      <c r="F744" s="108"/>
      <c r="G744" s="108"/>
      <c r="H744" s="108"/>
      <c r="I744" s="108"/>
      <c r="J744" s="109"/>
      <c r="K744" s="109"/>
      <c r="L744" s="108"/>
      <c r="M744" s="108"/>
      <c r="N744" s="108"/>
      <c r="O744" s="112"/>
      <c r="P744" s="112"/>
      <c r="Q744" s="108"/>
      <c r="R744" s="108"/>
      <c r="S744" s="112"/>
    </row>
    <row r="745" spans="1:19" ht="15.75" customHeight="1" x14ac:dyDescent="0.2">
      <c r="A745" s="108"/>
      <c r="B745" s="108"/>
      <c r="C745" s="108"/>
      <c r="D745" s="107"/>
      <c r="E745" s="108"/>
      <c r="F745" s="108"/>
      <c r="G745" s="108"/>
      <c r="H745" s="108"/>
      <c r="I745" s="108"/>
      <c r="J745" s="109"/>
      <c r="K745" s="109"/>
      <c r="L745" s="108"/>
      <c r="M745" s="108"/>
      <c r="N745" s="108"/>
      <c r="O745" s="112"/>
      <c r="P745" s="112"/>
      <c r="Q745" s="108"/>
      <c r="R745" s="108"/>
      <c r="S745" s="112"/>
    </row>
    <row r="746" spans="1:19" ht="15.75" customHeight="1" x14ac:dyDescent="0.2">
      <c r="A746" s="108"/>
      <c r="B746" s="108"/>
      <c r="C746" s="108"/>
      <c r="D746" s="107"/>
      <c r="E746" s="108"/>
      <c r="F746" s="108"/>
      <c r="G746" s="108"/>
      <c r="H746" s="108"/>
      <c r="I746" s="108"/>
      <c r="J746" s="109"/>
      <c r="K746" s="109"/>
      <c r="L746" s="108"/>
      <c r="M746" s="108"/>
      <c r="N746" s="108"/>
      <c r="O746" s="112"/>
      <c r="P746" s="112"/>
      <c r="Q746" s="108"/>
      <c r="R746" s="108"/>
      <c r="S746" s="112"/>
    </row>
    <row r="747" spans="1:19" ht="15.75" customHeight="1" x14ac:dyDescent="0.2">
      <c r="A747" s="108"/>
      <c r="B747" s="108"/>
      <c r="C747" s="108"/>
      <c r="D747" s="107"/>
      <c r="E747" s="108"/>
      <c r="F747" s="108"/>
      <c r="G747" s="108"/>
      <c r="H747" s="108"/>
      <c r="I747" s="108"/>
      <c r="J747" s="109"/>
      <c r="K747" s="109"/>
      <c r="L747" s="108"/>
      <c r="M747" s="108"/>
      <c r="N747" s="108"/>
      <c r="O747" s="112"/>
      <c r="P747" s="112"/>
      <c r="Q747" s="108"/>
      <c r="R747" s="108"/>
      <c r="S747" s="112"/>
    </row>
    <row r="748" spans="1:19" ht="15.75" customHeight="1" x14ac:dyDescent="0.2">
      <c r="A748" s="108"/>
      <c r="B748" s="108"/>
      <c r="C748" s="108"/>
      <c r="D748" s="107"/>
      <c r="E748" s="108"/>
      <c r="F748" s="108"/>
      <c r="G748" s="108"/>
      <c r="H748" s="108"/>
      <c r="I748" s="108"/>
      <c r="J748" s="109"/>
      <c r="K748" s="109"/>
      <c r="L748" s="108"/>
      <c r="M748" s="108"/>
      <c r="N748" s="108"/>
      <c r="O748" s="112"/>
      <c r="P748" s="112"/>
      <c r="Q748" s="108"/>
      <c r="R748" s="108"/>
      <c r="S748" s="112"/>
    </row>
    <row r="749" spans="1:19" ht="15.75" customHeight="1" x14ac:dyDescent="0.2">
      <c r="A749" s="108"/>
      <c r="B749" s="108"/>
      <c r="C749" s="108"/>
      <c r="D749" s="107"/>
      <c r="E749" s="108"/>
      <c r="F749" s="108"/>
      <c r="G749" s="108"/>
      <c r="H749" s="108"/>
      <c r="I749" s="108"/>
      <c r="J749" s="109"/>
      <c r="K749" s="109"/>
      <c r="L749" s="108"/>
      <c r="M749" s="108"/>
      <c r="N749" s="108"/>
      <c r="O749" s="112"/>
      <c r="P749" s="112"/>
      <c r="Q749" s="108"/>
      <c r="R749" s="108"/>
      <c r="S749" s="112"/>
    </row>
    <row r="750" spans="1:19" ht="15.75" customHeight="1" x14ac:dyDescent="0.2">
      <c r="A750" s="108"/>
      <c r="B750" s="108"/>
      <c r="C750" s="108"/>
      <c r="D750" s="107"/>
      <c r="E750" s="108"/>
      <c r="F750" s="108"/>
      <c r="G750" s="108"/>
      <c r="H750" s="108"/>
      <c r="I750" s="108"/>
      <c r="J750" s="109"/>
      <c r="K750" s="109"/>
      <c r="L750" s="108"/>
      <c r="M750" s="108"/>
      <c r="N750" s="108"/>
      <c r="O750" s="112"/>
      <c r="P750" s="112"/>
      <c r="Q750" s="108"/>
      <c r="R750" s="108"/>
      <c r="S750" s="112"/>
    </row>
    <row r="751" spans="1:19" ht="15.75" customHeight="1" x14ac:dyDescent="0.2">
      <c r="A751" s="108"/>
      <c r="B751" s="108"/>
      <c r="C751" s="108"/>
      <c r="D751" s="107"/>
      <c r="E751" s="108"/>
      <c r="F751" s="108"/>
      <c r="G751" s="108"/>
      <c r="H751" s="108"/>
      <c r="I751" s="108"/>
      <c r="J751" s="109"/>
      <c r="K751" s="109"/>
      <c r="L751" s="108"/>
      <c r="M751" s="108"/>
      <c r="N751" s="108"/>
      <c r="O751" s="112"/>
      <c r="P751" s="112"/>
      <c r="Q751" s="108"/>
      <c r="R751" s="108"/>
      <c r="S751" s="112"/>
    </row>
    <row r="752" spans="1:19" ht="15.75" customHeight="1" x14ac:dyDescent="0.2">
      <c r="A752" s="108"/>
      <c r="B752" s="108"/>
      <c r="C752" s="108"/>
      <c r="D752" s="107"/>
      <c r="E752" s="108"/>
      <c r="F752" s="108"/>
      <c r="G752" s="108"/>
      <c r="H752" s="108"/>
      <c r="I752" s="108"/>
      <c r="J752" s="109"/>
      <c r="K752" s="109"/>
      <c r="L752" s="108"/>
      <c r="M752" s="108"/>
      <c r="N752" s="108"/>
      <c r="O752" s="112"/>
      <c r="P752" s="112"/>
      <c r="Q752" s="108"/>
      <c r="R752" s="108"/>
      <c r="S752" s="112"/>
    </row>
    <row r="753" spans="1:19" ht="15.75" customHeight="1" x14ac:dyDescent="0.2">
      <c r="A753" s="108"/>
      <c r="B753" s="108"/>
      <c r="C753" s="108"/>
      <c r="D753" s="107"/>
      <c r="E753" s="108"/>
      <c r="F753" s="108"/>
      <c r="G753" s="108"/>
      <c r="H753" s="108"/>
      <c r="I753" s="108"/>
      <c r="J753" s="109"/>
      <c r="K753" s="109"/>
      <c r="L753" s="108"/>
      <c r="M753" s="108"/>
      <c r="N753" s="108"/>
      <c r="O753" s="112"/>
      <c r="P753" s="112"/>
      <c r="Q753" s="108"/>
      <c r="R753" s="108"/>
      <c r="S753" s="112"/>
    </row>
    <row r="754" spans="1:19" ht="15.75" customHeight="1" x14ac:dyDescent="0.2">
      <c r="A754" s="108"/>
      <c r="B754" s="108"/>
      <c r="C754" s="108"/>
      <c r="D754" s="107"/>
      <c r="E754" s="108"/>
      <c r="F754" s="108"/>
      <c r="G754" s="108"/>
      <c r="H754" s="108"/>
      <c r="I754" s="108"/>
      <c r="J754" s="109"/>
      <c r="K754" s="109"/>
      <c r="L754" s="108"/>
      <c r="M754" s="108"/>
      <c r="N754" s="108"/>
      <c r="O754" s="112"/>
      <c r="P754" s="112"/>
      <c r="Q754" s="108"/>
      <c r="R754" s="108"/>
      <c r="S754" s="112"/>
    </row>
    <row r="755" spans="1:19" ht="15.75" customHeight="1" x14ac:dyDescent="0.2">
      <c r="A755" s="108"/>
      <c r="B755" s="108"/>
      <c r="C755" s="108"/>
      <c r="D755" s="107"/>
      <c r="E755" s="108"/>
      <c r="F755" s="108"/>
      <c r="G755" s="108"/>
      <c r="H755" s="108"/>
      <c r="I755" s="108"/>
      <c r="J755" s="109"/>
      <c r="K755" s="109"/>
      <c r="L755" s="108"/>
      <c r="M755" s="108"/>
      <c r="N755" s="108"/>
      <c r="O755" s="112"/>
      <c r="P755" s="112"/>
      <c r="Q755" s="108"/>
      <c r="R755" s="108"/>
      <c r="S755" s="112"/>
    </row>
    <row r="756" spans="1:19" ht="15.75" customHeight="1" x14ac:dyDescent="0.2">
      <c r="A756" s="108"/>
      <c r="B756" s="108"/>
      <c r="C756" s="108"/>
      <c r="D756" s="107"/>
      <c r="E756" s="108"/>
      <c r="F756" s="108"/>
      <c r="G756" s="108"/>
      <c r="H756" s="108"/>
      <c r="I756" s="108"/>
      <c r="J756" s="109"/>
      <c r="K756" s="109"/>
      <c r="L756" s="108"/>
      <c r="M756" s="108"/>
      <c r="N756" s="108"/>
      <c r="O756" s="112"/>
      <c r="P756" s="112"/>
      <c r="Q756" s="108"/>
      <c r="R756" s="108"/>
      <c r="S756" s="112"/>
    </row>
    <row r="757" spans="1:19" ht="15.75" customHeight="1" x14ac:dyDescent="0.2">
      <c r="A757" s="108"/>
      <c r="B757" s="108"/>
      <c r="C757" s="108"/>
      <c r="D757" s="107"/>
      <c r="E757" s="108"/>
      <c r="F757" s="108"/>
      <c r="G757" s="108"/>
      <c r="H757" s="108"/>
      <c r="I757" s="108"/>
      <c r="J757" s="109"/>
      <c r="K757" s="109"/>
      <c r="L757" s="108"/>
      <c r="M757" s="108"/>
      <c r="N757" s="108"/>
      <c r="O757" s="112"/>
      <c r="P757" s="112"/>
      <c r="Q757" s="108"/>
      <c r="R757" s="108"/>
      <c r="S757" s="112"/>
    </row>
    <row r="758" spans="1:19" ht="15.75" customHeight="1" x14ac:dyDescent="0.2">
      <c r="A758" s="108"/>
      <c r="B758" s="108"/>
      <c r="C758" s="108"/>
      <c r="D758" s="107"/>
      <c r="E758" s="108"/>
      <c r="F758" s="108"/>
      <c r="G758" s="108"/>
      <c r="H758" s="108"/>
      <c r="I758" s="108"/>
      <c r="J758" s="109"/>
      <c r="K758" s="109"/>
      <c r="L758" s="108"/>
      <c r="M758" s="108"/>
      <c r="N758" s="108"/>
      <c r="O758" s="112"/>
      <c r="P758" s="112"/>
      <c r="Q758" s="108"/>
      <c r="R758" s="108"/>
      <c r="S758" s="112"/>
    </row>
    <row r="759" spans="1:19" ht="15.75" customHeight="1" x14ac:dyDescent="0.2">
      <c r="A759" s="108"/>
      <c r="B759" s="108"/>
      <c r="C759" s="108"/>
      <c r="D759" s="107"/>
      <c r="E759" s="108"/>
      <c r="F759" s="108"/>
      <c r="G759" s="108"/>
      <c r="H759" s="108"/>
      <c r="I759" s="108"/>
      <c r="J759" s="109"/>
      <c r="K759" s="109"/>
      <c r="L759" s="108"/>
      <c r="M759" s="108"/>
      <c r="N759" s="108"/>
      <c r="O759" s="112"/>
      <c r="P759" s="112"/>
      <c r="Q759" s="108"/>
      <c r="R759" s="108"/>
      <c r="S759" s="112"/>
    </row>
    <row r="760" spans="1:19" ht="15.75" customHeight="1" x14ac:dyDescent="0.2">
      <c r="A760" s="108"/>
      <c r="B760" s="108"/>
      <c r="C760" s="108"/>
      <c r="D760" s="107"/>
      <c r="E760" s="108"/>
      <c r="F760" s="108"/>
      <c r="G760" s="108"/>
      <c r="H760" s="108"/>
      <c r="I760" s="108"/>
      <c r="J760" s="109"/>
      <c r="K760" s="109"/>
      <c r="L760" s="108"/>
      <c r="M760" s="108"/>
      <c r="N760" s="108"/>
      <c r="O760" s="112"/>
      <c r="P760" s="112"/>
      <c r="Q760" s="108"/>
      <c r="R760" s="108"/>
      <c r="S760" s="112"/>
    </row>
    <row r="761" spans="1:19" ht="15.75" customHeight="1" x14ac:dyDescent="0.2">
      <c r="A761" s="108"/>
      <c r="B761" s="108"/>
      <c r="C761" s="108"/>
      <c r="D761" s="107"/>
      <c r="E761" s="108"/>
      <c r="F761" s="108"/>
      <c r="G761" s="108"/>
      <c r="H761" s="108"/>
      <c r="I761" s="108"/>
      <c r="J761" s="109"/>
      <c r="K761" s="109"/>
      <c r="L761" s="108"/>
      <c r="M761" s="108"/>
      <c r="N761" s="108"/>
      <c r="O761" s="112"/>
      <c r="P761" s="112"/>
      <c r="Q761" s="108"/>
      <c r="R761" s="108"/>
      <c r="S761" s="112"/>
    </row>
    <row r="762" spans="1:19" ht="15.75" customHeight="1" x14ac:dyDescent="0.2">
      <c r="A762" s="108"/>
      <c r="B762" s="108"/>
      <c r="C762" s="108"/>
      <c r="D762" s="107"/>
      <c r="E762" s="108"/>
      <c r="F762" s="108"/>
      <c r="G762" s="108"/>
      <c r="H762" s="108"/>
      <c r="I762" s="108"/>
      <c r="J762" s="109"/>
      <c r="K762" s="109"/>
      <c r="L762" s="108"/>
      <c r="M762" s="108"/>
      <c r="N762" s="108"/>
      <c r="O762" s="112"/>
      <c r="P762" s="112"/>
      <c r="Q762" s="108"/>
      <c r="R762" s="108"/>
      <c r="S762" s="112"/>
    </row>
    <row r="763" spans="1:19" ht="15.75" customHeight="1" x14ac:dyDescent="0.2">
      <c r="A763" s="108"/>
      <c r="B763" s="108"/>
      <c r="C763" s="108"/>
      <c r="D763" s="107"/>
      <c r="E763" s="108"/>
      <c r="F763" s="108"/>
      <c r="G763" s="108"/>
      <c r="H763" s="108"/>
      <c r="I763" s="108"/>
      <c r="J763" s="109"/>
      <c r="K763" s="109"/>
      <c r="L763" s="108"/>
      <c r="M763" s="108"/>
      <c r="N763" s="108"/>
      <c r="O763" s="112"/>
      <c r="P763" s="112"/>
      <c r="Q763" s="108"/>
      <c r="R763" s="108"/>
      <c r="S763" s="112"/>
    </row>
    <row r="764" spans="1:19" ht="15.75" customHeight="1" x14ac:dyDescent="0.2">
      <c r="A764" s="108"/>
      <c r="B764" s="108"/>
      <c r="C764" s="108"/>
      <c r="D764" s="107"/>
      <c r="E764" s="108"/>
      <c r="F764" s="108"/>
      <c r="G764" s="108"/>
      <c r="H764" s="108"/>
      <c r="I764" s="108"/>
      <c r="J764" s="109"/>
      <c r="K764" s="109"/>
      <c r="L764" s="108"/>
      <c r="M764" s="108"/>
      <c r="N764" s="108"/>
      <c r="O764" s="112"/>
      <c r="P764" s="112"/>
      <c r="Q764" s="108"/>
      <c r="R764" s="108"/>
      <c r="S764" s="112"/>
    </row>
    <row r="765" spans="1:19" ht="15.75" customHeight="1" x14ac:dyDescent="0.2">
      <c r="A765" s="108"/>
      <c r="B765" s="108"/>
      <c r="C765" s="108"/>
      <c r="D765" s="107"/>
      <c r="E765" s="108"/>
      <c r="F765" s="108"/>
      <c r="G765" s="108"/>
      <c r="H765" s="108"/>
      <c r="I765" s="108"/>
      <c r="J765" s="109"/>
      <c r="K765" s="109"/>
      <c r="L765" s="108"/>
      <c r="M765" s="108"/>
      <c r="N765" s="108"/>
      <c r="O765" s="112"/>
      <c r="P765" s="112"/>
      <c r="Q765" s="108"/>
      <c r="R765" s="108"/>
      <c r="S765" s="112"/>
    </row>
    <row r="766" spans="1:19" ht="15.75" customHeight="1" x14ac:dyDescent="0.2">
      <c r="A766" s="108"/>
      <c r="B766" s="108"/>
      <c r="C766" s="108"/>
      <c r="D766" s="107"/>
      <c r="E766" s="108"/>
      <c r="F766" s="108"/>
      <c r="G766" s="108"/>
      <c r="H766" s="108"/>
      <c r="I766" s="108"/>
      <c r="J766" s="109"/>
      <c r="K766" s="109"/>
      <c r="L766" s="108"/>
      <c r="M766" s="108"/>
      <c r="N766" s="108"/>
      <c r="O766" s="112"/>
      <c r="P766" s="112"/>
      <c r="Q766" s="108"/>
      <c r="R766" s="108"/>
      <c r="S766" s="112"/>
    </row>
    <row r="767" spans="1:19" ht="15.75" customHeight="1" x14ac:dyDescent="0.2">
      <c r="A767" s="108"/>
      <c r="B767" s="108"/>
      <c r="C767" s="108"/>
      <c r="D767" s="107"/>
      <c r="E767" s="108"/>
      <c r="F767" s="108"/>
      <c r="G767" s="108"/>
      <c r="H767" s="108"/>
      <c r="I767" s="108"/>
      <c r="J767" s="109"/>
      <c r="K767" s="109"/>
      <c r="L767" s="108"/>
      <c r="M767" s="108"/>
      <c r="N767" s="108"/>
      <c r="O767" s="112"/>
      <c r="P767" s="112"/>
      <c r="Q767" s="108"/>
      <c r="R767" s="108"/>
      <c r="S767" s="112"/>
    </row>
    <row r="768" spans="1:19" ht="15.75" customHeight="1" x14ac:dyDescent="0.2">
      <c r="A768" s="108"/>
      <c r="B768" s="108"/>
      <c r="C768" s="108"/>
      <c r="D768" s="107"/>
      <c r="E768" s="108"/>
      <c r="F768" s="108"/>
      <c r="G768" s="108"/>
      <c r="H768" s="108"/>
      <c r="I768" s="108"/>
      <c r="J768" s="109"/>
      <c r="K768" s="109"/>
      <c r="L768" s="108"/>
      <c r="M768" s="108"/>
      <c r="N768" s="108"/>
      <c r="O768" s="112"/>
      <c r="P768" s="112"/>
      <c r="Q768" s="108"/>
      <c r="R768" s="108"/>
      <c r="S768" s="112"/>
    </row>
    <row r="769" spans="1:19" ht="15.75" customHeight="1" x14ac:dyDescent="0.2">
      <c r="A769" s="108"/>
      <c r="B769" s="108"/>
      <c r="C769" s="108"/>
      <c r="D769" s="107"/>
      <c r="E769" s="108"/>
      <c r="F769" s="108"/>
      <c r="G769" s="108"/>
      <c r="H769" s="108"/>
      <c r="I769" s="108"/>
      <c r="J769" s="109"/>
      <c r="K769" s="109"/>
      <c r="L769" s="108"/>
      <c r="M769" s="108"/>
      <c r="N769" s="108"/>
      <c r="O769" s="112"/>
      <c r="P769" s="112"/>
      <c r="Q769" s="108"/>
      <c r="R769" s="108"/>
      <c r="S769" s="112"/>
    </row>
    <row r="770" spans="1:19" ht="15.75" customHeight="1" x14ac:dyDescent="0.2">
      <c r="A770" s="108"/>
      <c r="B770" s="108"/>
      <c r="C770" s="108"/>
      <c r="D770" s="107"/>
      <c r="E770" s="108"/>
      <c r="F770" s="108"/>
      <c r="G770" s="108"/>
      <c r="H770" s="108"/>
      <c r="I770" s="108"/>
      <c r="J770" s="109"/>
      <c r="K770" s="109"/>
      <c r="L770" s="108"/>
      <c r="M770" s="108"/>
      <c r="N770" s="108"/>
      <c r="O770" s="112"/>
      <c r="P770" s="112"/>
      <c r="Q770" s="108"/>
      <c r="R770" s="108"/>
      <c r="S770" s="112"/>
    </row>
    <row r="771" spans="1:19" ht="15.75" customHeight="1" x14ac:dyDescent="0.2">
      <c r="A771" s="108"/>
      <c r="B771" s="108"/>
      <c r="C771" s="108"/>
      <c r="D771" s="107"/>
      <c r="E771" s="108"/>
      <c r="F771" s="108"/>
      <c r="G771" s="108"/>
      <c r="H771" s="108"/>
      <c r="I771" s="108"/>
      <c r="J771" s="109"/>
      <c r="K771" s="109"/>
      <c r="L771" s="108"/>
      <c r="M771" s="108"/>
      <c r="N771" s="108"/>
      <c r="O771" s="112"/>
      <c r="P771" s="112"/>
      <c r="Q771" s="108"/>
      <c r="R771" s="108"/>
      <c r="S771" s="112"/>
    </row>
    <row r="772" spans="1:19" ht="15.75" customHeight="1" x14ac:dyDescent="0.2">
      <c r="A772" s="108"/>
      <c r="B772" s="108"/>
      <c r="C772" s="108"/>
      <c r="D772" s="107"/>
      <c r="E772" s="108"/>
      <c r="F772" s="108"/>
      <c r="G772" s="108"/>
      <c r="H772" s="108"/>
      <c r="I772" s="108"/>
      <c r="J772" s="109"/>
      <c r="K772" s="109"/>
      <c r="L772" s="108"/>
      <c r="M772" s="108"/>
      <c r="N772" s="108"/>
      <c r="O772" s="112"/>
      <c r="P772" s="112"/>
      <c r="Q772" s="108"/>
      <c r="R772" s="108"/>
      <c r="S772" s="112"/>
    </row>
    <row r="773" spans="1:19" ht="15.75" customHeight="1" x14ac:dyDescent="0.2">
      <c r="A773" s="108"/>
      <c r="B773" s="108"/>
      <c r="C773" s="108"/>
      <c r="D773" s="107"/>
      <c r="E773" s="108"/>
      <c r="F773" s="108"/>
      <c r="G773" s="108"/>
      <c r="H773" s="108"/>
      <c r="I773" s="108"/>
      <c r="J773" s="109"/>
      <c r="K773" s="109"/>
      <c r="L773" s="108"/>
      <c r="M773" s="108"/>
      <c r="N773" s="108"/>
      <c r="O773" s="112"/>
      <c r="P773" s="112"/>
      <c r="Q773" s="108"/>
      <c r="R773" s="108"/>
      <c r="S773" s="112"/>
    </row>
    <row r="774" spans="1:19" ht="15.75" customHeight="1" x14ac:dyDescent="0.2">
      <c r="A774" s="108"/>
      <c r="B774" s="108"/>
      <c r="C774" s="108"/>
      <c r="D774" s="107"/>
      <c r="E774" s="108"/>
      <c r="F774" s="108"/>
      <c r="G774" s="108"/>
      <c r="H774" s="108"/>
      <c r="I774" s="108"/>
      <c r="J774" s="109"/>
      <c r="K774" s="109"/>
      <c r="L774" s="108"/>
      <c r="M774" s="108"/>
      <c r="N774" s="108"/>
      <c r="O774" s="112"/>
      <c r="P774" s="112"/>
      <c r="Q774" s="108"/>
      <c r="R774" s="108"/>
      <c r="S774" s="112"/>
    </row>
    <row r="775" spans="1:19" ht="15.75" customHeight="1" x14ac:dyDescent="0.2">
      <c r="A775" s="108"/>
      <c r="B775" s="108"/>
      <c r="C775" s="108"/>
      <c r="D775" s="107"/>
      <c r="E775" s="108"/>
      <c r="F775" s="108"/>
      <c r="G775" s="108"/>
      <c r="H775" s="108"/>
      <c r="I775" s="108"/>
      <c r="J775" s="109"/>
      <c r="K775" s="109"/>
      <c r="L775" s="108"/>
      <c r="M775" s="108"/>
      <c r="N775" s="108"/>
      <c r="O775" s="112"/>
      <c r="P775" s="112"/>
      <c r="Q775" s="108"/>
      <c r="R775" s="108"/>
      <c r="S775" s="112"/>
    </row>
    <row r="776" spans="1:19" ht="15.75" customHeight="1" x14ac:dyDescent="0.2">
      <c r="A776" s="108"/>
      <c r="B776" s="108"/>
      <c r="C776" s="108"/>
      <c r="D776" s="107"/>
      <c r="E776" s="108"/>
      <c r="F776" s="108"/>
      <c r="G776" s="108"/>
      <c r="H776" s="108"/>
      <c r="I776" s="108"/>
      <c r="J776" s="109"/>
      <c r="K776" s="109"/>
      <c r="L776" s="108"/>
      <c r="M776" s="108"/>
      <c r="N776" s="108"/>
      <c r="O776" s="112"/>
      <c r="P776" s="112"/>
      <c r="Q776" s="108"/>
      <c r="R776" s="108"/>
      <c r="S776" s="112"/>
    </row>
    <row r="777" spans="1:19" ht="15.75" customHeight="1" x14ac:dyDescent="0.2">
      <c r="A777" s="108"/>
      <c r="B777" s="108"/>
      <c r="C777" s="108"/>
      <c r="D777" s="107"/>
      <c r="E777" s="108"/>
      <c r="F777" s="108"/>
      <c r="G777" s="108"/>
      <c r="H777" s="108"/>
      <c r="I777" s="108"/>
      <c r="J777" s="109"/>
      <c r="K777" s="109"/>
      <c r="L777" s="108"/>
      <c r="M777" s="108"/>
      <c r="N777" s="108"/>
      <c r="O777" s="112"/>
      <c r="P777" s="112"/>
      <c r="Q777" s="108"/>
      <c r="R777" s="108"/>
      <c r="S777" s="112"/>
    </row>
    <row r="778" spans="1:19" ht="15.75" customHeight="1" x14ac:dyDescent="0.2">
      <c r="A778" s="108"/>
      <c r="B778" s="108"/>
      <c r="C778" s="108"/>
      <c r="D778" s="107"/>
      <c r="E778" s="108"/>
      <c r="F778" s="108"/>
      <c r="G778" s="108"/>
      <c r="H778" s="108"/>
      <c r="I778" s="108"/>
      <c r="J778" s="109"/>
      <c r="K778" s="109"/>
      <c r="L778" s="108"/>
      <c r="M778" s="108"/>
      <c r="N778" s="108"/>
      <c r="O778" s="112"/>
      <c r="P778" s="112"/>
      <c r="Q778" s="108"/>
      <c r="R778" s="108"/>
      <c r="S778" s="112"/>
    </row>
    <row r="779" spans="1:19" ht="15.75" customHeight="1" x14ac:dyDescent="0.2">
      <c r="A779" s="108"/>
      <c r="B779" s="108"/>
      <c r="C779" s="108"/>
      <c r="D779" s="107"/>
      <c r="E779" s="108"/>
      <c r="F779" s="108"/>
      <c r="G779" s="108"/>
      <c r="H779" s="108"/>
      <c r="I779" s="108"/>
      <c r="J779" s="109"/>
      <c r="K779" s="109"/>
      <c r="L779" s="108"/>
      <c r="M779" s="108"/>
      <c r="N779" s="108"/>
      <c r="O779" s="112"/>
      <c r="P779" s="112"/>
      <c r="Q779" s="108"/>
      <c r="R779" s="108"/>
      <c r="S779" s="112"/>
    </row>
    <row r="780" spans="1:19" ht="15.75" customHeight="1" x14ac:dyDescent="0.2">
      <c r="A780" s="108"/>
      <c r="B780" s="108"/>
      <c r="C780" s="108"/>
      <c r="D780" s="107"/>
      <c r="E780" s="108"/>
      <c r="F780" s="108"/>
      <c r="G780" s="108"/>
      <c r="H780" s="108"/>
      <c r="I780" s="108"/>
      <c r="J780" s="109"/>
      <c r="K780" s="109"/>
      <c r="L780" s="108"/>
      <c r="M780" s="108"/>
      <c r="N780" s="108"/>
      <c r="O780" s="112"/>
      <c r="P780" s="112"/>
      <c r="Q780" s="108"/>
      <c r="R780" s="108"/>
      <c r="S780" s="112"/>
    </row>
    <row r="781" spans="1:19" ht="15.75" customHeight="1" x14ac:dyDescent="0.2">
      <c r="A781" s="108"/>
      <c r="B781" s="108"/>
      <c r="C781" s="108"/>
      <c r="D781" s="107"/>
      <c r="E781" s="108"/>
      <c r="F781" s="108"/>
      <c r="G781" s="108"/>
      <c r="H781" s="108"/>
      <c r="I781" s="108"/>
      <c r="J781" s="109"/>
      <c r="K781" s="109"/>
      <c r="L781" s="108"/>
      <c r="M781" s="108"/>
      <c r="N781" s="108"/>
      <c r="O781" s="112"/>
      <c r="P781" s="112"/>
      <c r="Q781" s="108"/>
      <c r="R781" s="108"/>
      <c r="S781" s="112"/>
    </row>
    <row r="782" spans="1:19" ht="15.75" customHeight="1" x14ac:dyDescent="0.2">
      <c r="A782" s="108"/>
      <c r="B782" s="108"/>
      <c r="C782" s="108"/>
      <c r="D782" s="107"/>
      <c r="E782" s="108"/>
      <c r="F782" s="108"/>
      <c r="G782" s="108"/>
      <c r="H782" s="108"/>
      <c r="I782" s="108"/>
      <c r="J782" s="109"/>
      <c r="K782" s="109"/>
      <c r="L782" s="108"/>
      <c r="M782" s="108"/>
      <c r="N782" s="108"/>
      <c r="O782" s="112"/>
      <c r="P782" s="112"/>
      <c r="Q782" s="108"/>
      <c r="R782" s="108"/>
      <c r="S782" s="112"/>
    </row>
    <row r="783" spans="1:19" ht="15.75" customHeight="1" x14ac:dyDescent="0.2">
      <c r="A783" s="108"/>
      <c r="B783" s="108"/>
      <c r="C783" s="108"/>
      <c r="D783" s="107"/>
      <c r="E783" s="108"/>
      <c r="F783" s="108"/>
      <c r="G783" s="108"/>
      <c r="H783" s="108"/>
      <c r="I783" s="108"/>
      <c r="J783" s="109"/>
      <c r="K783" s="109"/>
      <c r="L783" s="108"/>
      <c r="M783" s="108"/>
      <c r="N783" s="108"/>
      <c r="O783" s="112"/>
      <c r="P783" s="112"/>
      <c r="Q783" s="108"/>
      <c r="R783" s="108"/>
      <c r="S783" s="112"/>
    </row>
    <row r="784" spans="1:19" ht="15.75" customHeight="1" x14ac:dyDescent="0.2">
      <c r="A784" s="108"/>
      <c r="B784" s="108"/>
      <c r="C784" s="108"/>
      <c r="D784" s="107"/>
      <c r="E784" s="108"/>
      <c r="F784" s="108"/>
      <c r="G784" s="108"/>
      <c r="H784" s="108"/>
      <c r="I784" s="108"/>
      <c r="J784" s="109"/>
      <c r="K784" s="109"/>
      <c r="L784" s="108"/>
      <c r="M784" s="108"/>
      <c r="N784" s="108"/>
      <c r="O784" s="112"/>
      <c r="P784" s="112"/>
      <c r="Q784" s="108"/>
      <c r="R784" s="108"/>
      <c r="S784" s="112"/>
    </row>
    <row r="785" spans="1:19" ht="15.75" customHeight="1" x14ac:dyDescent="0.2">
      <c r="A785" s="108"/>
      <c r="B785" s="108"/>
      <c r="C785" s="108"/>
      <c r="D785" s="107"/>
      <c r="E785" s="108"/>
      <c r="F785" s="108"/>
      <c r="G785" s="108"/>
      <c r="H785" s="108"/>
      <c r="I785" s="108"/>
      <c r="J785" s="109"/>
      <c r="K785" s="109"/>
      <c r="L785" s="108"/>
      <c r="M785" s="108"/>
      <c r="N785" s="108"/>
      <c r="O785" s="112"/>
      <c r="P785" s="112"/>
      <c r="Q785" s="108"/>
      <c r="R785" s="108"/>
      <c r="S785" s="112"/>
    </row>
    <row r="786" spans="1:19" ht="15.75" customHeight="1" x14ac:dyDescent="0.2">
      <c r="A786" s="108"/>
      <c r="B786" s="108"/>
      <c r="C786" s="108"/>
      <c r="D786" s="107"/>
      <c r="E786" s="108"/>
      <c r="F786" s="108"/>
      <c r="G786" s="108"/>
      <c r="H786" s="108"/>
      <c r="I786" s="108"/>
      <c r="J786" s="109"/>
      <c r="K786" s="109"/>
      <c r="L786" s="108"/>
      <c r="M786" s="108"/>
      <c r="N786" s="108"/>
      <c r="O786" s="112"/>
      <c r="P786" s="112"/>
      <c r="Q786" s="108"/>
      <c r="R786" s="108"/>
      <c r="S786" s="112"/>
    </row>
    <row r="787" spans="1:19" ht="15.75" customHeight="1" x14ac:dyDescent="0.2">
      <c r="A787" s="108"/>
      <c r="B787" s="108"/>
      <c r="C787" s="108"/>
      <c r="D787" s="107"/>
      <c r="E787" s="108"/>
      <c r="F787" s="108"/>
      <c r="G787" s="108"/>
      <c r="H787" s="108"/>
      <c r="I787" s="108"/>
      <c r="J787" s="109"/>
      <c r="K787" s="109"/>
      <c r="L787" s="108"/>
      <c r="M787" s="108"/>
      <c r="N787" s="108"/>
      <c r="O787" s="112"/>
      <c r="P787" s="112"/>
      <c r="Q787" s="108"/>
      <c r="R787" s="108"/>
      <c r="S787" s="112"/>
    </row>
    <row r="788" spans="1:19" ht="15.75" customHeight="1" x14ac:dyDescent="0.2">
      <c r="A788" s="108"/>
      <c r="B788" s="108"/>
      <c r="C788" s="108"/>
      <c r="D788" s="107"/>
      <c r="E788" s="108"/>
      <c r="F788" s="108"/>
      <c r="G788" s="108"/>
      <c r="H788" s="108"/>
      <c r="I788" s="108"/>
      <c r="J788" s="109"/>
      <c r="K788" s="109"/>
      <c r="L788" s="108"/>
      <c r="M788" s="108"/>
      <c r="N788" s="108"/>
      <c r="O788" s="112"/>
      <c r="P788" s="112"/>
      <c r="Q788" s="108"/>
      <c r="R788" s="108"/>
      <c r="S788" s="112"/>
    </row>
    <row r="789" spans="1:19" ht="15.75" customHeight="1" x14ac:dyDescent="0.2">
      <c r="A789" s="108"/>
      <c r="B789" s="108"/>
      <c r="C789" s="108"/>
      <c r="D789" s="107"/>
      <c r="E789" s="108"/>
      <c r="F789" s="108"/>
      <c r="G789" s="108"/>
      <c r="H789" s="108"/>
      <c r="I789" s="108"/>
      <c r="J789" s="109"/>
      <c r="K789" s="109"/>
      <c r="L789" s="108"/>
      <c r="M789" s="108"/>
      <c r="N789" s="108"/>
      <c r="O789" s="112"/>
      <c r="P789" s="112"/>
      <c r="Q789" s="108"/>
      <c r="R789" s="108"/>
      <c r="S789" s="112"/>
    </row>
    <row r="790" spans="1:19" ht="15.75" customHeight="1" x14ac:dyDescent="0.2">
      <c r="A790" s="108"/>
      <c r="B790" s="108"/>
      <c r="C790" s="108"/>
      <c r="D790" s="107"/>
      <c r="E790" s="108"/>
      <c r="F790" s="108"/>
      <c r="G790" s="108"/>
      <c r="H790" s="108"/>
      <c r="I790" s="108"/>
      <c r="J790" s="109"/>
      <c r="K790" s="109"/>
      <c r="L790" s="108"/>
      <c r="M790" s="108"/>
      <c r="N790" s="108"/>
      <c r="O790" s="112"/>
      <c r="P790" s="112"/>
      <c r="Q790" s="108"/>
      <c r="R790" s="108"/>
      <c r="S790" s="112"/>
    </row>
    <row r="791" spans="1:19" ht="15.75" customHeight="1" x14ac:dyDescent="0.2">
      <c r="A791" s="108"/>
      <c r="B791" s="108"/>
      <c r="C791" s="108"/>
      <c r="D791" s="107"/>
      <c r="E791" s="108"/>
      <c r="F791" s="108"/>
      <c r="G791" s="108"/>
      <c r="H791" s="108"/>
      <c r="I791" s="108"/>
      <c r="J791" s="109"/>
      <c r="K791" s="109"/>
      <c r="L791" s="108"/>
      <c r="M791" s="108"/>
      <c r="N791" s="108"/>
      <c r="O791" s="112"/>
      <c r="P791" s="112"/>
      <c r="Q791" s="108"/>
      <c r="R791" s="108"/>
      <c r="S791" s="112"/>
    </row>
    <row r="792" spans="1:19" ht="15.75" customHeight="1" x14ac:dyDescent="0.2">
      <c r="A792" s="108"/>
      <c r="B792" s="108"/>
      <c r="C792" s="108"/>
      <c r="D792" s="107"/>
      <c r="E792" s="108"/>
      <c r="F792" s="108"/>
      <c r="G792" s="108"/>
      <c r="H792" s="108"/>
      <c r="I792" s="108"/>
      <c r="J792" s="109"/>
      <c r="K792" s="109"/>
      <c r="L792" s="108"/>
      <c r="M792" s="108"/>
      <c r="N792" s="108"/>
      <c r="O792" s="112"/>
      <c r="P792" s="112"/>
      <c r="Q792" s="108"/>
      <c r="R792" s="108"/>
      <c r="S792" s="112"/>
    </row>
    <row r="793" spans="1:19" ht="15.75" customHeight="1" x14ac:dyDescent="0.2">
      <c r="A793" s="108"/>
      <c r="B793" s="108"/>
      <c r="C793" s="108"/>
      <c r="D793" s="107"/>
      <c r="E793" s="108"/>
      <c r="F793" s="108"/>
      <c r="G793" s="108"/>
      <c r="H793" s="108"/>
      <c r="I793" s="108"/>
      <c r="J793" s="109"/>
      <c r="K793" s="109"/>
      <c r="L793" s="108"/>
      <c r="M793" s="108"/>
      <c r="N793" s="108"/>
      <c r="O793" s="112"/>
      <c r="P793" s="112"/>
      <c r="Q793" s="108"/>
      <c r="R793" s="108"/>
      <c r="S793" s="112"/>
    </row>
    <row r="794" spans="1:19" ht="15.75" customHeight="1" x14ac:dyDescent="0.2">
      <c r="A794" s="108"/>
      <c r="B794" s="108"/>
      <c r="C794" s="108"/>
      <c r="D794" s="107"/>
      <c r="E794" s="108"/>
      <c r="F794" s="108"/>
      <c r="G794" s="108"/>
      <c r="H794" s="108"/>
      <c r="I794" s="108"/>
      <c r="J794" s="109"/>
      <c r="K794" s="109"/>
      <c r="L794" s="108"/>
      <c r="M794" s="108"/>
      <c r="N794" s="108"/>
      <c r="O794" s="112"/>
      <c r="P794" s="112"/>
      <c r="Q794" s="108"/>
      <c r="R794" s="108"/>
      <c r="S794" s="112"/>
    </row>
    <row r="795" spans="1:19" ht="15.75" customHeight="1" x14ac:dyDescent="0.2">
      <c r="A795" s="108"/>
      <c r="B795" s="108"/>
      <c r="C795" s="108"/>
      <c r="D795" s="107"/>
      <c r="E795" s="108"/>
      <c r="F795" s="108"/>
      <c r="G795" s="108"/>
      <c r="H795" s="108"/>
      <c r="I795" s="108"/>
      <c r="J795" s="109"/>
      <c r="K795" s="109"/>
      <c r="L795" s="108"/>
      <c r="M795" s="108"/>
      <c r="N795" s="108"/>
      <c r="O795" s="112"/>
      <c r="P795" s="112"/>
      <c r="Q795" s="108"/>
      <c r="R795" s="108"/>
      <c r="S795" s="112"/>
    </row>
    <row r="796" spans="1:19" ht="15.75" customHeight="1" x14ac:dyDescent="0.2">
      <c r="A796" s="108"/>
      <c r="B796" s="108"/>
      <c r="C796" s="108"/>
      <c r="D796" s="107"/>
      <c r="E796" s="108"/>
      <c r="F796" s="108"/>
      <c r="G796" s="108"/>
      <c r="H796" s="108"/>
      <c r="I796" s="108"/>
      <c r="J796" s="109"/>
      <c r="K796" s="109"/>
      <c r="L796" s="108"/>
      <c r="M796" s="108"/>
      <c r="N796" s="108"/>
      <c r="O796" s="112"/>
      <c r="P796" s="112"/>
      <c r="Q796" s="108"/>
      <c r="R796" s="108"/>
      <c r="S796" s="112"/>
    </row>
    <row r="797" spans="1:19" ht="15.75" customHeight="1" x14ac:dyDescent="0.2">
      <c r="A797" s="108"/>
      <c r="B797" s="108"/>
      <c r="C797" s="108"/>
      <c r="D797" s="107"/>
      <c r="E797" s="108"/>
      <c r="F797" s="108"/>
      <c r="G797" s="108"/>
      <c r="H797" s="108"/>
      <c r="I797" s="108"/>
      <c r="J797" s="109"/>
      <c r="K797" s="109"/>
      <c r="L797" s="108"/>
      <c r="M797" s="108"/>
      <c r="N797" s="108"/>
      <c r="O797" s="112"/>
      <c r="P797" s="112"/>
      <c r="Q797" s="108"/>
      <c r="R797" s="108"/>
      <c r="S797" s="112"/>
    </row>
    <row r="798" spans="1:19" ht="15.75" customHeight="1" x14ac:dyDescent="0.2">
      <c r="A798" s="108"/>
      <c r="B798" s="108"/>
      <c r="C798" s="108"/>
      <c r="D798" s="107"/>
      <c r="E798" s="108"/>
      <c r="F798" s="108"/>
      <c r="G798" s="108"/>
      <c r="H798" s="108"/>
      <c r="I798" s="108"/>
      <c r="J798" s="109"/>
      <c r="K798" s="109"/>
      <c r="L798" s="108"/>
      <c r="M798" s="108"/>
      <c r="N798" s="108"/>
      <c r="O798" s="112"/>
      <c r="P798" s="112"/>
      <c r="Q798" s="108"/>
      <c r="R798" s="108"/>
      <c r="S798" s="112"/>
    </row>
    <row r="799" spans="1:19" ht="15.75" customHeight="1" x14ac:dyDescent="0.2">
      <c r="A799" s="108"/>
      <c r="B799" s="108"/>
      <c r="C799" s="108"/>
      <c r="D799" s="107"/>
      <c r="E799" s="108"/>
      <c r="F799" s="108"/>
      <c r="G799" s="108"/>
      <c r="H799" s="108"/>
      <c r="I799" s="108"/>
      <c r="J799" s="109"/>
      <c r="K799" s="109"/>
      <c r="L799" s="108"/>
      <c r="M799" s="108"/>
      <c r="N799" s="108"/>
      <c r="O799" s="112"/>
      <c r="P799" s="112"/>
      <c r="Q799" s="108"/>
      <c r="R799" s="108"/>
      <c r="S799" s="112"/>
    </row>
    <row r="800" spans="1:19" ht="15.75" customHeight="1" x14ac:dyDescent="0.2">
      <c r="A800" s="108"/>
      <c r="B800" s="108"/>
      <c r="C800" s="108"/>
      <c r="D800" s="107"/>
      <c r="E800" s="108"/>
      <c r="F800" s="108"/>
      <c r="G800" s="108"/>
      <c r="H800" s="108"/>
      <c r="I800" s="108"/>
      <c r="J800" s="109"/>
      <c r="K800" s="109"/>
      <c r="L800" s="108"/>
      <c r="M800" s="108"/>
      <c r="N800" s="108"/>
      <c r="O800" s="112"/>
      <c r="P800" s="112"/>
      <c r="Q800" s="108"/>
      <c r="R800" s="108"/>
      <c r="S800" s="112"/>
    </row>
    <row r="801" spans="1:19" ht="15.75" customHeight="1" x14ac:dyDescent="0.2">
      <c r="A801" s="108"/>
      <c r="B801" s="108"/>
      <c r="C801" s="108"/>
      <c r="D801" s="107"/>
      <c r="E801" s="108"/>
      <c r="F801" s="108"/>
      <c r="G801" s="108"/>
      <c r="H801" s="108"/>
      <c r="I801" s="108"/>
      <c r="J801" s="109"/>
      <c r="K801" s="109"/>
      <c r="L801" s="108"/>
      <c r="M801" s="108"/>
      <c r="N801" s="108"/>
      <c r="O801" s="112"/>
      <c r="P801" s="112"/>
      <c r="Q801" s="108"/>
      <c r="R801" s="108"/>
      <c r="S801" s="112"/>
    </row>
    <row r="802" spans="1:19" ht="15.75" customHeight="1" x14ac:dyDescent="0.2">
      <c r="A802" s="108"/>
      <c r="B802" s="108"/>
      <c r="C802" s="108"/>
      <c r="D802" s="107"/>
      <c r="E802" s="108"/>
      <c r="F802" s="108"/>
      <c r="G802" s="108"/>
      <c r="H802" s="108"/>
      <c r="I802" s="108"/>
      <c r="J802" s="109"/>
      <c r="K802" s="109"/>
      <c r="L802" s="108"/>
      <c r="M802" s="108"/>
      <c r="N802" s="108"/>
      <c r="O802" s="112"/>
      <c r="P802" s="112"/>
      <c r="Q802" s="108"/>
      <c r="R802" s="108"/>
      <c r="S802" s="112"/>
    </row>
    <row r="803" spans="1:19" ht="15.75" customHeight="1" x14ac:dyDescent="0.2">
      <c r="A803" s="108"/>
      <c r="B803" s="108"/>
      <c r="C803" s="108"/>
      <c r="D803" s="107"/>
      <c r="E803" s="108"/>
      <c r="F803" s="108"/>
      <c r="G803" s="108"/>
      <c r="H803" s="108"/>
      <c r="I803" s="108"/>
      <c r="J803" s="109"/>
      <c r="K803" s="109"/>
      <c r="L803" s="108"/>
      <c r="M803" s="108"/>
      <c r="N803" s="108"/>
      <c r="O803" s="112"/>
      <c r="P803" s="112"/>
      <c r="Q803" s="108"/>
      <c r="R803" s="108"/>
      <c r="S803" s="112"/>
    </row>
    <row r="804" spans="1:19" ht="15.75" customHeight="1" x14ac:dyDescent="0.2">
      <c r="A804" s="108"/>
      <c r="B804" s="108"/>
      <c r="C804" s="108"/>
      <c r="D804" s="107"/>
      <c r="E804" s="108"/>
      <c r="F804" s="108"/>
      <c r="G804" s="108"/>
      <c r="H804" s="108"/>
      <c r="I804" s="108"/>
      <c r="J804" s="109"/>
      <c r="K804" s="109"/>
      <c r="L804" s="108"/>
      <c r="M804" s="108"/>
      <c r="N804" s="108"/>
      <c r="O804" s="112"/>
      <c r="P804" s="112"/>
      <c r="Q804" s="108"/>
      <c r="R804" s="108"/>
      <c r="S804" s="112"/>
    </row>
    <row r="805" spans="1:19" ht="15.75" customHeight="1" x14ac:dyDescent="0.2">
      <c r="A805" s="108"/>
      <c r="B805" s="108"/>
      <c r="C805" s="108"/>
      <c r="D805" s="107"/>
      <c r="E805" s="108"/>
      <c r="F805" s="108"/>
      <c r="G805" s="108"/>
      <c r="H805" s="108"/>
      <c r="I805" s="108"/>
      <c r="J805" s="109"/>
      <c r="K805" s="109"/>
      <c r="L805" s="108"/>
      <c r="M805" s="108"/>
      <c r="N805" s="108"/>
      <c r="O805" s="112"/>
      <c r="P805" s="112"/>
      <c r="Q805" s="108"/>
      <c r="R805" s="108"/>
      <c r="S805" s="112"/>
    </row>
    <row r="806" spans="1:19" ht="15.75" customHeight="1" x14ac:dyDescent="0.2">
      <c r="A806" s="108"/>
      <c r="B806" s="108"/>
      <c r="C806" s="108"/>
      <c r="D806" s="107"/>
      <c r="E806" s="108"/>
      <c r="F806" s="108"/>
      <c r="G806" s="108"/>
      <c r="H806" s="108"/>
      <c r="I806" s="108"/>
      <c r="J806" s="109"/>
      <c r="K806" s="109"/>
      <c r="L806" s="108"/>
      <c r="M806" s="108"/>
      <c r="N806" s="108"/>
      <c r="O806" s="112"/>
      <c r="P806" s="112"/>
      <c r="Q806" s="108"/>
      <c r="R806" s="108"/>
      <c r="S806" s="112"/>
    </row>
    <row r="807" spans="1:19" ht="15.75" customHeight="1" x14ac:dyDescent="0.2">
      <c r="A807" s="108"/>
      <c r="B807" s="108"/>
      <c r="C807" s="108"/>
      <c r="D807" s="107"/>
      <c r="E807" s="108"/>
      <c r="F807" s="108"/>
      <c r="G807" s="108"/>
      <c r="H807" s="108"/>
      <c r="I807" s="108"/>
      <c r="J807" s="109"/>
      <c r="K807" s="109"/>
      <c r="L807" s="108"/>
      <c r="M807" s="108"/>
      <c r="N807" s="108"/>
      <c r="O807" s="112"/>
      <c r="P807" s="112"/>
      <c r="Q807" s="108"/>
      <c r="R807" s="108"/>
      <c r="S807" s="112"/>
    </row>
    <row r="808" spans="1:19" ht="15.75" customHeight="1" x14ac:dyDescent="0.2">
      <c r="A808" s="108"/>
      <c r="B808" s="108"/>
      <c r="C808" s="108"/>
      <c r="D808" s="107"/>
      <c r="E808" s="108"/>
      <c r="F808" s="108"/>
      <c r="G808" s="108"/>
      <c r="H808" s="108"/>
      <c r="I808" s="108"/>
      <c r="J808" s="109"/>
      <c r="K808" s="109"/>
      <c r="L808" s="108"/>
      <c r="M808" s="108"/>
      <c r="N808" s="108"/>
      <c r="O808" s="112"/>
      <c r="P808" s="112"/>
      <c r="Q808" s="108"/>
      <c r="R808" s="108"/>
      <c r="S808" s="112"/>
    </row>
    <row r="809" spans="1:19" ht="15.75" customHeight="1" x14ac:dyDescent="0.2">
      <c r="A809" s="108"/>
      <c r="B809" s="108"/>
      <c r="C809" s="108"/>
      <c r="D809" s="107"/>
      <c r="E809" s="108"/>
      <c r="F809" s="108"/>
      <c r="G809" s="108"/>
      <c r="H809" s="108"/>
      <c r="I809" s="108"/>
      <c r="J809" s="109"/>
      <c r="K809" s="109"/>
      <c r="L809" s="108"/>
      <c r="M809" s="108"/>
      <c r="N809" s="108"/>
      <c r="O809" s="112"/>
      <c r="P809" s="112"/>
      <c r="Q809" s="108"/>
      <c r="R809" s="108"/>
      <c r="S809" s="112"/>
    </row>
    <row r="810" spans="1:19" ht="15.75" customHeight="1" x14ac:dyDescent="0.2">
      <c r="A810" s="108"/>
      <c r="B810" s="108"/>
      <c r="C810" s="108"/>
      <c r="D810" s="107"/>
      <c r="E810" s="108"/>
      <c r="F810" s="108"/>
      <c r="G810" s="108"/>
      <c r="H810" s="108"/>
      <c r="I810" s="108"/>
      <c r="J810" s="109"/>
      <c r="K810" s="109"/>
      <c r="L810" s="108"/>
      <c r="M810" s="108"/>
      <c r="N810" s="108"/>
      <c r="O810" s="112"/>
      <c r="P810" s="112"/>
      <c r="Q810" s="108"/>
      <c r="R810" s="108"/>
      <c r="S810" s="112"/>
    </row>
    <row r="811" spans="1:19" ht="15.75" customHeight="1" x14ac:dyDescent="0.2">
      <c r="A811" s="108"/>
      <c r="B811" s="108"/>
      <c r="C811" s="108"/>
      <c r="D811" s="107"/>
      <c r="E811" s="108"/>
      <c r="F811" s="108"/>
      <c r="G811" s="108"/>
      <c r="H811" s="108"/>
      <c r="I811" s="108"/>
      <c r="J811" s="109"/>
      <c r="K811" s="109"/>
      <c r="L811" s="108"/>
      <c r="M811" s="108"/>
      <c r="N811" s="108"/>
      <c r="O811" s="112"/>
      <c r="P811" s="112"/>
      <c r="Q811" s="108"/>
      <c r="R811" s="108"/>
      <c r="S811" s="112"/>
    </row>
    <row r="812" spans="1:19" ht="15.75" customHeight="1" x14ac:dyDescent="0.2">
      <c r="A812" s="108"/>
      <c r="B812" s="108"/>
      <c r="C812" s="108"/>
      <c r="D812" s="107"/>
      <c r="E812" s="108"/>
      <c r="F812" s="108"/>
      <c r="G812" s="108"/>
      <c r="H812" s="108"/>
      <c r="I812" s="108"/>
      <c r="J812" s="109"/>
      <c r="K812" s="109"/>
      <c r="L812" s="108"/>
      <c r="M812" s="108"/>
      <c r="N812" s="108"/>
      <c r="O812" s="112"/>
      <c r="P812" s="112"/>
      <c r="Q812" s="108"/>
      <c r="R812" s="108"/>
      <c r="S812" s="112"/>
    </row>
    <row r="813" spans="1:19" ht="15.75" customHeight="1" x14ac:dyDescent="0.2">
      <c r="A813" s="108"/>
      <c r="B813" s="108"/>
      <c r="C813" s="108"/>
      <c r="D813" s="107"/>
      <c r="E813" s="108"/>
      <c r="F813" s="108"/>
      <c r="G813" s="108"/>
      <c r="H813" s="108"/>
      <c r="I813" s="108"/>
      <c r="J813" s="109"/>
      <c r="K813" s="109"/>
      <c r="L813" s="108"/>
      <c r="M813" s="108"/>
      <c r="N813" s="108"/>
      <c r="O813" s="112"/>
      <c r="P813" s="112"/>
      <c r="Q813" s="108"/>
      <c r="R813" s="108"/>
      <c r="S813" s="112"/>
    </row>
    <row r="814" spans="1:19" ht="15.75" customHeight="1" x14ac:dyDescent="0.2">
      <c r="A814" s="108"/>
      <c r="B814" s="108"/>
      <c r="C814" s="108"/>
      <c r="D814" s="107"/>
      <c r="E814" s="108"/>
      <c r="F814" s="108"/>
      <c r="G814" s="108"/>
      <c r="H814" s="108"/>
      <c r="I814" s="108"/>
      <c r="J814" s="109"/>
      <c r="K814" s="109"/>
      <c r="L814" s="108"/>
      <c r="M814" s="108"/>
      <c r="N814" s="108"/>
      <c r="O814" s="112"/>
      <c r="P814" s="112"/>
      <c r="Q814" s="108"/>
      <c r="R814" s="108"/>
      <c r="S814" s="112"/>
    </row>
    <row r="815" spans="1:19" ht="15.75" customHeight="1" x14ac:dyDescent="0.2">
      <c r="A815" s="108"/>
      <c r="B815" s="108"/>
      <c r="C815" s="108"/>
      <c r="D815" s="107"/>
      <c r="E815" s="108"/>
      <c r="F815" s="108"/>
      <c r="G815" s="108"/>
      <c r="H815" s="108"/>
      <c r="I815" s="108"/>
      <c r="J815" s="109"/>
      <c r="K815" s="109"/>
      <c r="L815" s="108"/>
      <c r="M815" s="108"/>
      <c r="N815" s="108"/>
      <c r="O815" s="112"/>
      <c r="P815" s="112"/>
      <c r="Q815" s="108"/>
      <c r="R815" s="108"/>
      <c r="S815" s="112"/>
    </row>
    <row r="816" spans="1:19" ht="15.75" customHeight="1" x14ac:dyDescent="0.2">
      <c r="A816" s="108"/>
      <c r="B816" s="108"/>
      <c r="C816" s="108"/>
      <c r="D816" s="107"/>
      <c r="E816" s="108"/>
      <c r="F816" s="108"/>
      <c r="G816" s="108"/>
      <c r="H816" s="108"/>
      <c r="I816" s="108"/>
      <c r="J816" s="109"/>
      <c r="K816" s="109"/>
      <c r="L816" s="108"/>
      <c r="M816" s="108"/>
      <c r="N816" s="108"/>
      <c r="O816" s="112"/>
      <c r="P816" s="112"/>
      <c r="Q816" s="108"/>
      <c r="R816" s="108"/>
      <c r="S816" s="112"/>
    </row>
    <row r="817" spans="1:19" ht="15.75" customHeight="1" x14ac:dyDescent="0.2">
      <c r="A817" s="108"/>
      <c r="B817" s="108"/>
      <c r="C817" s="108"/>
      <c r="D817" s="107"/>
      <c r="E817" s="108"/>
      <c r="F817" s="108"/>
      <c r="G817" s="108"/>
      <c r="H817" s="108"/>
      <c r="I817" s="108"/>
      <c r="J817" s="109"/>
      <c r="K817" s="109"/>
      <c r="L817" s="108"/>
      <c r="M817" s="108"/>
      <c r="N817" s="108"/>
      <c r="O817" s="112"/>
      <c r="P817" s="112"/>
      <c r="Q817" s="108"/>
      <c r="R817" s="108"/>
      <c r="S817" s="112"/>
    </row>
    <row r="818" spans="1:19" ht="15.75" customHeight="1" x14ac:dyDescent="0.2">
      <c r="A818" s="108"/>
      <c r="B818" s="108"/>
      <c r="C818" s="108"/>
      <c r="D818" s="107"/>
      <c r="E818" s="108"/>
      <c r="F818" s="108"/>
      <c r="G818" s="108"/>
      <c r="H818" s="108"/>
      <c r="I818" s="108"/>
      <c r="J818" s="109"/>
      <c r="K818" s="109"/>
      <c r="L818" s="108"/>
      <c r="M818" s="108"/>
      <c r="N818" s="108"/>
      <c r="O818" s="112"/>
      <c r="P818" s="112"/>
      <c r="Q818" s="108"/>
      <c r="R818" s="108"/>
      <c r="S818" s="112"/>
    </row>
    <row r="819" spans="1:19" ht="15.75" customHeight="1" x14ac:dyDescent="0.2">
      <c r="A819" s="108"/>
      <c r="B819" s="108"/>
      <c r="C819" s="108"/>
      <c r="D819" s="107"/>
      <c r="E819" s="108"/>
      <c r="F819" s="108"/>
      <c r="G819" s="108"/>
      <c r="H819" s="108"/>
      <c r="I819" s="108"/>
      <c r="J819" s="109"/>
      <c r="K819" s="109"/>
      <c r="L819" s="108"/>
      <c r="M819" s="108"/>
      <c r="N819" s="108"/>
      <c r="O819" s="112"/>
      <c r="P819" s="112"/>
      <c r="Q819" s="108"/>
      <c r="R819" s="108"/>
      <c r="S819" s="112"/>
    </row>
    <row r="820" spans="1:19" ht="15.75" customHeight="1" x14ac:dyDescent="0.2">
      <c r="A820" s="108"/>
      <c r="B820" s="108"/>
      <c r="C820" s="108"/>
      <c r="D820" s="107"/>
      <c r="E820" s="108"/>
      <c r="F820" s="108"/>
      <c r="G820" s="108"/>
      <c r="H820" s="108"/>
      <c r="I820" s="108"/>
      <c r="J820" s="109"/>
      <c r="K820" s="109"/>
      <c r="L820" s="108"/>
      <c r="M820" s="108"/>
      <c r="N820" s="108"/>
      <c r="O820" s="112"/>
      <c r="P820" s="112"/>
      <c r="Q820" s="108"/>
      <c r="R820" s="108"/>
      <c r="S820" s="112"/>
    </row>
    <row r="821" spans="1:19" ht="15.75" customHeight="1" x14ac:dyDescent="0.2">
      <c r="A821" s="108"/>
      <c r="B821" s="108"/>
      <c r="C821" s="108"/>
      <c r="D821" s="107"/>
      <c r="E821" s="108"/>
      <c r="F821" s="108"/>
      <c r="G821" s="108"/>
      <c r="H821" s="108"/>
      <c r="I821" s="108"/>
      <c r="J821" s="109"/>
      <c r="K821" s="109"/>
      <c r="L821" s="108"/>
      <c r="M821" s="108"/>
      <c r="N821" s="108"/>
      <c r="O821" s="112"/>
      <c r="P821" s="112"/>
      <c r="Q821" s="108"/>
      <c r="R821" s="108"/>
      <c r="S821" s="112"/>
    </row>
    <row r="822" spans="1:19" ht="15.75" customHeight="1" x14ac:dyDescent="0.2">
      <c r="A822" s="108"/>
      <c r="B822" s="108"/>
      <c r="C822" s="108"/>
      <c r="D822" s="107"/>
      <c r="E822" s="108"/>
      <c r="F822" s="108"/>
      <c r="G822" s="108"/>
      <c r="H822" s="108"/>
      <c r="I822" s="108"/>
      <c r="J822" s="109"/>
      <c r="K822" s="109"/>
      <c r="L822" s="108"/>
      <c r="M822" s="108"/>
      <c r="N822" s="108"/>
      <c r="O822" s="112"/>
      <c r="P822" s="112"/>
      <c r="Q822" s="108"/>
      <c r="R822" s="108"/>
      <c r="S822" s="112"/>
    </row>
    <row r="823" spans="1:19" ht="15.75" customHeight="1" x14ac:dyDescent="0.2">
      <c r="A823" s="108"/>
      <c r="B823" s="108"/>
      <c r="C823" s="108"/>
      <c r="D823" s="107"/>
      <c r="E823" s="108"/>
      <c r="F823" s="108"/>
      <c r="G823" s="108"/>
      <c r="H823" s="108"/>
      <c r="I823" s="108"/>
      <c r="J823" s="109"/>
      <c r="K823" s="109"/>
      <c r="L823" s="108"/>
      <c r="M823" s="108"/>
      <c r="N823" s="108"/>
      <c r="O823" s="112"/>
      <c r="P823" s="112"/>
      <c r="Q823" s="108"/>
      <c r="R823" s="108"/>
      <c r="S823" s="112"/>
    </row>
    <row r="824" spans="1:19" ht="15.75" customHeight="1" x14ac:dyDescent="0.2">
      <c r="A824" s="108"/>
      <c r="B824" s="108"/>
      <c r="C824" s="108"/>
      <c r="D824" s="107"/>
      <c r="E824" s="108"/>
      <c r="F824" s="108"/>
      <c r="G824" s="108"/>
      <c r="H824" s="108"/>
      <c r="I824" s="108"/>
      <c r="J824" s="109"/>
      <c r="K824" s="109"/>
      <c r="L824" s="108"/>
      <c r="M824" s="108"/>
      <c r="N824" s="108"/>
      <c r="O824" s="112"/>
      <c r="P824" s="112"/>
      <c r="Q824" s="108"/>
      <c r="R824" s="108"/>
      <c r="S824" s="112"/>
    </row>
    <row r="825" spans="1:19" ht="15.75" customHeight="1" x14ac:dyDescent="0.2">
      <c r="A825" s="108"/>
      <c r="B825" s="108"/>
      <c r="C825" s="108"/>
      <c r="D825" s="107"/>
      <c r="E825" s="108"/>
      <c r="F825" s="108"/>
      <c r="G825" s="108"/>
      <c r="H825" s="108"/>
      <c r="I825" s="108"/>
      <c r="J825" s="109"/>
      <c r="K825" s="109"/>
      <c r="L825" s="108"/>
      <c r="M825" s="108"/>
      <c r="N825" s="108"/>
      <c r="O825" s="112"/>
      <c r="P825" s="112"/>
      <c r="Q825" s="108"/>
      <c r="R825" s="108"/>
      <c r="S825" s="112"/>
    </row>
    <row r="826" spans="1:19" ht="15.75" customHeight="1" x14ac:dyDescent="0.2">
      <c r="A826" s="108"/>
      <c r="B826" s="108"/>
      <c r="C826" s="108"/>
      <c r="D826" s="107"/>
      <c r="E826" s="108"/>
      <c r="F826" s="108"/>
      <c r="G826" s="108"/>
      <c r="H826" s="108"/>
      <c r="I826" s="108"/>
      <c r="J826" s="109"/>
      <c r="K826" s="109"/>
      <c r="L826" s="108"/>
      <c r="M826" s="108"/>
      <c r="N826" s="108"/>
      <c r="O826" s="112"/>
      <c r="P826" s="112"/>
      <c r="Q826" s="108"/>
      <c r="R826" s="108"/>
      <c r="S826" s="112"/>
    </row>
    <row r="827" spans="1:19" ht="15.75" customHeight="1" x14ac:dyDescent="0.2">
      <c r="A827" s="108"/>
      <c r="B827" s="108"/>
      <c r="C827" s="108"/>
      <c r="D827" s="107"/>
      <c r="E827" s="108"/>
      <c r="F827" s="108"/>
      <c r="G827" s="108"/>
      <c r="H827" s="108"/>
      <c r="I827" s="108"/>
      <c r="J827" s="109"/>
      <c r="K827" s="109"/>
      <c r="L827" s="108"/>
      <c r="M827" s="108"/>
      <c r="N827" s="108"/>
      <c r="O827" s="112"/>
      <c r="P827" s="112"/>
      <c r="Q827" s="108"/>
      <c r="R827" s="108"/>
      <c r="S827" s="112"/>
    </row>
    <row r="828" spans="1:19" ht="15.75" customHeight="1" x14ac:dyDescent="0.2">
      <c r="A828" s="108"/>
      <c r="B828" s="108"/>
      <c r="C828" s="108"/>
      <c r="D828" s="107"/>
      <c r="E828" s="108"/>
      <c r="F828" s="108"/>
      <c r="G828" s="108"/>
      <c r="H828" s="108"/>
      <c r="I828" s="108"/>
      <c r="J828" s="109"/>
      <c r="K828" s="109"/>
      <c r="L828" s="108"/>
      <c r="M828" s="108"/>
      <c r="N828" s="108"/>
      <c r="O828" s="112"/>
      <c r="P828" s="112"/>
      <c r="Q828" s="108"/>
      <c r="R828" s="108"/>
      <c r="S828" s="112"/>
    </row>
    <row r="829" spans="1:19" ht="15.75" customHeight="1" x14ac:dyDescent="0.2">
      <c r="A829" s="108"/>
      <c r="B829" s="108"/>
      <c r="C829" s="108"/>
      <c r="D829" s="107"/>
      <c r="E829" s="108"/>
      <c r="F829" s="108"/>
      <c r="G829" s="108"/>
      <c r="H829" s="108"/>
      <c r="I829" s="108"/>
      <c r="J829" s="109"/>
      <c r="K829" s="109"/>
      <c r="L829" s="108"/>
      <c r="M829" s="108"/>
      <c r="N829" s="108"/>
      <c r="O829" s="112"/>
      <c r="P829" s="112"/>
      <c r="Q829" s="108"/>
      <c r="R829" s="108"/>
      <c r="S829" s="112"/>
    </row>
    <row r="830" spans="1:19" ht="15.75" customHeight="1" x14ac:dyDescent="0.2">
      <c r="A830" s="108"/>
      <c r="B830" s="108"/>
      <c r="C830" s="108"/>
      <c r="D830" s="107"/>
      <c r="E830" s="108"/>
      <c r="F830" s="108"/>
      <c r="G830" s="108"/>
      <c r="H830" s="108"/>
      <c r="I830" s="108"/>
      <c r="J830" s="109"/>
      <c r="K830" s="109"/>
      <c r="L830" s="108"/>
      <c r="M830" s="108"/>
      <c r="N830" s="108"/>
      <c r="O830" s="112"/>
      <c r="P830" s="112"/>
      <c r="Q830" s="108"/>
      <c r="R830" s="108"/>
      <c r="S830" s="112"/>
    </row>
    <row r="831" spans="1:19" ht="15.75" customHeight="1" x14ac:dyDescent="0.2">
      <c r="A831" s="108"/>
      <c r="B831" s="108"/>
      <c r="C831" s="108"/>
      <c r="D831" s="107"/>
      <c r="E831" s="108"/>
      <c r="F831" s="108"/>
      <c r="G831" s="108"/>
      <c r="H831" s="108"/>
      <c r="I831" s="108"/>
      <c r="J831" s="109"/>
      <c r="K831" s="109"/>
      <c r="L831" s="108"/>
      <c r="M831" s="108"/>
      <c r="N831" s="108"/>
      <c r="O831" s="112"/>
      <c r="P831" s="112"/>
      <c r="Q831" s="108"/>
      <c r="R831" s="108"/>
      <c r="S831" s="112"/>
    </row>
    <row r="832" spans="1:19" ht="15.75" customHeight="1" x14ac:dyDescent="0.2">
      <c r="A832" s="108"/>
      <c r="B832" s="108"/>
      <c r="C832" s="108"/>
      <c r="D832" s="107"/>
      <c r="E832" s="108"/>
      <c r="F832" s="108"/>
      <c r="G832" s="108"/>
      <c r="H832" s="108"/>
      <c r="I832" s="108"/>
      <c r="J832" s="109"/>
      <c r="K832" s="109"/>
      <c r="L832" s="108"/>
      <c r="M832" s="108"/>
      <c r="N832" s="108"/>
      <c r="O832" s="112"/>
      <c r="P832" s="112"/>
      <c r="Q832" s="108"/>
      <c r="R832" s="108"/>
      <c r="S832" s="112"/>
    </row>
    <row r="833" spans="1:19" ht="15.75" customHeight="1" x14ac:dyDescent="0.2">
      <c r="A833" s="108"/>
      <c r="B833" s="108"/>
      <c r="C833" s="108"/>
      <c r="D833" s="107"/>
      <c r="E833" s="108"/>
      <c r="F833" s="108"/>
      <c r="G833" s="108"/>
      <c r="H833" s="108"/>
      <c r="I833" s="108"/>
      <c r="J833" s="109"/>
      <c r="K833" s="109"/>
      <c r="L833" s="108"/>
      <c r="M833" s="108"/>
      <c r="N833" s="108"/>
      <c r="O833" s="112"/>
      <c r="P833" s="112"/>
      <c r="Q833" s="108"/>
      <c r="R833" s="108"/>
      <c r="S833" s="112"/>
    </row>
    <row r="834" spans="1:19" ht="15.75" customHeight="1" x14ac:dyDescent="0.2">
      <c r="A834" s="108"/>
      <c r="B834" s="108"/>
      <c r="C834" s="108"/>
      <c r="D834" s="107"/>
      <c r="E834" s="108"/>
      <c r="F834" s="108"/>
      <c r="G834" s="108"/>
      <c r="H834" s="108"/>
      <c r="I834" s="108"/>
      <c r="J834" s="109"/>
      <c r="K834" s="109"/>
      <c r="L834" s="108"/>
      <c r="M834" s="108"/>
      <c r="N834" s="108"/>
      <c r="O834" s="112"/>
      <c r="P834" s="112"/>
      <c r="Q834" s="108"/>
      <c r="R834" s="108"/>
      <c r="S834" s="112"/>
    </row>
    <row r="835" spans="1:19" ht="15.75" customHeight="1" x14ac:dyDescent="0.2">
      <c r="A835" s="108"/>
      <c r="B835" s="108"/>
      <c r="C835" s="108"/>
      <c r="D835" s="107"/>
      <c r="E835" s="108"/>
      <c r="F835" s="108"/>
      <c r="G835" s="108"/>
      <c r="H835" s="108"/>
      <c r="I835" s="108"/>
      <c r="J835" s="109"/>
      <c r="K835" s="109"/>
      <c r="L835" s="108"/>
      <c r="M835" s="108"/>
      <c r="N835" s="108"/>
      <c r="O835" s="112"/>
      <c r="P835" s="112"/>
      <c r="Q835" s="108"/>
      <c r="R835" s="108"/>
      <c r="S835" s="112"/>
    </row>
    <row r="836" spans="1:19" ht="15.75" customHeight="1" x14ac:dyDescent="0.2">
      <c r="A836" s="108"/>
      <c r="B836" s="108"/>
      <c r="C836" s="108"/>
      <c r="D836" s="107"/>
      <c r="E836" s="108"/>
      <c r="F836" s="108"/>
      <c r="G836" s="108"/>
      <c r="H836" s="108"/>
      <c r="I836" s="108"/>
      <c r="J836" s="109"/>
      <c r="K836" s="109"/>
      <c r="L836" s="108"/>
      <c r="M836" s="108"/>
      <c r="N836" s="108"/>
      <c r="O836" s="112"/>
      <c r="P836" s="112"/>
      <c r="Q836" s="108"/>
      <c r="R836" s="108"/>
      <c r="S836" s="112"/>
    </row>
    <row r="837" spans="1:19" ht="15.75" customHeight="1" x14ac:dyDescent="0.2">
      <c r="A837" s="108"/>
      <c r="B837" s="108"/>
      <c r="C837" s="108"/>
      <c r="D837" s="107"/>
      <c r="E837" s="108"/>
      <c r="F837" s="108"/>
      <c r="G837" s="108"/>
      <c r="H837" s="108"/>
      <c r="I837" s="108"/>
      <c r="J837" s="109"/>
      <c r="K837" s="109"/>
      <c r="L837" s="108"/>
      <c r="M837" s="108"/>
      <c r="N837" s="108"/>
      <c r="O837" s="112"/>
      <c r="P837" s="112"/>
      <c r="Q837" s="108"/>
      <c r="R837" s="108"/>
      <c r="S837" s="112"/>
    </row>
    <row r="838" spans="1:19" ht="15.75" customHeight="1" x14ac:dyDescent="0.2">
      <c r="A838" s="108"/>
      <c r="B838" s="108"/>
      <c r="C838" s="108"/>
      <c r="D838" s="107"/>
      <c r="E838" s="108"/>
      <c r="F838" s="108"/>
      <c r="G838" s="108"/>
      <c r="H838" s="108"/>
      <c r="I838" s="108"/>
      <c r="J838" s="109"/>
      <c r="K838" s="109"/>
      <c r="L838" s="108"/>
      <c r="M838" s="108"/>
      <c r="N838" s="108"/>
      <c r="O838" s="112"/>
      <c r="P838" s="112"/>
      <c r="Q838" s="108"/>
      <c r="R838" s="108"/>
      <c r="S838" s="112"/>
    </row>
    <row r="839" spans="1:19" ht="15.75" customHeight="1" x14ac:dyDescent="0.2">
      <c r="A839" s="108"/>
      <c r="B839" s="108"/>
      <c r="C839" s="108"/>
      <c r="D839" s="107"/>
      <c r="E839" s="108"/>
      <c r="F839" s="108"/>
      <c r="G839" s="108"/>
      <c r="H839" s="108"/>
      <c r="I839" s="108"/>
      <c r="J839" s="109"/>
      <c r="K839" s="109"/>
      <c r="L839" s="108"/>
      <c r="M839" s="108"/>
      <c r="N839" s="108"/>
      <c r="O839" s="112"/>
      <c r="P839" s="112"/>
      <c r="Q839" s="108"/>
      <c r="R839" s="108"/>
      <c r="S839" s="112"/>
    </row>
    <row r="840" spans="1:19" ht="15.75" customHeight="1" x14ac:dyDescent="0.2">
      <c r="A840" s="108"/>
      <c r="B840" s="108"/>
      <c r="C840" s="108"/>
      <c r="D840" s="107"/>
      <c r="E840" s="108"/>
      <c r="F840" s="108"/>
      <c r="G840" s="108"/>
      <c r="H840" s="108"/>
      <c r="I840" s="108"/>
      <c r="J840" s="109"/>
      <c r="K840" s="109"/>
      <c r="L840" s="108"/>
      <c r="M840" s="108"/>
      <c r="N840" s="108"/>
      <c r="O840" s="112"/>
      <c r="P840" s="112"/>
      <c r="Q840" s="108"/>
      <c r="R840" s="108"/>
      <c r="S840" s="112"/>
    </row>
    <row r="841" spans="1:19" ht="15.75" customHeight="1" x14ac:dyDescent="0.2">
      <c r="A841" s="108"/>
      <c r="B841" s="108"/>
      <c r="C841" s="108"/>
      <c r="D841" s="107"/>
      <c r="E841" s="108"/>
      <c r="F841" s="108"/>
      <c r="G841" s="108"/>
      <c r="H841" s="108"/>
      <c r="I841" s="108"/>
      <c r="J841" s="109"/>
      <c r="K841" s="109"/>
      <c r="L841" s="108"/>
      <c r="M841" s="108"/>
      <c r="N841" s="108"/>
      <c r="O841" s="112"/>
      <c r="P841" s="112"/>
      <c r="Q841" s="108"/>
      <c r="R841" s="108"/>
      <c r="S841" s="112"/>
    </row>
    <row r="842" spans="1:19" ht="15.75" customHeight="1" x14ac:dyDescent="0.2">
      <c r="A842" s="108"/>
      <c r="B842" s="108"/>
      <c r="C842" s="108"/>
      <c r="D842" s="107"/>
      <c r="E842" s="108"/>
      <c r="F842" s="108"/>
      <c r="G842" s="108"/>
      <c r="H842" s="108"/>
      <c r="I842" s="108"/>
      <c r="J842" s="109"/>
      <c r="K842" s="109"/>
      <c r="L842" s="108"/>
      <c r="M842" s="108"/>
      <c r="N842" s="108"/>
      <c r="O842" s="112"/>
      <c r="P842" s="112"/>
      <c r="Q842" s="108"/>
      <c r="R842" s="108"/>
      <c r="S842" s="112"/>
    </row>
    <row r="843" spans="1:19" ht="15.75" customHeight="1" x14ac:dyDescent="0.2">
      <c r="A843" s="108"/>
      <c r="B843" s="108"/>
      <c r="C843" s="108"/>
      <c r="D843" s="107"/>
      <c r="E843" s="108"/>
      <c r="F843" s="108"/>
      <c r="G843" s="108"/>
      <c r="H843" s="108"/>
      <c r="I843" s="108"/>
      <c r="J843" s="109"/>
      <c r="K843" s="109"/>
      <c r="L843" s="108"/>
      <c r="M843" s="108"/>
      <c r="N843" s="108"/>
      <c r="O843" s="112"/>
      <c r="P843" s="112"/>
      <c r="Q843" s="108"/>
      <c r="R843" s="108"/>
      <c r="S843" s="112"/>
    </row>
    <row r="844" spans="1:19" ht="15.75" customHeight="1" x14ac:dyDescent="0.2">
      <c r="A844" s="108"/>
      <c r="B844" s="108"/>
      <c r="C844" s="108"/>
      <c r="D844" s="107"/>
      <c r="E844" s="108"/>
      <c r="F844" s="108"/>
      <c r="G844" s="108"/>
      <c r="H844" s="108"/>
      <c r="I844" s="108"/>
      <c r="J844" s="109"/>
      <c r="K844" s="109"/>
      <c r="L844" s="108"/>
      <c r="M844" s="108"/>
      <c r="N844" s="108"/>
      <c r="O844" s="112"/>
      <c r="P844" s="112"/>
      <c r="Q844" s="108"/>
      <c r="R844" s="108"/>
      <c r="S844" s="112"/>
    </row>
    <row r="845" spans="1:19" ht="15.75" customHeight="1" x14ac:dyDescent="0.2">
      <c r="A845" s="108"/>
      <c r="B845" s="108"/>
      <c r="C845" s="108"/>
      <c r="D845" s="107"/>
      <c r="E845" s="108"/>
      <c r="F845" s="108"/>
      <c r="G845" s="108"/>
      <c r="H845" s="108"/>
      <c r="I845" s="108"/>
      <c r="J845" s="109"/>
      <c r="K845" s="109"/>
      <c r="L845" s="108"/>
      <c r="M845" s="108"/>
      <c r="N845" s="108"/>
      <c r="O845" s="112"/>
      <c r="P845" s="112"/>
      <c r="Q845" s="108"/>
      <c r="R845" s="108"/>
      <c r="S845" s="112"/>
    </row>
    <row r="846" spans="1:19" ht="15.75" customHeight="1" x14ac:dyDescent="0.2">
      <c r="A846" s="108"/>
      <c r="B846" s="108"/>
      <c r="C846" s="108"/>
      <c r="D846" s="107"/>
      <c r="E846" s="108"/>
      <c r="F846" s="108"/>
      <c r="G846" s="108"/>
      <c r="H846" s="108"/>
      <c r="I846" s="108"/>
      <c r="J846" s="109"/>
      <c r="K846" s="109"/>
      <c r="L846" s="108"/>
      <c r="M846" s="108"/>
      <c r="N846" s="108"/>
      <c r="O846" s="112"/>
      <c r="P846" s="112"/>
      <c r="Q846" s="108"/>
      <c r="R846" s="108"/>
      <c r="S846" s="112"/>
    </row>
    <row r="847" spans="1:19" ht="15.75" customHeight="1" x14ac:dyDescent="0.2">
      <c r="A847" s="108"/>
      <c r="B847" s="108"/>
      <c r="C847" s="108"/>
      <c r="D847" s="107"/>
      <c r="E847" s="108"/>
      <c r="F847" s="108"/>
      <c r="G847" s="108"/>
      <c r="H847" s="108"/>
      <c r="I847" s="108"/>
      <c r="J847" s="109"/>
      <c r="K847" s="109"/>
      <c r="L847" s="108"/>
      <c r="M847" s="108"/>
      <c r="N847" s="108"/>
      <c r="O847" s="112"/>
      <c r="P847" s="112"/>
      <c r="Q847" s="108"/>
      <c r="R847" s="108"/>
      <c r="S847" s="112"/>
    </row>
    <row r="848" spans="1:19" ht="15.75" customHeight="1" x14ac:dyDescent="0.2">
      <c r="A848" s="108"/>
      <c r="B848" s="108"/>
      <c r="C848" s="108"/>
      <c r="D848" s="107"/>
      <c r="E848" s="108"/>
      <c r="F848" s="108"/>
      <c r="G848" s="108"/>
      <c r="H848" s="108"/>
      <c r="I848" s="108"/>
      <c r="J848" s="109"/>
      <c r="K848" s="109"/>
      <c r="L848" s="108"/>
      <c r="M848" s="108"/>
      <c r="N848" s="108"/>
      <c r="O848" s="112"/>
      <c r="P848" s="112"/>
      <c r="Q848" s="108"/>
      <c r="R848" s="108"/>
      <c r="S848" s="112"/>
    </row>
    <row r="849" spans="1:19" ht="15.75" customHeight="1" x14ac:dyDescent="0.2">
      <c r="A849" s="108"/>
      <c r="B849" s="108"/>
      <c r="C849" s="108"/>
      <c r="D849" s="107"/>
      <c r="E849" s="108"/>
      <c r="F849" s="108"/>
      <c r="G849" s="108"/>
      <c r="H849" s="108"/>
      <c r="I849" s="108"/>
      <c r="J849" s="109"/>
      <c r="K849" s="109"/>
      <c r="L849" s="108"/>
      <c r="M849" s="108"/>
      <c r="N849" s="108"/>
      <c r="O849" s="112"/>
      <c r="P849" s="112"/>
      <c r="Q849" s="108"/>
      <c r="R849" s="108"/>
      <c r="S849" s="112"/>
    </row>
    <row r="850" spans="1:19" ht="15.75" customHeight="1" x14ac:dyDescent="0.2">
      <c r="A850" s="108"/>
      <c r="B850" s="108"/>
      <c r="C850" s="108"/>
      <c r="D850" s="107"/>
      <c r="E850" s="108"/>
      <c r="F850" s="108"/>
      <c r="G850" s="108"/>
      <c r="H850" s="108"/>
      <c r="I850" s="108"/>
      <c r="J850" s="109"/>
      <c r="K850" s="109"/>
      <c r="L850" s="108"/>
      <c r="M850" s="108"/>
      <c r="N850" s="108"/>
      <c r="O850" s="112"/>
      <c r="P850" s="112"/>
      <c r="Q850" s="108"/>
      <c r="R850" s="108"/>
      <c r="S850" s="112"/>
    </row>
    <row r="851" spans="1:19" ht="15.75" customHeight="1" x14ac:dyDescent="0.2">
      <c r="A851" s="108"/>
      <c r="B851" s="108"/>
      <c r="C851" s="108"/>
      <c r="D851" s="107"/>
      <c r="E851" s="108"/>
      <c r="F851" s="108"/>
      <c r="G851" s="108"/>
      <c r="H851" s="108"/>
      <c r="I851" s="108"/>
      <c r="J851" s="109"/>
      <c r="K851" s="109"/>
      <c r="L851" s="108"/>
      <c r="M851" s="108"/>
      <c r="N851" s="108"/>
      <c r="O851" s="112"/>
      <c r="P851" s="112"/>
      <c r="Q851" s="108"/>
      <c r="R851" s="108"/>
      <c r="S851" s="112"/>
    </row>
    <row r="852" spans="1:19" ht="15.75" customHeight="1" x14ac:dyDescent="0.2">
      <c r="A852" s="108"/>
      <c r="B852" s="108"/>
      <c r="C852" s="108"/>
      <c r="D852" s="107"/>
      <c r="E852" s="108"/>
      <c r="F852" s="108"/>
      <c r="G852" s="108"/>
      <c r="H852" s="108"/>
      <c r="I852" s="108"/>
      <c r="J852" s="109"/>
      <c r="K852" s="109"/>
      <c r="L852" s="108"/>
      <c r="M852" s="108"/>
      <c r="N852" s="108"/>
      <c r="O852" s="112"/>
      <c r="P852" s="112"/>
      <c r="Q852" s="108"/>
      <c r="R852" s="108"/>
      <c r="S852" s="112"/>
    </row>
    <row r="853" spans="1:19" ht="15.75" customHeight="1" x14ac:dyDescent="0.2">
      <c r="A853" s="108"/>
      <c r="B853" s="108"/>
      <c r="C853" s="108"/>
      <c r="D853" s="107"/>
      <c r="E853" s="108"/>
      <c r="F853" s="108"/>
      <c r="G853" s="108"/>
      <c r="H853" s="108"/>
      <c r="I853" s="108"/>
      <c r="J853" s="109"/>
      <c r="K853" s="109"/>
      <c r="L853" s="108"/>
      <c r="M853" s="108"/>
      <c r="N853" s="108"/>
      <c r="O853" s="112"/>
      <c r="P853" s="112"/>
      <c r="Q853" s="108"/>
      <c r="R853" s="108"/>
      <c r="S853" s="112"/>
    </row>
    <row r="854" spans="1:19" ht="15.75" customHeight="1" x14ac:dyDescent="0.2">
      <c r="A854" s="108"/>
      <c r="B854" s="108"/>
      <c r="C854" s="108"/>
      <c r="D854" s="107"/>
      <c r="E854" s="108"/>
      <c r="F854" s="108"/>
      <c r="G854" s="108"/>
      <c r="H854" s="108"/>
      <c r="I854" s="108"/>
      <c r="J854" s="109"/>
      <c r="K854" s="109"/>
      <c r="L854" s="108"/>
      <c r="M854" s="108"/>
      <c r="N854" s="108"/>
      <c r="O854" s="112"/>
      <c r="P854" s="112"/>
      <c r="Q854" s="108"/>
      <c r="R854" s="108"/>
      <c r="S854" s="112"/>
    </row>
    <row r="855" spans="1:19" ht="15.75" customHeight="1" x14ac:dyDescent="0.2">
      <c r="A855" s="108"/>
      <c r="B855" s="108"/>
      <c r="C855" s="108"/>
      <c r="D855" s="107"/>
      <c r="E855" s="108"/>
      <c r="F855" s="108"/>
      <c r="G855" s="108"/>
      <c r="H855" s="108"/>
      <c r="I855" s="108"/>
      <c r="J855" s="109"/>
      <c r="K855" s="109"/>
      <c r="L855" s="108"/>
      <c r="M855" s="108"/>
      <c r="N855" s="108"/>
      <c r="O855" s="112"/>
      <c r="P855" s="112"/>
      <c r="Q855" s="108"/>
      <c r="R855" s="108"/>
      <c r="S855" s="112"/>
    </row>
    <row r="856" spans="1:19" ht="15.75" customHeight="1" x14ac:dyDescent="0.2">
      <c r="A856" s="108"/>
      <c r="B856" s="108"/>
      <c r="C856" s="108"/>
      <c r="D856" s="107"/>
      <c r="E856" s="108"/>
      <c r="F856" s="108"/>
      <c r="G856" s="108"/>
      <c r="H856" s="108"/>
      <c r="I856" s="108"/>
      <c r="J856" s="109"/>
      <c r="K856" s="109"/>
      <c r="L856" s="108"/>
      <c r="M856" s="108"/>
      <c r="N856" s="108"/>
      <c r="O856" s="112"/>
      <c r="P856" s="112"/>
      <c r="Q856" s="108"/>
      <c r="R856" s="108"/>
      <c r="S856" s="112"/>
    </row>
    <row r="857" spans="1:19" ht="15.75" customHeight="1" x14ac:dyDescent="0.2">
      <c r="A857" s="108"/>
      <c r="B857" s="108"/>
      <c r="C857" s="108"/>
      <c r="D857" s="107"/>
      <c r="E857" s="108"/>
      <c r="F857" s="108"/>
      <c r="G857" s="108"/>
      <c r="H857" s="108"/>
      <c r="I857" s="108"/>
      <c r="J857" s="109"/>
      <c r="K857" s="109"/>
      <c r="L857" s="108"/>
      <c r="M857" s="108"/>
      <c r="N857" s="108"/>
      <c r="O857" s="112"/>
      <c r="P857" s="112"/>
      <c r="Q857" s="108"/>
      <c r="R857" s="108"/>
      <c r="S857" s="112"/>
    </row>
    <row r="858" spans="1:19" ht="15.75" customHeight="1" x14ac:dyDescent="0.2">
      <c r="A858" s="108"/>
      <c r="B858" s="108"/>
      <c r="C858" s="108"/>
      <c r="D858" s="107"/>
      <c r="E858" s="108"/>
      <c r="F858" s="108"/>
      <c r="G858" s="108"/>
      <c r="H858" s="108"/>
      <c r="I858" s="108"/>
      <c r="J858" s="109"/>
      <c r="K858" s="109"/>
      <c r="L858" s="108"/>
      <c r="M858" s="108"/>
      <c r="N858" s="108"/>
      <c r="O858" s="112"/>
      <c r="P858" s="112"/>
      <c r="Q858" s="108"/>
      <c r="R858" s="108"/>
      <c r="S858" s="112"/>
    </row>
    <row r="859" spans="1:19" ht="15.75" customHeight="1" x14ac:dyDescent="0.2">
      <c r="A859" s="108"/>
      <c r="B859" s="108"/>
      <c r="C859" s="108"/>
      <c r="D859" s="107"/>
      <c r="E859" s="108"/>
      <c r="F859" s="108"/>
      <c r="G859" s="108"/>
      <c r="H859" s="108"/>
      <c r="I859" s="108"/>
      <c r="J859" s="109"/>
      <c r="K859" s="109"/>
      <c r="L859" s="108"/>
      <c r="M859" s="108"/>
      <c r="N859" s="108"/>
      <c r="O859" s="112"/>
      <c r="P859" s="112"/>
      <c r="Q859" s="108"/>
      <c r="R859" s="108"/>
      <c r="S859" s="112"/>
    </row>
    <row r="860" spans="1:19" ht="15.75" customHeight="1" x14ac:dyDescent="0.2">
      <c r="A860" s="108"/>
      <c r="B860" s="108"/>
      <c r="C860" s="108"/>
      <c r="D860" s="107"/>
      <c r="E860" s="108"/>
      <c r="F860" s="108"/>
      <c r="G860" s="108"/>
      <c r="H860" s="108"/>
      <c r="I860" s="108"/>
      <c r="J860" s="109"/>
      <c r="K860" s="109"/>
      <c r="L860" s="108"/>
      <c r="M860" s="108"/>
      <c r="N860" s="108"/>
      <c r="O860" s="112"/>
      <c r="P860" s="112"/>
      <c r="Q860" s="108"/>
      <c r="R860" s="108"/>
      <c r="S860" s="112"/>
    </row>
    <row r="861" spans="1:19" ht="15.75" customHeight="1" x14ac:dyDescent="0.2">
      <c r="A861" s="108"/>
      <c r="B861" s="108"/>
      <c r="C861" s="108"/>
      <c r="D861" s="107"/>
      <c r="E861" s="108"/>
      <c r="F861" s="108"/>
      <c r="G861" s="108"/>
      <c r="H861" s="108"/>
      <c r="I861" s="108"/>
      <c r="J861" s="109"/>
      <c r="K861" s="109"/>
      <c r="L861" s="108"/>
      <c r="M861" s="108"/>
      <c r="N861" s="108"/>
      <c r="O861" s="112"/>
      <c r="P861" s="112"/>
      <c r="Q861" s="108"/>
      <c r="R861" s="108"/>
      <c r="S861" s="112"/>
    </row>
    <row r="862" spans="1:19" ht="15.75" customHeight="1" x14ac:dyDescent="0.2">
      <c r="A862" s="108"/>
      <c r="B862" s="108"/>
      <c r="C862" s="108"/>
      <c r="D862" s="107"/>
      <c r="E862" s="108"/>
      <c r="F862" s="108"/>
      <c r="G862" s="108"/>
      <c r="H862" s="108"/>
      <c r="I862" s="108"/>
      <c r="J862" s="109"/>
      <c r="K862" s="109"/>
      <c r="L862" s="108"/>
      <c r="M862" s="108"/>
      <c r="N862" s="108"/>
      <c r="O862" s="112"/>
      <c r="P862" s="112"/>
      <c r="Q862" s="108"/>
      <c r="R862" s="108"/>
      <c r="S862" s="112"/>
    </row>
    <row r="863" spans="1:19" ht="15.75" customHeight="1" x14ac:dyDescent="0.2">
      <c r="A863" s="108"/>
      <c r="B863" s="108"/>
      <c r="C863" s="108"/>
      <c r="D863" s="107"/>
      <c r="E863" s="108"/>
      <c r="F863" s="108"/>
      <c r="G863" s="108"/>
      <c r="H863" s="108"/>
      <c r="I863" s="108"/>
      <c r="J863" s="109"/>
      <c r="K863" s="109"/>
      <c r="L863" s="108"/>
      <c r="M863" s="108"/>
      <c r="N863" s="108"/>
      <c r="O863" s="112"/>
      <c r="P863" s="112"/>
      <c r="Q863" s="108"/>
      <c r="R863" s="108"/>
      <c r="S863" s="112"/>
    </row>
    <row r="864" spans="1:19" ht="15.75" customHeight="1" x14ac:dyDescent="0.2">
      <c r="A864" s="108"/>
      <c r="B864" s="108"/>
      <c r="C864" s="108"/>
      <c r="D864" s="107"/>
      <c r="E864" s="108"/>
      <c r="F864" s="108"/>
      <c r="G864" s="108"/>
      <c r="H864" s="108"/>
      <c r="I864" s="108"/>
      <c r="J864" s="109"/>
      <c r="K864" s="109"/>
      <c r="L864" s="108"/>
      <c r="M864" s="108"/>
      <c r="N864" s="108"/>
      <c r="O864" s="112"/>
      <c r="P864" s="112"/>
      <c r="Q864" s="108"/>
      <c r="R864" s="108"/>
      <c r="S864" s="112"/>
    </row>
    <row r="865" spans="1:19" ht="15.75" customHeight="1" x14ac:dyDescent="0.2">
      <c r="A865" s="108"/>
      <c r="B865" s="108"/>
      <c r="C865" s="108"/>
      <c r="D865" s="107"/>
      <c r="E865" s="108"/>
      <c r="F865" s="108"/>
      <c r="G865" s="108"/>
      <c r="H865" s="108"/>
      <c r="I865" s="108"/>
      <c r="J865" s="109"/>
      <c r="K865" s="109"/>
      <c r="L865" s="108"/>
      <c r="M865" s="108"/>
      <c r="N865" s="108"/>
      <c r="O865" s="112"/>
      <c r="P865" s="112"/>
      <c r="Q865" s="108"/>
      <c r="R865" s="108"/>
      <c r="S865" s="112"/>
    </row>
    <row r="866" spans="1:19" ht="15.75" customHeight="1" x14ac:dyDescent="0.2">
      <c r="A866" s="108"/>
      <c r="B866" s="108"/>
      <c r="C866" s="108"/>
      <c r="D866" s="107"/>
      <c r="E866" s="108"/>
      <c r="F866" s="108"/>
      <c r="G866" s="108"/>
      <c r="H866" s="108"/>
      <c r="I866" s="108"/>
      <c r="J866" s="109"/>
      <c r="K866" s="109"/>
      <c r="L866" s="108"/>
      <c r="M866" s="108"/>
      <c r="N866" s="108"/>
      <c r="O866" s="112"/>
      <c r="P866" s="112"/>
      <c r="Q866" s="108"/>
      <c r="R866" s="108"/>
      <c r="S866" s="112"/>
    </row>
    <row r="867" spans="1:19" ht="15.75" customHeight="1" x14ac:dyDescent="0.2">
      <c r="A867" s="108"/>
      <c r="B867" s="108"/>
      <c r="C867" s="108"/>
      <c r="D867" s="107"/>
      <c r="E867" s="108"/>
      <c r="F867" s="108"/>
      <c r="G867" s="108"/>
      <c r="H867" s="108"/>
      <c r="I867" s="108"/>
      <c r="J867" s="109"/>
      <c r="K867" s="109"/>
      <c r="L867" s="108"/>
      <c r="M867" s="108"/>
      <c r="N867" s="108"/>
      <c r="O867" s="112"/>
      <c r="P867" s="112"/>
      <c r="Q867" s="108"/>
      <c r="R867" s="108"/>
      <c r="S867" s="112"/>
    </row>
    <row r="868" spans="1:19" ht="15.75" customHeight="1" x14ac:dyDescent="0.2">
      <c r="A868" s="108"/>
      <c r="B868" s="108"/>
      <c r="C868" s="108"/>
      <c r="D868" s="107"/>
      <c r="E868" s="108"/>
      <c r="F868" s="108"/>
      <c r="G868" s="108"/>
      <c r="H868" s="108"/>
      <c r="I868" s="108"/>
      <c r="J868" s="109"/>
      <c r="K868" s="109"/>
      <c r="L868" s="108"/>
      <c r="M868" s="108"/>
      <c r="N868" s="108"/>
      <c r="O868" s="112"/>
      <c r="P868" s="112"/>
      <c r="Q868" s="108"/>
      <c r="R868" s="108"/>
      <c r="S868" s="112"/>
    </row>
    <row r="869" spans="1:19" ht="15.75" customHeight="1" x14ac:dyDescent="0.2">
      <c r="A869" s="108"/>
      <c r="B869" s="108"/>
      <c r="C869" s="108"/>
      <c r="D869" s="107"/>
      <c r="E869" s="108"/>
      <c r="F869" s="108"/>
      <c r="G869" s="108"/>
      <c r="H869" s="108"/>
      <c r="I869" s="108"/>
      <c r="J869" s="109"/>
      <c r="K869" s="109"/>
      <c r="L869" s="108"/>
      <c r="M869" s="108"/>
      <c r="N869" s="108"/>
      <c r="O869" s="112"/>
      <c r="P869" s="112"/>
      <c r="Q869" s="108"/>
      <c r="R869" s="108"/>
      <c r="S869" s="112"/>
    </row>
    <row r="870" spans="1:19" ht="15.75" customHeight="1" x14ac:dyDescent="0.2">
      <c r="A870" s="108"/>
      <c r="B870" s="108"/>
      <c r="C870" s="108"/>
      <c r="D870" s="107"/>
      <c r="E870" s="108"/>
      <c r="F870" s="108"/>
      <c r="G870" s="108"/>
      <c r="H870" s="108"/>
      <c r="I870" s="108"/>
      <c r="J870" s="109"/>
      <c r="K870" s="109"/>
      <c r="L870" s="108"/>
      <c r="M870" s="108"/>
      <c r="N870" s="108"/>
      <c r="O870" s="112"/>
      <c r="P870" s="112"/>
      <c r="Q870" s="108"/>
      <c r="R870" s="108"/>
      <c r="S870" s="112"/>
    </row>
    <row r="871" spans="1:19" ht="15.75" customHeight="1" x14ac:dyDescent="0.2">
      <c r="A871" s="108"/>
      <c r="B871" s="108"/>
      <c r="C871" s="108"/>
      <c r="D871" s="107"/>
      <c r="E871" s="108"/>
      <c r="F871" s="108"/>
      <c r="G871" s="108"/>
      <c r="H871" s="108"/>
      <c r="I871" s="108"/>
      <c r="J871" s="109"/>
      <c r="K871" s="109"/>
      <c r="L871" s="108"/>
      <c r="M871" s="108"/>
      <c r="N871" s="108"/>
      <c r="O871" s="112"/>
      <c r="P871" s="112"/>
      <c r="Q871" s="108"/>
      <c r="R871" s="108"/>
      <c r="S871" s="112"/>
    </row>
    <row r="872" spans="1:19" ht="15.75" customHeight="1" x14ac:dyDescent="0.2">
      <c r="A872" s="108"/>
      <c r="B872" s="108"/>
      <c r="C872" s="108"/>
      <c r="D872" s="107"/>
      <c r="E872" s="108"/>
      <c r="F872" s="108"/>
      <c r="G872" s="108"/>
      <c r="H872" s="108"/>
      <c r="I872" s="108"/>
      <c r="J872" s="109"/>
      <c r="K872" s="109"/>
      <c r="L872" s="108"/>
      <c r="M872" s="108"/>
      <c r="N872" s="108"/>
      <c r="O872" s="112"/>
      <c r="P872" s="112"/>
      <c r="Q872" s="108"/>
      <c r="R872" s="108"/>
      <c r="S872" s="112"/>
    </row>
    <row r="873" spans="1:19" ht="15.75" customHeight="1" x14ac:dyDescent="0.2">
      <c r="A873" s="108"/>
      <c r="B873" s="108"/>
      <c r="C873" s="108"/>
      <c r="D873" s="107"/>
      <c r="E873" s="108"/>
      <c r="F873" s="108"/>
      <c r="G873" s="108"/>
      <c r="H873" s="108"/>
      <c r="I873" s="108"/>
      <c r="J873" s="109"/>
      <c r="K873" s="109"/>
      <c r="L873" s="108"/>
      <c r="M873" s="108"/>
      <c r="N873" s="108"/>
      <c r="O873" s="112"/>
      <c r="P873" s="112"/>
      <c r="Q873" s="108"/>
      <c r="R873" s="108"/>
      <c r="S873" s="112"/>
    </row>
    <row r="874" spans="1:19" ht="15.75" customHeight="1" x14ac:dyDescent="0.2">
      <c r="A874" s="108"/>
      <c r="B874" s="108"/>
      <c r="C874" s="108"/>
      <c r="D874" s="107"/>
      <c r="E874" s="108"/>
      <c r="F874" s="108"/>
      <c r="G874" s="108"/>
      <c r="H874" s="108"/>
      <c r="I874" s="108"/>
      <c r="J874" s="109"/>
      <c r="K874" s="109"/>
      <c r="L874" s="108"/>
      <c r="M874" s="108"/>
      <c r="N874" s="108"/>
      <c r="O874" s="112"/>
      <c r="P874" s="112"/>
      <c r="Q874" s="108"/>
      <c r="R874" s="108"/>
      <c r="S874" s="112"/>
    </row>
    <row r="875" spans="1:19" ht="15.75" customHeight="1" x14ac:dyDescent="0.2">
      <c r="A875" s="108"/>
      <c r="B875" s="108"/>
      <c r="C875" s="108"/>
      <c r="D875" s="107"/>
      <c r="E875" s="108"/>
      <c r="F875" s="108"/>
      <c r="G875" s="108"/>
      <c r="H875" s="108"/>
      <c r="I875" s="108"/>
      <c r="J875" s="109"/>
      <c r="K875" s="109"/>
      <c r="L875" s="108"/>
      <c r="M875" s="108"/>
      <c r="N875" s="108"/>
      <c r="O875" s="112"/>
      <c r="P875" s="112"/>
      <c r="Q875" s="108"/>
      <c r="R875" s="108"/>
      <c r="S875" s="112"/>
    </row>
    <row r="876" spans="1:19" ht="15.75" customHeight="1" x14ac:dyDescent="0.2">
      <c r="A876" s="108"/>
      <c r="B876" s="108"/>
      <c r="C876" s="108"/>
      <c r="D876" s="107"/>
      <c r="E876" s="108"/>
      <c r="F876" s="108"/>
      <c r="G876" s="108"/>
      <c r="H876" s="108"/>
      <c r="I876" s="108"/>
      <c r="J876" s="109"/>
      <c r="K876" s="109"/>
      <c r="L876" s="108"/>
      <c r="M876" s="108"/>
      <c r="N876" s="108"/>
      <c r="O876" s="112"/>
      <c r="P876" s="112"/>
      <c r="Q876" s="108"/>
      <c r="R876" s="108"/>
      <c r="S876" s="112"/>
    </row>
    <row r="877" spans="1:19" ht="15.75" customHeight="1" x14ac:dyDescent="0.2">
      <c r="A877" s="108"/>
      <c r="B877" s="108"/>
      <c r="C877" s="108"/>
      <c r="D877" s="107"/>
      <c r="E877" s="108"/>
      <c r="F877" s="108"/>
      <c r="G877" s="108"/>
      <c r="H877" s="108"/>
      <c r="I877" s="108"/>
      <c r="J877" s="109"/>
      <c r="K877" s="109"/>
      <c r="L877" s="108"/>
      <c r="M877" s="108"/>
      <c r="N877" s="108"/>
      <c r="O877" s="112"/>
      <c r="P877" s="112"/>
      <c r="Q877" s="108"/>
      <c r="R877" s="108"/>
      <c r="S877" s="112"/>
    </row>
    <row r="878" spans="1:19" ht="15.75" customHeight="1" x14ac:dyDescent="0.2">
      <c r="A878" s="108"/>
      <c r="B878" s="108"/>
      <c r="C878" s="108"/>
      <c r="D878" s="107"/>
      <c r="E878" s="108"/>
      <c r="F878" s="108"/>
      <c r="G878" s="108"/>
      <c r="H878" s="108"/>
      <c r="I878" s="108"/>
      <c r="J878" s="109"/>
      <c r="K878" s="109"/>
      <c r="L878" s="108"/>
      <c r="M878" s="108"/>
      <c r="N878" s="108"/>
      <c r="O878" s="112"/>
      <c r="P878" s="112"/>
      <c r="Q878" s="108"/>
      <c r="R878" s="108"/>
      <c r="S878" s="112"/>
    </row>
    <row r="879" spans="1:19" ht="15.75" customHeight="1" x14ac:dyDescent="0.2">
      <c r="A879" s="108"/>
      <c r="B879" s="108"/>
      <c r="C879" s="108"/>
      <c r="D879" s="107"/>
      <c r="E879" s="108"/>
      <c r="F879" s="108"/>
      <c r="G879" s="108"/>
      <c r="H879" s="108"/>
      <c r="I879" s="108"/>
      <c r="J879" s="109"/>
      <c r="K879" s="109"/>
      <c r="L879" s="108"/>
      <c r="M879" s="108"/>
      <c r="N879" s="108"/>
      <c r="O879" s="112"/>
      <c r="P879" s="112"/>
      <c r="Q879" s="108"/>
      <c r="R879" s="108"/>
      <c r="S879" s="112"/>
    </row>
    <row r="880" spans="1:19" ht="15.75" customHeight="1" x14ac:dyDescent="0.2">
      <c r="A880" s="108"/>
      <c r="B880" s="108"/>
      <c r="C880" s="108"/>
      <c r="D880" s="107"/>
      <c r="E880" s="108"/>
      <c r="F880" s="108"/>
      <c r="G880" s="108"/>
      <c r="H880" s="108"/>
      <c r="I880" s="108"/>
      <c r="J880" s="109"/>
      <c r="K880" s="109"/>
      <c r="L880" s="108"/>
      <c r="M880" s="108"/>
      <c r="N880" s="108"/>
      <c r="O880" s="112"/>
      <c r="P880" s="112"/>
      <c r="Q880" s="108"/>
      <c r="R880" s="108"/>
      <c r="S880" s="112"/>
    </row>
    <row r="881" spans="1:19" ht="15.75" customHeight="1" x14ac:dyDescent="0.2">
      <c r="A881" s="108"/>
      <c r="B881" s="108"/>
      <c r="C881" s="108"/>
      <c r="D881" s="107"/>
      <c r="E881" s="108"/>
      <c r="F881" s="108"/>
      <c r="G881" s="108"/>
      <c r="H881" s="108"/>
      <c r="I881" s="108"/>
      <c r="J881" s="109"/>
      <c r="K881" s="109"/>
      <c r="L881" s="108"/>
      <c r="M881" s="108"/>
      <c r="N881" s="108"/>
      <c r="O881" s="112"/>
      <c r="P881" s="112"/>
      <c r="Q881" s="108"/>
      <c r="R881" s="108"/>
      <c r="S881" s="112"/>
    </row>
    <row r="882" spans="1:19" ht="15.75" customHeight="1" x14ac:dyDescent="0.2">
      <c r="A882" s="108"/>
      <c r="B882" s="108"/>
      <c r="C882" s="108"/>
      <c r="D882" s="107"/>
      <c r="E882" s="108"/>
      <c r="F882" s="108"/>
      <c r="G882" s="108"/>
      <c r="H882" s="108"/>
      <c r="I882" s="108"/>
      <c r="J882" s="109"/>
      <c r="K882" s="109"/>
      <c r="L882" s="108"/>
      <c r="M882" s="108"/>
      <c r="N882" s="108"/>
      <c r="O882" s="112"/>
      <c r="P882" s="112"/>
      <c r="Q882" s="108"/>
      <c r="R882" s="108"/>
      <c r="S882" s="112"/>
    </row>
    <row r="883" spans="1:19" ht="15.75" customHeight="1" x14ac:dyDescent="0.2">
      <c r="A883" s="108"/>
      <c r="B883" s="108"/>
      <c r="C883" s="108"/>
      <c r="D883" s="107"/>
      <c r="E883" s="108"/>
      <c r="F883" s="108"/>
      <c r="G883" s="108"/>
      <c r="H883" s="108"/>
      <c r="I883" s="108"/>
      <c r="J883" s="109"/>
      <c r="K883" s="109"/>
      <c r="L883" s="108"/>
      <c r="M883" s="108"/>
      <c r="N883" s="108"/>
      <c r="O883" s="112"/>
      <c r="P883" s="112"/>
      <c r="Q883" s="108"/>
      <c r="R883" s="108"/>
      <c r="S883" s="112"/>
    </row>
    <row r="884" spans="1:19" ht="15.75" customHeight="1" x14ac:dyDescent="0.2">
      <c r="A884" s="108"/>
      <c r="B884" s="108"/>
      <c r="C884" s="108"/>
      <c r="D884" s="107"/>
      <c r="E884" s="108"/>
      <c r="F884" s="108"/>
      <c r="G884" s="108"/>
      <c r="H884" s="108"/>
      <c r="I884" s="108"/>
      <c r="J884" s="109"/>
      <c r="K884" s="109"/>
      <c r="L884" s="108"/>
      <c r="M884" s="108"/>
      <c r="N884" s="108"/>
      <c r="O884" s="112"/>
      <c r="P884" s="112"/>
      <c r="Q884" s="108"/>
      <c r="R884" s="108"/>
      <c r="S884" s="112"/>
    </row>
    <row r="885" spans="1:19" ht="15.75" customHeight="1" x14ac:dyDescent="0.2">
      <c r="A885" s="108"/>
      <c r="B885" s="108"/>
      <c r="C885" s="108"/>
      <c r="D885" s="107"/>
      <c r="E885" s="108"/>
      <c r="F885" s="108"/>
      <c r="G885" s="108"/>
      <c r="H885" s="108"/>
      <c r="I885" s="108"/>
      <c r="J885" s="109"/>
      <c r="K885" s="109"/>
      <c r="L885" s="108"/>
      <c r="M885" s="108"/>
      <c r="N885" s="108"/>
      <c r="O885" s="112"/>
      <c r="P885" s="112"/>
      <c r="Q885" s="108"/>
      <c r="R885" s="108"/>
      <c r="S885" s="112"/>
    </row>
    <row r="886" spans="1:19" ht="15.75" customHeight="1" x14ac:dyDescent="0.2">
      <c r="A886" s="108"/>
      <c r="B886" s="108"/>
      <c r="C886" s="108"/>
      <c r="D886" s="107"/>
      <c r="E886" s="108"/>
      <c r="F886" s="108"/>
      <c r="G886" s="108"/>
      <c r="H886" s="108"/>
      <c r="I886" s="108"/>
      <c r="J886" s="109"/>
      <c r="K886" s="109"/>
      <c r="L886" s="108"/>
      <c r="M886" s="108"/>
      <c r="N886" s="108"/>
      <c r="O886" s="112"/>
      <c r="P886" s="112"/>
      <c r="Q886" s="108"/>
      <c r="R886" s="108"/>
      <c r="S886" s="112"/>
    </row>
    <row r="887" spans="1:19" ht="15.75" customHeight="1" x14ac:dyDescent="0.2">
      <c r="A887" s="108"/>
      <c r="B887" s="108"/>
      <c r="C887" s="108"/>
      <c r="D887" s="107"/>
      <c r="E887" s="108"/>
      <c r="F887" s="108"/>
      <c r="G887" s="108"/>
      <c r="H887" s="108"/>
      <c r="I887" s="108"/>
      <c r="J887" s="109"/>
      <c r="K887" s="109"/>
      <c r="L887" s="108"/>
      <c r="M887" s="108"/>
      <c r="N887" s="108"/>
      <c r="O887" s="112"/>
      <c r="P887" s="112"/>
      <c r="Q887" s="108"/>
      <c r="R887" s="108"/>
      <c r="S887" s="112"/>
    </row>
    <row r="888" spans="1:19" ht="15.75" customHeight="1" x14ac:dyDescent="0.2">
      <c r="A888" s="108"/>
      <c r="B888" s="108"/>
      <c r="C888" s="108"/>
      <c r="D888" s="107"/>
      <c r="E888" s="108"/>
      <c r="F888" s="108"/>
      <c r="G888" s="108"/>
      <c r="H888" s="108"/>
      <c r="I888" s="108"/>
      <c r="J888" s="109"/>
      <c r="K888" s="109"/>
      <c r="L888" s="108"/>
      <c r="M888" s="108"/>
      <c r="N888" s="108"/>
      <c r="O888" s="112"/>
      <c r="P888" s="112"/>
      <c r="Q888" s="108"/>
      <c r="R888" s="108"/>
      <c r="S888" s="112"/>
    </row>
    <row r="889" spans="1:19" ht="15.75" customHeight="1" x14ac:dyDescent="0.2">
      <c r="A889" s="108"/>
      <c r="B889" s="108"/>
      <c r="C889" s="108"/>
      <c r="D889" s="107"/>
      <c r="E889" s="108"/>
      <c r="F889" s="108"/>
      <c r="G889" s="108"/>
      <c r="H889" s="108"/>
      <c r="I889" s="108"/>
      <c r="J889" s="109"/>
      <c r="K889" s="109"/>
      <c r="L889" s="108"/>
      <c r="M889" s="108"/>
      <c r="N889" s="108"/>
      <c r="O889" s="112"/>
      <c r="P889" s="112"/>
      <c r="Q889" s="108"/>
      <c r="R889" s="108"/>
      <c r="S889" s="112"/>
    </row>
    <row r="890" spans="1:19" ht="15.75" customHeight="1" x14ac:dyDescent="0.2">
      <c r="A890" s="108"/>
      <c r="B890" s="108"/>
      <c r="C890" s="108"/>
      <c r="D890" s="107"/>
      <c r="E890" s="108"/>
      <c r="F890" s="108"/>
      <c r="G890" s="108"/>
      <c r="H890" s="108"/>
      <c r="I890" s="108"/>
      <c r="J890" s="109"/>
      <c r="K890" s="109"/>
      <c r="L890" s="108"/>
      <c r="M890" s="108"/>
      <c r="N890" s="108"/>
      <c r="O890" s="112"/>
      <c r="P890" s="112"/>
      <c r="Q890" s="108"/>
      <c r="R890" s="108"/>
      <c r="S890" s="112"/>
    </row>
    <row r="891" spans="1:19" ht="15.75" customHeight="1" x14ac:dyDescent="0.2">
      <c r="A891" s="108"/>
      <c r="B891" s="108"/>
      <c r="C891" s="108"/>
      <c r="D891" s="107"/>
      <c r="E891" s="108"/>
      <c r="F891" s="108"/>
      <c r="G891" s="108"/>
      <c r="H891" s="108"/>
      <c r="I891" s="108"/>
      <c r="J891" s="109"/>
      <c r="K891" s="109"/>
      <c r="L891" s="108"/>
      <c r="M891" s="108"/>
      <c r="N891" s="108"/>
      <c r="O891" s="112"/>
      <c r="P891" s="112"/>
      <c r="Q891" s="108"/>
      <c r="R891" s="108"/>
      <c r="S891" s="112"/>
    </row>
    <row r="892" spans="1:19" ht="15.75" customHeight="1" x14ac:dyDescent="0.2">
      <c r="A892" s="108"/>
      <c r="B892" s="108"/>
      <c r="C892" s="108"/>
      <c r="D892" s="107"/>
      <c r="E892" s="108"/>
      <c r="F892" s="108"/>
      <c r="G892" s="108"/>
      <c r="H892" s="108"/>
      <c r="I892" s="108"/>
      <c r="J892" s="109"/>
      <c r="K892" s="109"/>
      <c r="L892" s="108"/>
      <c r="M892" s="108"/>
      <c r="N892" s="108"/>
      <c r="O892" s="112"/>
      <c r="P892" s="112"/>
      <c r="Q892" s="108"/>
      <c r="R892" s="108"/>
      <c r="S892" s="112"/>
    </row>
    <row r="893" spans="1:19" ht="15.75" customHeight="1" x14ac:dyDescent="0.2">
      <c r="A893" s="108"/>
      <c r="B893" s="108"/>
      <c r="C893" s="108"/>
      <c r="D893" s="107"/>
      <c r="E893" s="108"/>
      <c r="F893" s="108"/>
      <c r="G893" s="108"/>
      <c r="H893" s="108"/>
      <c r="I893" s="108"/>
      <c r="J893" s="109"/>
      <c r="K893" s="109"/>
      <c r="L893" s="108"/>
      <c r="M893" s="108"/>
      <c r="N893" s="108"/>
      <c r="O893" s="112"/>
      <c r="P893" s="112"/>
      <c r="Q893" s="108"/>
      <c r="R893" s="108"/>
      <c r="S893" s="112"/>
    </row>
    <row r="894" spans="1:19" ht="15.75" customHeight="1" x14ac:dyDescent="0.2">
      <c r="A894" s="108"/>
      <c r="B894" s="108"/>
      <c r="C894" s="108"/>
      <c r="D894" s="107"/>
      <c r="E894" s="108"/>
      <c r="F894" s="108"/>
      <c r="G894" s="108"/>
      <c r="H894" s="108"/>
      <c r="I894" s="108"/>
      <c r="J894" s="109"/>
      <c r="K894" s="109"/>
      <c r="L894" s="108"/>
      <c r="M894" s="108"/>
      <c r="N894" s="108"/>
      <c r="O894" s="112"/>
      <c r="P894" s="112"/>
      <c r="Q894" s="108"/>
      <c r="R894" s="108"/>
      <c r="S894" s="112"/>
    </row>
    <row r="895" spans="1:19" ht="15.75" customHeight="1" x14ac:dyDescent="0.2">
      <c r="A895" s="108"/>
      <c r="B895" s="108"/>
      <c r="C895" s="108"/>
      <c r="D895" s="107"/>
      <c r="E895" s="108"/>
      <c r="F895" s="108"/>
      <c r="G895" s="108"/>
      <c r="H895" s="108"/>
      <c r="I895" s="108"/>
      <c r="J895" s="109"/>
      <c r="K895" s="109"/>
      <c r="L895" s="108"/>
      <c r="M895" s="108"/>
      <c r="N895" s="108"/>
      <c r="O895" s="112"/>
      <c r="P895" s="112"/>
      <c r="Q895" s="108"/>
      <c r="R895" s="108"/>
      <c r="S895" s="112"/>
    </row>
    <row r="896" spans="1:19" ht="15.75" customHeight="1" x14ac:dyDescent="0.2">
      <c r="A896" s="108"/>
      <c r="B896" s="108"/>
      <c r="C896" s="108"/>
      <c r="D896" s="107"/>
      <c r="E896" s="108"/>
      <c r="F896" s="108"/>
      <c r="G896" s="108"/>
      <c r="H896" s="108"/>
      <c r="I896" s="108"/>
      <c r="J896" s="109"/>
      <c r="K896" s="109"/>
      <c r="L896" s="108"/>
      <c r="M896" s="108"/>
      <c r="N896" s="108"/>
      <c r="O896" s="112"/>
      <c r="P896" s="112"/>
      <c r="Q896" s="108"/>
      <c r="R896" s="108"/>
      <c r="S896" s="112"/>
    </row>
    <row r="897" spans="1:19" ht="15.75" customHeight="1" x14ac:dyDescent="0.2">
      <c r="A897" s="108"/>
      <c r="B897" s="108"/>
      <c r="C897" s="108"/>
      <c r="D897" s="107"/>
      <c r="E897" s="108"/>
      <c r="F897" s="108"/>
      <c r="G897" s="108"/>
      <c r="H897" s="108"/>
      <c r="I897" s="108"/>
      <c r="J897" s="109"/>
      <c r="K897" s="109"/>
      <c r="L897" s="108"/>
      <c r="M897" s="108"/>
      <c r="N897" s="108"/>
      <c r="O897" s="112"/>
      <c r="P897" s="112"/>
      <c r="Q897" s="108"/>
      <c r="R897" s="108"/>
      <c r="S897" s="112"/>
    </row>
    <row r="898" spans="1:19" ht="15.75" customHeight="1" x14ac:dyDescent="0.2">
      <c r="A898" s="108"/>
      <c r="B898" s="108"/>
      <c r="C898" s="108"/>
      <c r="D898" s="107"/>
      <c r="E898" s="108"/>
      <c r="F898" s="108"/>
      <c r="G898" s="108"/>
      <c r="H898" s="108"/>
      <c r="I898" s="108"/>
      <c r="J898" s="109"/>
      <c r="K898" s="109"/>
      <c r="L898" s="108"/>
      <c r="M898" s="108"/>
      <c r="N898" s="108"/>
      <c r="O898" s="112"/>
      <c r="P898" s="112"/>
      <c r="Q898" s="108"/>
      <c r="R898" s="108"/>
      <c r="S898" s="112"/>
    </row>
    <row r="899" spans="1:19" ht="15.75" customHeight="1" x14ac:dyDescent="0.2">
      <c r="A899" s="108"/>
      <c r="B899" s="108"/>
      <c r="C899" s="108"/>
      <c r="D899" s="107"/>
      <c r="E899" s="108"/>
      <c r="F899" s="108"/>
      <c r="G899" s="108"/>
      <c r="H899" s="108"/>
      <c r="I899" s="108"/>
      <c r="J899" s="109"/>
      <c r="K899" s="109"/>
      <c r="L899" s="108"/>
      <c r="M899" s="108"/>
      <c r="N899" s="108"/>
      <c r="O899" s="112"/>
      <c r="P899" s="112"/>
      <c r="Q899" s="108"/>
      <c r="R899" s="108"/>
      <c r="S899" s="112"/>
    </row>
    <row r="900" spans="1:19" ht="15.75" customHeight="1" x14ac:dyDescent="0.2">
      <c r="A900" s="108"/>
      <c r="B900" s="108"/>
      <c r="C900" s="108"/>
      <c r="D900" s="107"/>
      <c r="E900" s="108"/>
      <c r="F900" s="108"/>
      <c r="G900" s="108"/>
      <c r="H900" s="108"/>
      <c r="I900" s="108"/>
      <c r="J900" s="109"/>
      <c r="K900" s="109"/>
      <c r="L900" s="108"/>
      <c r="M900" s="108"/>
      <c r="N900" s="108"/>
      <c r="O900" s="112"/>
      <c r="P900" s="112"/>
      <c r="Q900" s="108"/>
      <c r="R900" s="108"/>
      <c r="S900" s="112"/>
    </row>
    <row r="901" spans="1:19" ht="15.75" customHeight="1" x14ac:dyDescent="0.2">
      <c r="A901" s="108"/>
      <c r="B901" s="108"/>
      <c r="C901" s="108"/>
      <c r="D901" s="107"/>
      <c r="E901" s="108"/>
      <c r="F901" s="108"/>
      <c r="G901" s="108"/>
      <c r="H901" s="108"/>
      <c r="I901" s="108"/>
      <c r="J901" s="109"/>
      <c r="K901" s="109"/>
      <c r="L901" s="108"/>
      <c r="M901" s="108"/>
      <c r="N901" s="108"/>
      <c r="O901" s="112"/>
      <c r="P901" s="112"/>
      <c r="Q901" s="108"/>
      <c r="R901" s="108"/>
      <c r="S901" s="112"/>
    </row>
    <row r="902" spans="1:19" ht="15.75" customHeight="1" x14ac:dyDescent="0.2">
      <c r="A902" s="108"/>
      <c r="B902" s="108"/>
      <c r="C902" s="108"/>
      <c r="D902" s="107"/>
      <c r="E902" s="108"/>
      <c r="F902" s="108"/>
      <c r="G902" s="108"/>
      <c r="H902" s="108"/>
      <c r="I902" s="108"/>
      <c r="J902" s="109"/>
      <c r="K902" s="109"/>
      <c r="L902" s="108"/>
      <c r="M902" s="108"/>
      <c r="N902" s="108"/>
      <c r="O902" s="112"/>
      <c r="P902" s="112"/>
      <c r="Q902" s="108"/>
      <c r="R902" s="108"/>
      <c r="S902" s="112"/>
    </row>
    <row r="903" spans="1:19" ht="15.75" customHeight="1" x14ac:dyDescent="0.2">
      <c r="A903" s="108"/>
      <c r="B903" s="108"/>
      <c r="C903" s="108"/>
      <c r="D903" s="107"/>
      <c r="E903" s="108"/>
      <c r="F903" s="108"/>
      <c r="G903" s="108"/>
      <c r="H903" s="108"/>
      <c r="I903" s="108"/>
      <c r="J903" s="109"/>
      <c r="K903" s="109"/>
      <c r="L903" s="108"/>
      <c r="M903" s="108"/>
      <c r="N903" s="108"/>
      <c r="O903" s="112"/>
      <c r="P903" s="112"/>
      <c r="Q903" s="108"/>
      <c r="R903" s="108"/>
      <c r="S903" s="112"/>
    </row>
    <row r="904" spans="1:19" ht="15.75" customHeight="1" x14ac:dyDescent="0.2">
      <c r="A904" s="108"/>
      <c r="B904" s="108"/>
      <c r="C904" s="108"/>
      <c r="D904" s="107"/>
      <c r="E904" s="108"/>
      <c r="F904" s="108"/>
      <c r="G904" s="108"/>
      <c r="H904" s="108"/>
      <c r="I904" s="108"/>
      <c r="J904" s="109"/>
      <c r="K904" s="109"/>
      <c r="L904" s="108"/>
      <c r="M904" s="108"/>
      <c r="N904" s="108"/>
      <c r="O904" s="112"/>
      <c r="P904" s="112"/>
      <c r="Q904" s="108"/>
      <c r="R904" s="108"/>
      <c r="S904" s="112"/>
    </row>
    <row r="905" spans="1:19" ht="15.75" customHeight="1" x14ac:dyDescent="0.2">
      <c r="A905" s="108"/>
      <c r="B905" s="108"/>
      <c r="C905" s="108"/>
      <c r="D905" s="107"/>
      <c r="E905" s="108"/>
      <c r="F905" s="108"/>
      <c r="G905" s="108"/>
      <c r="H905" s="108"/>
      <c r="I905" s="108"/>
      <c r="J905" s="109"/>
      <c r="K905" s="109"/>
      <c r="L905" s="108"/>
      <c r="M905" s="108"/>
      <c r="N905" s="108"/>
      <c r="O905" s="112"/>
      <c r="P905" s="112"/>
      <c r="Q905" s="108"/>
      <c r="R905" s="108"/>
      <c r="S905" s="112"/>
    </row>
    <row r="906" spans="1:19" ht="15.75" customHeight="1" x14ac:dyDescent="0.2">
      <c r="A906" s="108"/>
      <c r="B906" s="108"/>
      <c r="C906" s="108"/>
      <c r="D906" s="107"/>
      <c r="E906" s="108"/>
      <c r="F906" s="108"/>
      <c r="G906" s="108"/>
      <c r="H906" s="108"/>
      <c r="I906" s="108"/>
      <c r="J906" s="109"/>
      <c r="K906" s="109"/>
      <c r="L906" s="108"/>
      <c r="M906" s="108"/>
      <c r="N906" s="108"/>
      <c r="O906" s="112"/>
      <c r="P906" s="112"/>
      <c r="Q906" s="108"/>
      <c r="R906" s="108"/>
      <c r="S906" s="112"/>
    </row>
    <row r="907" spans="1:19" ht="15.75" customHeight="1" x14ac:dyDescent="0.2">
      <c r="A907" s="108"/>
      <c r="B907" s="108"/>
      <c r="C907" s="108"/>
      <c r="D907" s="107"/>
      <c r="E907" s="108"/>
      <c r="F907" s="108"/>
      <c r="G907" s="108"/>
      <c r="H907" s="108"/>
      <c r="I907" s="108"/>
      <c r="J907" s="109"/>
      <c r="K907" s="109"/>
      <c r="L907" s="108"/>
      <c r="M907" s="108"/>
      <c r="N907" s="108"/>
      <c r="O907" s="112"/>
      <c r="P907" s="112"/>
      <c r="Q907" s="108"/>
      <c r="R907" s="108"/>
      <c r="S907" s="112"/>
    </row>
    <row r="908" spans="1:19" ht="15.75" customHeight="1" x14ac:dyDescent="0.2">
      <c r="A908" s="108"/>
      <c r="B908" s="108"/>
      <c r="C908" s="108"/>
      <c r="D908" s="107"/>
      <c r="E908" s="108"/>
      <c r="F908" s="108"/>
      <c r="G908" s="108"/>
      <c r="H908" s="108"/>
      <c r="I908" s="108"/>
      <c r="J908" s="109"/>
      <c r="K908" s="109"/>
      <c r="L908" s="108"/>
      <c r="M908" s="108"/>
      <c r="N908" s="108"/>
      <c r="O908" s="112"/>
      <c r="P908" s="112"/>
      <c r="Q908" s="108"/>
      <c r="R908" s="108"/>
      <c r="S908" s="112"/>
    </row>
    <row r="909" spans="1:19" ht="15.75" customHeight="1" x14ac:dyDescent="0.2">
      <c r="A909" s="108"/>
      <c r="B909" s="108"/>
      <c r="C909" s="108"/>
      <c r="D909" s="107"/>
      <c r="E909" s="108"/>
      <c r="F909" s="108"/>
      <c r="G909" s="108"/>
      <c r="H909" s="108"/>
      <c r="I909" s="108"/>
      <c r="J909" s="109"/>
      <c r="K909" s="109"/>
      <c r="L909" s="108"/>
      <c r="M909" s="108"/>
      <c r="N909" s="108"/>
      <c r="O909" s="112"/>
      <c r="P909" s="112"/>
      <c r="Q909" s="108"/>
      <c r="R909" s="108"/>
      <c r="S909" s="112"/>
    </row>
    <row r="910" spans="1:19" ht="15.75" customHeight="1" x14ac:dyDescent="0.2">
      <c r="A910" s="108"/>
      <c r="B910" s="108"/>
      <c r="C910" s="108"/>
      <c r="D910" s="107"/>
      <c r="E910" s="108"/>
      <c r="F910" s="108"/>
      <c r="G910" s="108"/>
      <c r="H910" s="108"/>
      <c r="I910" s="108"/>
      <c r="J910" s="109"/>
      <c r="K910" s="109"/>
      <c r="L910" s="108"/>
      <c r="M910" s="108"/>
      <c r="N910" s="108"/>
      <c r="O910" s="112"/>
      <c r="P910" s="112"/>
      <c r="Q910" s="108"/>
      <c r="R910" s="108"/>
      <c r="S910" s="112"/>
    </row>
    <row r="911" spans="1:19" ht="15.75" customHeight="1" x14ac:dyDescent="0.2">
      <c r="A911" s="108"/>
      <c r="B911" s="108"/>
      <c r="C911" s="108"/>
      <c r="D911" s="107"/>
      <c r="E911" s="108"/>
      <c r="F911" s="108"/>
      <c r="G911" s="108"/>
      <c r="H911" s="108"/>
      <c r="I911" s="108"/>
      <c r="J911" s="109"/>
      <c r="K911" s="109"/>
      <c r="L911" s="108"/>
      <c r="M911" s="108"/>
      <c r="N911" s="108"/>
      <c r="O911" s="112"/>
      <c r="P911" s="112"/>
      <c r="Q911" s="108"/>
      <c r="R911" s="108"/>
      <c r="S911" s="112"/>
    </row>
    <row r="912" spans="1:19" ht="15.75" customHeight="1" x14ac:dyDescent="0.2">
      <c r="A912" s="108"/>
      <c r="B912" s="108"/>
      <c r="C912" s="108"/>
      <c r="D912" s="107"/>
      <c r="E912" s="108"/>
      <c r="F912" s="108"/>
      <c r="G912" s="108"/>
      <c r="H912" s="108"/>
      <c r="I912" s="108"/>
      <c r="J912" s="109"/>
      <c r="K912" s="109"/>
      <c r="L912" s="108"/>
      <c r="M912" s="108"/>
      <c r="N912" s="108"/>
      <c r="O912" s="112"/>
      <c r="P912" s="112"/>
      <c r="Q912" s="108"/>
      <c r="R912" s="108"/>
      <c r="S912" s="112"/>
    </row>
    <row r="913" spans="1:19" ht="15.75" customHeight="1" x14ac:dyDescent="0.2">
      <c r="A913" s="108"/>
      <c r="B913" s="108"/>
      <c r="C913" s="108"/>
      <c r="D913" s="107"/>
      <c r="E913" s="108"/>
      <c r="F913" s="108"/>
      <c r="G913" s="108"/>
      <c r="H913" s="108"/>
      <c r="I913" s="108"/>
      <c r="J913" s="109"/>
      <c r="K913" s="109"/>
      <c r="L913" s="108"/>
      <c r="M913" s="108"/>
      <c r="N913" s="108"/>
      <c r="O913" s="112"/>
      <c r="P913" s="112"/>
      <c r="Q913" s="108"/>
      <c r="R913" s="108"/>
      <c r="S913" s="112"/>
    </row>
    <row r="914" spans="1:19" ht="15.75" customHeight="1" x14ac:dyDescent="0.2">
      <c r="A914" s="108"/>
      <c r="B914" s="108"/>
      <c r="C914" s="108"/>
      <c r="D914" s="107"/>
      <c r="E914" s="108"/>
      <c r="F914" s="108"/>
      <c r="G914" s="108"/>
      <c r="H914" s="108"/>
      <c r="I914" s="108"/>
      <c r="J914" s="109"/>
      <c r="K914" s="109"/>
      <c r="L914" s="108"/>
      <c r="M914" s="108"/>
      <c r="N914" s="108"/>
      <c r="O914" s="112"/>
      <c r="P914" s="112"/>
      <c r="Q914" s="108"/>
      <c r="R914" s="108"/>
      <c r="S914" s="112"/>
    </row>
    <row r="915" spans="1:19" ht="15.75" customHeight="1" x14ac:dyDescent="0.2">
      <c r="A915" s="108"/>
      <c r="B915" s="108"/>
      <c r="C915" s="108"/>
      <c r="D915" s="107"/>
      <c r="E915" s="108"/>
      <c r="F915" s="108"/>
      <c r="G915" s="108"/>
      <c r="H915" s="108"/>
      <c r="I915" s="108"/>
      <c r="J915" s="109"/>
      <c r="K915" s="109"/>
      <c r="L915" s="108"/>
      <c r="M915" s="108"/>
      <c r="N915" s="108"/>
      <c r="O915" s="112"/>
      <c r="P915" s="112"/>
      <c r="Q915" s="108"/>
      <c r="R915" s="108"/>
      <c r="S915" s="112"/>
    </row>
    <row r="916" spans="1:19" ht="15.75" customHeight="1" x14ac:dyDescent="0.2">
      <c r="A916" s="108"/>
      <c r="B916" s="108"/>
      <c r="C916" s="108"/>
      <c r="D916" s="107"/>
      <c r="E916" s="108"/>
      <c r="F916" s="108"/>
      <c r="G916" s="108"/>
      <c r="H916" s="108"/>
      <c r="I916" s="108"/>
      <c r="J916" s="109"/>
      <c r="K916" s="109"/>
      <c r="L916" s="108"/>
      <c r="M916" s="108"/>
      <c r="N916" s="108"/>
      <c r="O916" s="112"/>
      <c r="P916" s="112"/>
      <c r="Q916" s="108"/>
      <c r="R916" s="108"/>
      <c r="S916" s="112"/>
    </row>
    <row r="917" spans="1:19" ht="15.75" customHeight="1" x14ac:dyDescent="0.2">
      <c r="A917" s="108"/>
      <c r="B917" s="108"/>
      <c r="C917" s="108"/>
      <c r="D917" s="107"/>
      <c r="E917" s="108"/>
      <c r="F917" s="108"/>
      <c r="G917" s="108"/>
      <c r="H917" s="108"/>
      <c r="I917" s="108"/>
      <c r="J917" s="109"/>
      <c r="K917" s="109"/>
      <c r="L917" s="108"/>
      <c r="M917" s="108"/>
      <c r="N917" s="108"/>
      <c r="O917" s="112"/>
      <c r="P917" s="112"/>
      <c r="Q917" s="108"/>
      <c r="R917" s="108"/>
      <c r="S917" s="112"/>
    </row>
    <row r="918" spans="1:19" ht="15.75" customHeight="1" x14ac:dyDescent="0.2">
      <c r="A918" s="108"/>
      <c r="B918" s="108"/>
      <c r="C918" s="108"/>
      <c r="D918" s="107"/>
      <c r="E918" s="108"/>
      <c r="F918" s="108"/>
      <c r="G918" s="108"/>
      <c r="H918" s="108"/>
      <c r="I918" s="108"/>
      <c r="J918" s="109"/>
      <c r="K918" s="109"/>
      <c r="L918" s="108"/>
      <c r="M918" s="108"/>
      <c r="N918" s="108"/>
      <c r="O918" s="112"/>
      <c r="P918" s="112"/>
      <c r="Q918" s="108"/>
      <c r="R918" s="108"/>
      <c r="S918" s="112"/>
    </row>
    <row r="919" spans="1:19" ht="15.75" customHeight="1" x14ac:dyDescent="0.2">
      <c r="A919" s="108"/>
      <c r="B919" s="108"/>
      <c r="C919" s="108"/>
      <c r="D919" s="107"/>
      <c r="E919" s="108"/>
      <c r="F919" s="108"/>
      <c r="G919" s="108"/>
      <c r="H919" s="108"/>
      <c r="I919" s="108"/>
      <c r="J919" s="109"/>
      <c r="K919" s="109"/>
      <c r="L919" s="108"/>
      <c r="M919" s="108"/>
      <c r="N919" s="108"/>
      <c r="O919" s="112"/>
      <c r="P919" s="112"/>
      <c r="Q919" s="108"/>
      <c r="R919" s="108"/>
      <c r="S919" s="112"/>
    </row>
    <row r="920" spans="1:19" ht="15.75" customHeight="1" x14ac:dyDescent="0.2">
      <c r="A920" s="108"/>
      <c r="B920" s="108"/>
      <c r="C920" s="108"/>
      <c r="D920" s="107"/>
      <c r="E920" s="108"/>
      <c r="F920" s="108"/>
      <c r="G920" s="108"/>
      <c r="H920" s="108"/>
      <c r="I920" s="108"/>
      <c r="J920" s="109"/>
      <c r="K920" s="109"/>
      <c r="L920" s="108"/>
      <c r="M920" s="108"/>
      <c r="N920" s="108"/>
      <c r="O920" s="112"/>
      <c r="P920" s="112"/>
      <c r="Q920" s="108"/>
      <c r="R920" s="108"/>
      <c r="S920" s="112"/>
    </row>
    <row r="921" spans="1:19" ht="15.75" customHeight="1" x14ac:dyDescent="0.2">
      <c r="A921" s="108"/>
      <c r="B921" s="108"/>
      <c r="C921" s="108"/>
      <c r="D921" s="107"/>
      <c r="E921" s="108"/>
      <c r="F921" s="108"/>
      <c r="G921" s="108"/>
      <c r="H921" s="108"/>
      <c r="I921" s="108"/>
      <c r="J921" s="109"/>
      <c r="K921" s="109"/>
      <c r="L921" s="108"/>
      <c r="M921" s="108"/>
      <c r="N921" s="108"/>
      <c r="O921" s="112"/>
      <c r="P921" s="112"/>
      <c r="Q921" s="108"/>
      <c r="R921" s="108"/>
      <c r="S921" s="112"/>
    </row>
    <row r="922" spans="1:19" ht="15.75" customHeight="1" x14ac:dyDescent="0.2">
      <c r="A922" s="108"/>
      <c r="B922" s="108"/>
      <c r="C922" s="108"/>
      <c r="D922" s="107"/>
      <c r="E922" s="108"/>
      <c r="F922" s="108"/>
      <c r="G922" s="108"/>
      <c r="H922" s="108"/>
      <c r="I922" s="108"/>
      <c r="J922" s="109"/>
      <c r="K922" s="109"/>
      <c r="L922" s="108"/>
      <c r="M922" s="108"/>
      <c r="N922" s="108"/>
      <c r="O922" s="112"/>
      <c r="P922" s="112"/>
      <c r="Q922" s="108"/>
      <c r="R922" s="108"/>
      <c r="S922" s="112"/>
    </row>
    <row r="923" spans="1:19" ht="15.75" customHeight="1" x14ac:dyDescent="0.2">
      <c r="A923" s="108"/>
      <c r="B923" s="108"/>
      <c r="C923" s="108"/>
      <c r="D923" s="107"/>
      <c r="E923" s="108"/>
      <c r="F923" s="108"/>
      <c r="G923" s="108"/>
      <c r="H923" s="108"/>
      <c r="I923" s="108"/>
      <c r="J923" s="109"/>
      <c r="K923" s="109"/>
      <c r="L923" s="108"/>
      <c r="M923" s="108"/>
      <c r="N923" s="108"/>
      <c r="O923" s="112"/>
      <c r="P923" s="112"/>
      <c r="Q923" s="108"/>
      <c r="R923" s="108"/>
      <c r="S923" s="112"/>
    </row>
    <row r="924" spans="1:19" ht="15.75" customHeight="1" x14ac:dyDescent="0.2">
      <c r="A924" s="108"/>
      <c r="B924" s="108"/>
      <c r="C924" s="108"/>
      <c r="D924" s="107"/>
      <c r="E924" s="108"/>
      <c r="F924" s="108"/>
      <c r="G924" s="108"/>
      <c r="H924" s="108"/>
      <c r="I924" s="108"/>
      <c r="J924" s="109"/>
      <c r="K924" s="109"/>
      <c r="L924" s="108"/>
      <c r="M924" s="108"/>
      <c r="N924" s="108"/>
      <c r="O924" s="112"/>
      <c r="P924" s="112"/>
      <c r="Q924" s="108"/>
      <c r="R924" s="108"/>
      <c r="S924" s="112"/>
    </row>
    <row r="925" spans="1:19" ht="15.75" customHeight="1" x14ac:dyDescent="0.2">
      <c r="A925" s="108"/>
      <c r="B925" s="108"/>
      <c r="C925" s="108"/>
      <c r="D925" s="107"/>
      <c r="E925" s="108"/>
      <c r="F925" s="108"/>
      <c r="G925" s="108"/>
      <c r="H925" s="108"/>
      <c r="I925" s="108"/>
      <c r="J925" s="109"/>
      <c r="K925" s="109"/>
      <c r="L925" s="108"/>
      <c r="M925" s="108"/>
      <c r="N925" s="108"/>
      <c r="O925" s="112"/>
      <c r="P925" s="112"/>
      <c r="Q925" s="108"/>
      <c r="R925" s="108"/>
      <c r="S925" s="112"/>
    </row>
    <row r="926" spans="1:19" ht="15.75" customHeight="1" x14ac:dyDescent="0.2">
      <c r="A926" s="108"/>
      <c r="B926" s="108"/>
      <c r="C926" s="108"/>
      <c r="D926" s="107"/>
      <c r="E926" s="108"/>
      <c r="F926" s="108"/>
      <c r="G926" s="108"/>
      <c r="H926" s="108"/>
      <c r="I926" s="108"/>
      <c r="J926" s="109"/>
      <c r="K926" s="109"/>
      <c r="L926" s="108"/>
      <c r="M926" s="108"/>
      <c r="N926" s="108"/>
      <c r="O926" s="112"/>
      <c r="P926" s="112"/>
      <c r="Q926" s="108"/>
      <c r="R926" s="108"/>
      <c r="S926" s="112"/>
    </row>
    <row r="927" spans="1:19" ht="15.75" customHeight="1" x14ac:dyDescent="0.2">
      <c r="A927" s="108"/>
      <c r="B927" s="108"/>
      <c r="C927" s="108"/>
      <c r="D927" s="107"/>
      <c r="E927" s="108"/>
      <c r="F927" s="108"/>
      <c r="G927" s="108"/>
      <c r="H927" s="108"/>
      <c r="I927" s="108"/>
      <c r="J927" s="109"/>
      <c r="K927" s="109"/>
      <c r="L927" s="108"/>
      <c r="M927" s="108"/>
      <c r="N927" s="108"/>
      <c r="O927" s="112"/>
      <c r="P927" s="112"/>
      <c r="Q927" s="108"/>
      <c r="R927" s="108"/>
      <c r="S927" s="112"/>
    </row>
    <row r="928" spans="1:19" ht="15.75" customHeight="1" x14ac:dyDescent="0.2">
      <c r="A928" s="108"/>
      <c r="B928" s="108"/>
      <c r="C928" s="108"/>
      <c r="D928" s="107"/>
      <c r="E928" s="108"/>
      <c r="F928" s="108"/>
      <c r="G928" s="108"/>
      <c r="H928" s="108"/>
      <c r="I928" s="108"/>
      <c r="J928" s="109"/>
      <c r="K928" s="109"/>
      <c r="L928" s="108"/>
      <c r="M928" s="108"/>
      <c r="N928" s="108"/>
      <c r="O928" s="112"/>
      <c r="P928" s="112"/>
      <c r="Q928" s="108"/>
      <c r="R928" s="108"/>
      <c r="S928" s="112"/>
    </row>
    <row r="929" spans="1:19" ht="15.75" customHeight="1" x14ac:dyDescent="0.2">
      <c r="A929" s="108"/>
      <c r="B929" s="108"/>
      <c r="C929" s="108"/>
      <c r="D929" s="107"/>
      <c r="E929" s="108"/>
      <c r="F929" s="108"/>
      <c r="G929" s="108"/>
      <c r="H929" s="108"/>
      <c r="I929" s="108"/>
      <c r="J929" s="109"/>
      <c r="K929" s="109"/>
      <c r="L929" s="108"/>
      <c r="M929" s="108"/>
      <c r="N929" s="108"/>
      <c r="O929" s="112"/>
      <c r="P929" s="112"/>
      <c r="Q929" s="108"/>
      <c r="R929" s="108"/>
      <c r="S929" s="112"/>
    </row>
    <row r="930" spans="1:19" ht="15.75" customHeight="1" x14ac:dyDescent="0.2">
      <c r="A930" s="108"/>
      <c r="B930" s="108"/>
      <c r="C930" s="108"/>
      <c r="D930" s="107"/>
      <c r="E930" s="108"/>
      <c r="F930" s="108"/>
      <c r="G930" s="108"/>
      <c r="H930" s="108"/>
      <c r="I930" s="108"/>
      <c r="J930" s="109"/>
      <c r="K930" s="109"/>
      <c r="L930" s="108"/>
      <c r="M930" s="108"/>
      <c r="N930" s="108"/>
      <c r="O930" s="112"/>
      <c r="P930" s="112"/>
      <c r="Q930" s="108"/>
      <c r="R930" s="108"/>
      <c r="S930" s="112"/>
    </row>
    <row r="931" spans="1:19" ht="15.75" customHeight="1" x14ac:dyDescent="0.2">
      <c r="A931" s="108"/>
      <c r="B931" s="108"/>
      <c r="C931" s="108"/>
      <c r="D931" s="107"/>
      <c r="E931" s="108"/>
      <c r="F931" s="108"/>
      <c r="G931" s="108"/>
      <c r="H931" s="108"/>
      <c r="I931" s="108"/>
      <c r="J931" s="109"/>
      <c r="K931" s="109"/>
      <c r="L931" s="108"/>
      <c r="M931" s="108"/>
      <c r="N931" s="108"/>
      <c r="O931" s="112"/>
      <c r="P931" s="112"/>
      <c r="Q931" s="108"/>
      <c r="R931" s="108"/>
      <c r="S931" s="112"/>
    </row>
    <row r="932" spans="1:19" ht="15.75" customHeight="1" x14ac:dyDescent="0.2">
      <c r="A932" s="108"/>
      <c r="B932" s="108"/>
      <c r="C932" s="108"/>
      <c r="D932" s="107"/>
      <c r="E932" s="108"/>
      <c r="F932" s="108"/>
      <c r="G932" s="108"/>
      <c r="H932" s="108"/>
      <c r="I932" s="108"/>
      <c r="J932" s="109"/>
      <c r="K932" s="109"/>
      <c r="L932" s="108"/>
      <c r="M932" s="108"/>
      <c r="N932" s="108"/>
      <c r="O932" s="112"/>
      <c r="P932" s="112"/>
      <c r="Q932" s="108"/>
      <c r="R932" s="108"/>
      <c r="S932" s="112"/>
    </row>
    <row r="933" spans="1:19" ht="15.75" customHeight="1" x14ac:dyDescent="0.2">
      <c r="A933" s="108"/>
      <c r="B933" s="108"/>
      <c r="C933" s="108"/>
      <c r="D933" s="107"/>
      <c r="E933" s="108"/>
      <c r="F933" s="108"/>
      <c r="G933" s="108"/>
      <c r="H933" s="108"/>
      <c r="I933" s="108"/>
      <c r="J933" s="109"/>
      <c r="K933" s="109"/>
      <c r="L933" s="108"/>
      <c r="M933" s="108"/>
      <c r="N933" s="108"/>
      <c r="O933" s="112"/>
      <c r="P933" s="112"/>
      <c r="Q933" s="108"/>
      <c r="R933" s="108"/>
      <c r="S933" s="112"/>
    </row>
    <row r="934" spans="1:19" ht="15.75" customHeight="1" x14ac:dyDescent="0.2">
      <c r="A934" s="108"/>
      <c r="B934" s="108"/>
      <c r="C934" s="108"/>
      <c r="D934" s="107"/>
      <c r="E934" s="108"/>
      <c r="F934" s="108"/>
      <c r="G934" s="108"/>
      <c r="H934" s="108"/>
      <c r="I934" s="108"/>
      <c r="J934" s="109"/>
      <c r="K934" s="109"/>
      <c r="L934" s="108"/>
      <c r="M934" s="108"/>
      <c r="N934" s="108"/>
      <c r="O934" s="112"/>
      <c r="P934" s="112"/>
      <c r="Q934" s="108"/>
      <c r="R934" s="108"/>
      <c r="S934" s="112"/>
    </row>
    <row r="935" spans="1:19" ht="15.75" customHeight="1" x14ac:dyDescent="0.2">
      <c r="A935" s="108"/>
      <c r="B935" s="108"/>
      <c r="C935" s="108"/>
      <c r="D935" s="107"/>
      <c r="E935" s="108"/>
      <c r="F935" s="108"/>
      <c r="G935" s="108"/>
      <c r="H935" s="108"/>
      <c r="I935" s="108"/>
      <c r="J935" s="109"/>
      <c r="K935" s="109"/>
      <c r="L935" s="108"/>
      <c r="M935" s="108"/>
      <c r="N935" s="108"/>
      <c r="O935" s="112"/>
      <c r="P935" s="112"/>
      <c r="Q935" s="108"/>
      <c r="R935" s="108"/>
      <c r="S935" s="112"/>
    </row>
    <row r="936" spans="1:19" ht="15.75" customHeight="1" x14ac:dyDescent="0.2">
      <c r="A936" s="108"/>
      <c r="B936" s="108"/>
      <c r="C936" s="108"/>
      <c r="D936" s="107"/>
      <c r="E936" s="108"/>
      <c r="F936" s="108"/>
      <c r="G936" s="108"/>
      <c r="H936" s="108"/>
      <c r="I936" s="108"/>
      <c r="J936" s="109"/>
      <c r="K936" s="109"/>
      <c r="L936" s="108"/>
      <c r="M936" s="108"/>
      <c r="N936" s="108"/>
      <c r="O936" s="112"/>
      <c r="P936" s="112"/>
      <c r="Q936" s="108"/>
      <c r="R936" s="108"/>
      <c r="S936" s="112"/>
    </row>
    <row r="937" spans="1:19" ht="15.75" customHeight="1" x14ac:dyDescent="0.2">
      <c r="A937" s="108"/>
      <c r="B937" s="108"/>
      <c r="C937" s="108"/>
      <c r="D937" s="107"/>
      <c r="E937" s="108"/>
      <c r="F937" s="108"/>
      <c r="G937" s="108"/>
      <c r="H937" s="108"/>
      <c r="I937" s="108"/>
      <c r="J937" s="109"/>
      <c r="K937" s="109"/>
      <c r="L937" s="108"/>
      <c r="M937" s="108"/>
      <c r="N937" s="108"/>
      <c r="O937" s="112"/>
      <c r="P937" s="112"/>
      <c r="Q937" s="108"/>
      <c r="R937" s="108"/>
      <c r="S937" s="112"/>
    </row>
    <row r="938" spans="1:19" ht="15.75" customHeight="1" x14ac:dyDescent="0.2">
      <c r="A938" s="108"/>
      <c r="B938" s="108"/>
      <c r="C938" s="108"/>
      <c r="D938" s="107"/>
      <c r="E938" s="108"/>
      <c r="F938" s="108"/>
      <c r="G938" s="108"/>
      <c r="H938" s="108"/>
      <c r="I938" s="108"/>
      <c r="J938" s="109"/>
      <c r="K938" s="109"/>
      <c r="L938" s="108"/>
      <c r="M938" s="108"/>
      <c r="N938" s="108"/>
      <c r="O938" s="112"/>
      <c r="P938" s="112"/>
      <c r="Q938" s="108"/>
      <c r="R938" s="108"/>
      <c r="S938" s="112"/>
    </row>
    <row r="939" spans="1:19" ht="15.75" customHeight="1" x14ac:dyDescent="0.2">
      <c r="A939" s="108"/>
      <c r="B939" s="108"/>
      <c r="C939" s="108"/>
      <c r="D939" s="107"/>
      <c r="E939" s="108"/>
      <c r="F939" s="108"/>
      <c r="G939" s="108"/>
      <c r="H939" s="108"/>
      <c r="I939" s="108"/>
      <c r="J939" s="109"/>
      <c r="K939" s="109"/>
      <c r="L939" s="108"/>
      <c r="M939" s="108"/>
      <c r="N939" s="108"/>
      <c r="O939" s="112"/>
      <c r="P939" s="112"/>
      <c r="Q939" s="108"/>
      <c r="R939" s="108"/>
      <c r="S939" s="112"/>
    </row>
    <row r="940" spans="1:19" ht="15.75" customHeight="1" x14ac:dyDescent="0.2">
      <c r="A940" s="108"/>
      <c r="B940" s="108"/>
      <c r="C940" s="108"/>
      <c r="D940" s="107"/>
      <c r="E940" s="108"/>
      <c r="F940" s="108"/>
      <c r="G940" s="108"/>
      <c r="H940" s="108"/>
      <c r="I940" s="108"/>
      <c r="J940" s="109"/>
      <c r="K940" s="109"/>
      <c r="L940" s="108"/>
      <c r="M940" s="108"/>
      <c r="N940" s="108"/>
      <c r="O940" s="112"/>
      <c r="P940" s="112"/>
      <c r="Q940" s="108"/>
      <c r="R940" s="108"/>
      <c r="S940" s="112"/>
    </row>
    <row r="941" spans="1:19" ht="15.75" customHeight="1" x14ac:dyDescent="0.2">
      <c r="A941" s="108"/>
      <c r="B941" s="108"/>
      <c r="C941" s="108"/>
      <c r="D941" s="107"/>
      <c r="E941" s="108"/>
      <c r="F941" s="108"/>
      <c r="G941" s="108"/>
      <c r="H941" s="108"/>
      <c r="I941" s="108"/>
      <c r="J941" s="109"/>
      <c r="K941" s="109"/>
      <c r="L941" s="108"/>
      <c r="M941" s="108"/>
      <c r="N941" s="108"/>
      <c r="O941" s="112"/>
      <c r="P941" s="112"/>
      <c r="Q941" s="108"/>
      <c r="R941" s="108"/>
      <c r="S941" s="112"/>
    </row>
    <row r="942" spans="1:19" ht="15.75" customHeight="1" x14ac:dyDescent="0.2">
      <c r="A942" s="108"/>
      <c r="B942" s="108"/>
      <c r="C942" s="108"/>
      <c r="D942" s="107"/>
      <c r="E942" s="108"/>
      <c r="F942" s="108"/>
      <c r="G942" s="108"/>
      <c r="H942" s="108"/>
      <c r="I942" s="108"/>
      <c r="J942" s="109"/>
      <c r="K942" s="109"/>
      <c r="L942" s="108"/>
      <c r="M942" s="108"/>
      <c r="N942" s="108"/>
      <c r="O942" s="112"/>
      <c r="P942" s="112"/>
      <c r="Q942" s="108"/>
      <c r="R942" s="108"/>
      <c r="S942" s="112"/>
    </row>
    <row r="943" spans="1:19" ht="15.75" customHeight="1" x14ac:dyDescent="0.2">
      <c r="A943" s="108"/>
      <c r="B943" s="108"/>
      <c r="C943" s="108"/>
      <c r="D943" s="107"/>
      <c r="E943" s="108"/>
      <c r="F943" s="108"/>
      <c r="G943" s="108"/>
      <c r="H943" s="108"/>
      <c r="I943" s="108"/>
      <c r="J943" s="109"/>
      <c r="K943" s="109"/>
      <c r="L943" s="108"/>
      <c r="M943" s="108"/>
      <c r="N943" s="108"/>
      <c r="O943" s="112"/>
      <c r="P943" s="112"/>
      <c r="Q943" s="108"/>
      <c r="R943" s="108"/>
      <c r="S943" s="112"/>
    </row>
    <row r="944" spans="1:19" ht="15.75" customHeight="1" x14ac:dyDescent="0.2">
      <c r="A944" s="108"/>
      <c r="B944" s="108"/>
      <c r="C944" s="108"/>
      <c r="D944" s="107"/>
      <c r="E944" s="108"/>
      <c r="F944" s="108"/>
      <c r="G944" s="108"/>
      <c r="H944" s="108"/>
      <c r="I944" s="108"/>
      <c r="J944" s="109"/>
      <c r="K944" s="109"/>
      <c r="L944" s="108"/>
      <c r="M944" s="108"/>
      <c r="N944" s="108"/>
      <c r="O944" s="112"/>
      <c r="P944" s="112"/>
      <c r="Q944" s="108"/>
      <c r="R944" s="108"/>
      <c r="S944" s="112"/>
    </row>
    <row r="945" spans="1:19" ht="15.75" customHeight="1" x14ac:dyDescent="0.2">
      <c r="A945" s="108"/>
      <c r="B945" s="108"/>
      <c r="C945" s="108"/>
      <c r="D945" s="107"/>
      <c r="E945" s="108"/>
      <c r="F945" s="108"/>
      <c r="G945" s="108"/>
      <c r="H945" s="108"/>
      <c r="I945" s="108"/>
      <c r="J945" s="109"/>
      <c r="K945" s="109"/>
      <c r="L945" s="108"/>
      <c r="M945" s="108"/>
      <c r="N945" s="108"/>
      <c r="O945" s="112"/>
      <c r="P945" s="112"/>
      <c r="Q945" s="108"/>
      <c r="R945" s="108"/>
      <c r="S945" s="112"/>
    </row>
    <row r="946" spans="1:19" ht="15.75" customHeight="1" x14ac:dyDescent="0.2">
      <c r="A946" s="108"/>
      <c r="B946" s="108"/>
      <c r="C946" s="108"/>
      <c r="D946" s="107"/>
      <c r="E946" s="108"/>
      <c r="F946" s="108"/>
      <c r="G946" s="108"/>
      <c r="H946" s="108"/>
      <c r="I946" s="108"/>
      <c r="J946" s="109"/>
      <c r="K946" s="109"/>
      <c r="L946" s="108"/>
      <c r="M946" s="108"/>
      <c r="N946" s="108"/>
      <c r="O946" s="112"/>
      <c r="P946" s="112"/>
      <c r="Q946" s="108"/>
      <c r="R946" s="108"/>
      <c r="S946" s="112"/>
    </row>
    <row r="947" spans="1:19" ht="15.75" customHeight="1" x14ac:dyDescent="0.2">
      <c r="A947" s="108"/>
      <c r="B947" s="108"/>
      <c r="C947" s="108"/>
      <c r="D947" s="107"/>
      <c r="E947" s="108"/>
      <c r="F947" s="108"/>
      <c r="G947" s="108"/>
      <c r="H947" s="108"/>
      <c r="I947" s="108"/>
      <c r="J947" s="109"/>
      <c r="K947" s="109"/>
      <c r="L947" s="108"/>
      <c r="M947" s="108"/>
      <c r="N947" s="108"/>
      <c r="O947" s="112"/>
      <c r="P947" s="112"/>
      <c r="Q947" s="108"/>
      <c r="R947" s="108"/>
      <c r="S947" s="112"/>
    </row>
  </sheetData>
  <mergeCells count="3">
    <mergeCell ref="F1:K2"/>
    <mergeCell ref="F3:K3"/>
    <mergeCell ref="E4:I4"/>
  </mergeCells>
  <hyperlinks>
    <hyperlink ref="A8" r:id="rId1" tooltip="Original URL: https://apps.stratford.gov.uk/eplanning/AppDetail.aspx?appkey=QNHGEYPM0KL00. Click or tap if you trust this link." display="https://eur02.safelinks.protection.outlook.com/?url=https%3A%2F%2Fapps.stratford.gov.uk%2Feplanning%2FAppDetail.aspx%3Fappkey%3DQNHGEYPM0KL00&amp;data=04%7C01%7Cjuliemansbridge%40warwickshire.gov.uk%7Cf315e5f9d1fa44d9e32808d90fb390b0%7C88b0aa0659274bbba89389cc2713ac82%7C0%7C0%7C637558086175780573%7CUnknown%7CTWFpbGZsb3d8eyJWIjoiMC4wLjAwMDAiLCJQIjoiV2luMzIiLCJBTiI6Ik1haWwiLCJXVCI6Mn0%3D%7C1000&amp;sdata=Qb1fGYtN5jfbNcclMFF%2F011meWZvyMbYuBR0g9yUBRI%3D&amp;reserved=0" xr:uid="{B5362989-4D32-404F-8280-EC4A685BF70B}"/>
    <hyperlink ref="A9" r:id="rId2" tooltip="Original URL: https://apps.stratford.gov.uk/eplanning/AppDetail.aspx?appkey=QQGRQCPMJ6600. Click or tap if you trust this link." display="https://eur02.safelinks.protection.outlook.com/?url=https%3A%2F%2Fapps.stratford.gov.uk%2Feplanning%2FAppDetail.aspx%3Fappkey%3DQQGRQCPMJ6600&amp;data=04%7C01%7Cjuliemansbridge%40warwickshire.gov.uk%7Cf315e5f9d1fa44d9e32808d90fb390b0%7C88b0aa0659274bbba89389cc2713ac82%7C0%7C0%7C637558086175790525%7CUnknown%7CTWFpbGZsb3d8eyJWIjoiMC4wLjAwMDAiLCJQIjoiV2luMzIiLCJBTiI6Ik1haWwiLCJXVCI6Mn0%3D%7C1000&amp;sdata=N7hAidY32nt%2FFpxS2ooLt0A9AnX10RST1YaIKCw7ohA%3D&amp;reserved=0" xr:uid="{54DFA771-1C6D-4D8A-9365-CA728EF50444}"/>
    <hyperlink ref="A10" r:id="rId3" tooltip="Original URL: http://planning.northwarks.gov.uk/portal/servlets/ApplicationSearchServlet?PKID=120515. Click or tap if you trust this link." display="https://eur02.safelinks.protection.outlook.com/?url=http%3A%2F%2Fplanning.northwarks.gov.uk%2Fportal%2Fservlets%2FApplicationSearchServlet%3FPKID%3D120515&amp;data=04%7C01%7Cjuliemansbridge%40warwickshire.gov.uk%7Ce63bbc2dcde2453e224808d91538298f%7C88b0aa0659274bbba89389cc2713ac82%7C0%7C0%7C637564153291265389%7CUnknown%7CTWFpbGZsb3d8eyJWIjoiMC4wLjAwMDAiLCJQIjoiV2luMzIiLCJBTiI6Ik1haWwiLCJXVCI6Mn0%3D%7C1000&amp;sdata=CfgY88gV%2BVsxO%2BHJTUV%2B11UiSd4wOh8yiP9%2BhfFZzzQ%3D&amp;reserved=0" xr:uid="{A82EE4A0-DC49-44DB-8CA5-51D759BDAA54}"/>
    <hyperlink ref="A11" r:id="rId4" tooltip="Original URL: http://planning.northwarks.gov.uk/portal/servlets/ApplicationSearchServlet?PKID=120516. Click or tap if you trust this link." display="https://eur02.safelinks.protection.outlook.com/?url=http%3A%2F%2Fplanning.northwarks.gov.uk%2Fportal%2Fservlets%2FApplicationSearchServlet%3FPKID%3D120516&amp;data=04%7C01%7Cjuliemansbridge%40warwickshire.gov.uk%7Ce63bbc2dcde2453e224808d91538298f%7C88b0aa0659274bbba89389cc2713ac82%7C0%7C0%7C637564153291265389%7CUnknown%7CTWFpbGZsb3d8eyJWIjoiMC4wLjAwMDAiLCJQIjoiV2luMzIiLCJBTiI6Ik1haWwiLCJXVCI6Mn0%3D%7C1000&amp;sdata=qulZP0hyoESaG%2Fo2Ek1Kp%2FUN0JGx26m8pXbQmSP0KmQ%3D&amp;reserved=0" xr:uid="{BBE7270F-01D9-48CF-BA4A-E29AF0A60A31}"/>
    <hyperlink ref="A13" r:id="rId5" tooltip="Original URL: https://customer.nuneatonandbedworth.gov.uk/en/AchieveForms/?form_uri=sandbox-publish://AF-Process-bb4f1551-25f7-4c9d-9504-359555b4764c/AF-Stage-52bb890a-7580-4889-8b19-31d27fd8a3bd/definition.json&amp;redirectlink=/en&amp;cancelRedirectLink=/en&amp;con" display="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4%7C01%7Cjuliemansbridge%40warwickshire.gov.uk%7Cb8e33701d4644924205c08d930b7502c%7C88b0aa0659274bbba89389cc2713ac82%7C0%7C0%7C637594386150510571%7CUnknown%7CTWFpbGZsb3d8eyJWIjoiMC4wLjAwMDAiLCJQIjoiV2luMzIiLCJBTiI6Ik1haWwiLCJXVCI6Mn0%3D%7C1000&amp;sdata=N4NN6uT5MIfXTjiPVVyJp97%2B7HenKUNWND5pXswvdmA%3D&amp;reserved=0" xr:uid="{4730B471-5786-4E42-9704-DEE4AAAD777F}"/>
    <hyperlink ref="A15" r:id="rId6" tooltip="Original URL: https://customer.nuneatonandbedworth.gov.uk/en/AchieveForms/?form_uri=sandbox-publish://AF-Process-bb4f1551-25f7-4c9d-9504-359555b4764c/AF-Stage-52bb890a-7580-4889-8b19-31d27fd8a3bd/definition.json&amp;redirectlink=/en&amp;cancelRedirectLink=/en&amp;con" display="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4%7C01%7Cjuliemansbridge%40warwickshire.gov.uk%7C1c80dad0fdf94e1f83d208d946aa79e8%7C88b0aa0659274bbba89389cc2713ac82%7C0%7C0%7C637618520268112398%7CUnknown%7CTWFpbGZsb3d8eyJWIjoiMC4wLjAwMDAiLCJQIjoiV2luMzIiLCJBTiI6Ik1haWwiLCJXVCI6Mn0%3D%7C1000&amp;sdata=8sw2Btx5lDvcXqJshazKSF3t9zJKjMes5tN80d2NCHI%3D&amp;reserved=0" xr:uid="{D78561C8-C25A-405B-87DE-3E38F61C23A2}"/>
    <hyperlink ref="A16" r:id="rId7" tooltip="Original URL: https://apps.stratford.gov.uk/eplanning/AppDetail.aspx?appkey=QVMHUHPMMIL00. Click or tap if you trust this link." display="https://eur02.safelinks.protection.outlook.com/?url=https%3A%2F%2Fapps.stratford.gov.uk%2Feplanning%2FAppDetail.aspx%3Fappkey%3DQVMHUHPMMIL00&amp;data=04%7C01%7Cjuliemansbridge%40warwickshire.gov.uk%7C1b15c8fa822549e193de08d95cb1bc26%7C88b0aa0659274bbba89389cc2713ac82%7C0%7C0%7C637642740701526015%7CUnknown%7CTWFpbGZsb3d8eyJWIjoiMC4wLjAwMDAiLCJQIjoiV2luMzIiLCJBTiI6Ik1haWwiLCJXVCI6Mn0%3D%7C1000&amp;sdata=kkTM8HhmqhxHS28xb%2BKF7Yl%2B4zN1E97mSLRF30SkB%2Fc%3D&amp;reserved=0" xr:uid="{DDEEAD5A-4401-4E4A-89AD-21F161AEC381}"/>
    <hyperlink ref="A17" r:id="rId8" tooltip="Original URL: https://planningdocuments.warwickdc.gov.uk/online-applications/applicationDetails.do?activeTab=summary&amp;keyVal=_WARWI_DCAPR_89317. Click or tap if you trust this link." display="https://eur02.safelinks.protection.outlook.com/?url=https%3A%2F%2Fplanningdocuments.warwickdc.gov.uk%2Fonline-applications%2FapplicationDetails.do%3FactiveTab%3Dsummary%26keyVal%3D_WARWI_DCAPR_89317&amp;data=04%7C01%7Cjuliemansbridge%40warwickshire.gov.uk%7C814ede39d90148240c6708d967b71e70%7C88b0aa0659274bbba89389cc2713ac82%7C0%7C0%7C637654858469015613%7CUnknown%7CTWFpbGZsb3d8eyJWIjoiMC4wLjAwMDAiLCJQIjoiV2luMzIiLCJBTiI6Ik1haWwiLCJXVCI6Mn0%3D%7C1000&amp;sdata=wF8gc2tdmx02MIOpOYPKpK%2BijEyDaglf9drALutR8nI%3D&amp;reserved=0" xr:uid="{111D8DF4-8785-43AD-AE4C-D4BF5E082CA6}"/>
    <hyperlink ref="A18" r:id="rId9" tooltip="Original URL: https://planning.agileapplications.co.uk/rugby/application-details/28026. Click or tap if you trust this link." display="https://eur02.safelinks.protection.outlook.com/?url=https%3A%2F%2Fplanning.agileapplications.co.uk%2Frugby%2Fapplication-details%2F28026&amp;data=04%7C01%7Cjuliemansbridge%40warwickshire.gov.uk%7C8da61617add84b7cc1aa08d972d54a16%7C88b0aa0659274bbba89389cc2713ac82%7C0%7C0%7C637667082672383461%7CUnknown%7CTWFpbGZsb3d8eyJWIjoiMC4wLjAwMDAiLCJQIjoiV2luMzIiLCJBTiI6Ik1haWwiLCJXVCI6Mn0%3D%7C1000&amp;sdata=%2FXIhddf%2Bw%2BPhDvDCYw7DSn0QGASvVTj3vyNZXyQ9r3o%3D&amp;reserved=0" xr:uid="{A34D889F-BD9E-4A09-93E2-91E4705A2EE8}"/>
    <hyperlink ref="A19" r:id="rId10" tooltip="Original URL: https://apps.stratford.gov.uk/eplanning/AppDetail.aspx?appkey=QWHZ42PMK7F00. Click or tap if you trust this link." display="https://eur02.safelinks.protection.outlook.com/?url=https%3A%2F%2Fapps.stratford.gov.uk%2Feplanning%2FAppDetail.aspx%3Fappkey%3DQWHZ42PMK7F00&amp;data=04%7C01%7Cjuliemansbridge%40warwickshire.gov.uk%7C8da61617add84b7cc1aa08d972d54a16%7C88b0aa0659274bbba89389cc2713ac82%7C0%7C0%7C637667082672383461%7CUnknown%7CTWFpbGZsb3d8eyJWIjoiMC4wLjAwMDAiLCJQIjoiV2luMzIiLCJBTiI6Ik1haWwiLCJXVCI6Mn0%3D%7C1000&amp;sdata=phT%2B0A7EJUKOSg%2B4r2ppDiHXpNmW4fIIORO6gPoM6G8%3D&amp;reserved=0" xr:uid="{505FDCED-3617-43F7-8E6A-053FB3AA85F5}"/>
    <hyperlink ref="A20" r:id="rId11" tooltip="Original URL: https://planning.agileapplications.co.uk/rugby/application-details/33416. Click or tap if you trust this link." display="https://eur02.safelinks.protection.outlook.com/?url=https%3A%2F%2Fplanning.agileapplications.co.uk%2Frugby%2Fapplication-details%2F33416&amp;data=04%7C01%7Cjuliemansbridge%40warwickshire.gov.uk%7C0edd6f5339bf4aca6cb808d9783f279e%7C88b0aa0659274bbba89389cc2713ac82%7C0%7C0%7C637673034907209293%7CUnknown%7CTWFpbGZsb3d8eyJWIjoiMC4wLjAwMDAiLCJQIjoiV2luMzIiLCJBTiI6Ik1haWwiLCJXVCI6Mn0%3D%7C1000&amp;sdata=NSLPRXcrim3TVjKkX5Ras1%2BggGDll356YOPsCzwY5Zw%3D&amp;reserved=0" xr:uid="{B20A9ABF-C927-43C5-8618-71531421776D}"/>
    <hyperlink ref="A22" r:id="rId12" tooltip="Original URL: https://planning.agileapplications.co.uk/rugby/application-details/32098. Click or tap if you trust this link." display="https://eur02.safelinks.protection.outlook.com/?url=https%3A%2F%2Fplanning.agileapplications.co.uk%2Frugby%2Fapplication-details%2F32098&amp;data=04%7C01%7Cjuliemansbridge%40warwickshire.gov.uk%7C8852bb7631644c5970fc08d9ba61186e%7C88b0aa0659274bbba89389cc2713ac82%7C0%7C0%7C637745748449411347%7CUnknown%7CTWFpbGZsb3d8eyJWIjoiMC4wLjAwMDAiLCJQIjoiV2luMzIiLCJBTiI6Ik1haWwiLCJXVCI6Mn0%3D%7C3000&amp;sdata=UXmc%2FjTn%2BRupQ4MV%2FhEkMPMTUTsGHS3Ht%2FhkxGTR6Qs%3D&amp;reserved=0" xr:uid="{5D9B63D7-5630-4B9C-A497-307F25FE6C46}"/>
    <hyperlink ref="A23" r:id="rId13" tooltip="Original URL: https://apps.stratford.gov.uk/eplanning/AppDetail.aspx?appkey=QLQEE0PMLEM00. Click or tap if you trust this link." display="https://eur02.safelinks.protection.outlook.com/?url=https%3A%2F%2Fapps.stratford.gov.uk%2Feplanning%2FAppDetail.aspx%3Fappkey%3DQLQEE0PMLEM00&amp;data=04%7C01%7Cjuliemansbridge%40warwickshire.gov.uk%7Cc814091f5bfb4d9a0f3708d9c5f82fff%7C88b0aa0659274bbba89389cc2713ac82%7C0%7C0%7C637758492030235574%7CUnknown%7CTWFpbGZsb3d8eyJWIjoiMC4wLjAwMDAiLCJQIjoiV2luMzIiLCJBTiI6Ik1haWwiLCJXVCI6Mn0%3D%7C3000&amp;sdata=3iVHFgc2hJMM522SrJMGLP32VbowxCj46%2FY4%2Fo9xmzI%3D&amp;reserved=0" xr:uid="{0139184B-BFBD-4DBD-922E-76FE4B17DF6D}"/>
    <hyperlink ref="A24" r:id="rId14" tooltip="Original URL: https://apps.stratford.gov.uk/eplanning/AppDetail.aspx?appkey=R3PBA3PMIGB00. Click or tap if you trust this link." display="https://eur02.safelinks.protection.outlook.com/?url=https%3A%2F%2Fapps.stratford.gov.uk%2Feplanning%2FAppDetail.aspx%3Fappkey%3DR3PBA3PMIGB00&amp;data=04%7C01%7Cjuliemansbridge%40warwickshire.gov.uk%7Cc814091f5bfb4d9a0f3708d9c5f82fff%7C88b0aa0659274bbba89389cc2713ac82%7C0%7C0%7C637758492030235574%7CUnknown%7CTWFpbGZsb3d8eyJWIjoiMC4wLjAwMDAiLCJQIjoiV2luMzIiLCJBTiI6Ik1haWwiLCJXVCI6Mn0%3D%7C3000&amp;sdata=GPTxFEhvs1a3fXepzaXCbIifRm97LxsGIQlpjxnHCx0%3D&amp;reserved=0" xr:uid="{208FD98A-E7C8-4660-91F6-F81E3D0D21DF}"/>
    <hyperlink ref="A25" r:id="rId15" tooltip="Original URL: https://apps.stratford.gov.uk/eplanning/AppDetail.aspx?appkey=QVMHUHPMMIL00. Click or tap if you trust this link." display="https://eur02.safelinks.protection.outlook.com/?url=https%3A%2F%2Fapps.stratford.gov.uk%2Feplanning%2FAppDetail.aspx%3Fappkey%3DQVMHUHPMMIL00&amp;data=04%7C01%7Cjuliemansbridge%40warwickshire.gov.uk%7Cc814091f5bfb4d9a0f3708d9c5f82fff%7C88b0aa0659274bbba89389cc2713ac82%7C0%7C0%7C637758492030235574%7CUnknown%7CTWFpbGZsb3d8eyJWIjoiMC4wLjAwMDAiLCJQIjoiV2luMzIiLCJBTiI6Ik1haWwiLCJXVCI6Mn0%3D%7C3000&amp;sdata=ml68QUbxnko9JELGwWNKc5nTqhdQM%2FsE9QIMuiDmWbc%3D&amp;reserved=0" xr:uid="{015B0DCF-74F5-452C-B3C0-CB6EDC498700}"/>
    <hyperlink ref="A26" r:id="rId16" tooltip="Original URL: https://apps.stratford.gov.uk/eplanning/AppDetail.aspx?appkey=QNHGEYPM0KL00. Click or tap if you trust this link." display="https://eur02.safelinks.protection.outlook.com/?url=https%3A%2F%2Fapps.stratford.gov.uk%2Feplanning%2FAppDetail.aspx%3Fappkey%3DQNHGEYPM0KL00&amp;data=04%7C01%7Cjuliemansbridge%40warwickshire.gov.uk%7Cc814091f5bfb4d9a0f3708d9c5f82fff%7C88b0aa0659274bbba89389cc2713ac82%7C0%7C0%7C637758492030235574%7CUnknown%7CTWFpbGZsb3d8eyJWIjoiMC4wLjAwMDAiLCJQIjoiV2luMzIiLCJBTiI6Ik1haWwiLCJXVCI6Mn0%3D%7C3000&amp;sdata=h3tH1POEFpwC6DL1XOaitfvOohKDl6jVxFB02VrKPIA%3D&amp;reserved=0" xr:uid="{743C9CEB-3EC9-49DC-841F-A14C401FAB10}"/>
    <hyperlink ref="A28" r:id="rId17" tooltip="Original URL: https://customer.nuneatonandbedworth.gov.uk/en/AchieveForms/?form_uri=sandbox-publish://AF-Process-bb4f1551-25f7-4c9d-9504-359555b4764c/AF-Stage-52bb890a-7580-4889-8b19-31d27fd8a3bd/definition.json&amp;redirectlink=/en&amp;cancelRedirectLink=/en&amp;con" display="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4%7C01%7Cjuliemansbridge%40warwickshire.gov.uk%7Cf5218ca993854695f6e608d9e63ad690%7C88b0aa0659274bbba89389cc2713ac82%7C0%7C0%7C637793962649426468%7CUnknown%7CTWFpbGZsb3d8eyJWIjoiMC4wLjAwMDAiLCJQIjoiV2luMzIiLCJBTiI6Ik1haWwiLCJXVCI6Mn0%3D%7C3000&amp;sdata=bQBxsdz5JSJfoY5SvGBMedLOOwL3jd5QCgJpoNPzaPQ%3D&amp;reserved=0" xr:uid="{03F301C3-5EC6-4E59-897D-7896AEB6B8E4}"/>
    <hyperlink ref="A29" r:id="rId18" tooltip="Original URL: https://apps.stratford.gov.uk/eplanning/AppDetail.aspx?appkey=R0XAKZPMLTY00. Click or tap if you trust this link." display="https://eur02.safelinks.protection.outlook.com/?url=https%3A%2F%2Fapps.stratford.gov.uk%2Feplanning%2FAppDetail.aspx%3Fappkey%3DR0XAKZPMLTY00&amp;data=04%7C01%7Cjuliemansbridge%40warwickshire.gov.uk%7Cf5218ca993854695f6e608d9e63ad690%7C88b0aa0659274bbba89389cc2713ac82%7C0%7C0%7C637793962649426468%7CUnknown%7CTWFpbGZsb3d8eyJWIjoiMC4wLjAwMDAiLCJQIjoiV2luMzIiLCJBTiI6Ik1haWwiLCJXVCI6Mn0%3D%7C3000&amp;sdata=zt1BPdUayrY7wEHATkMgnCAssUkLgjc2iU7jxRWJ72E%3D&amp;reserved=0" xr:uid="{8EF63BC6-7A96-402D-A399-2E8F081767C5}"/>
    <hyperlink ref="A33" r:id="rId19" tooltip="Original URL: https://customer.nuneatonandbedworth.gov.uk/en/AchieveForms/?form_uri=sandbox-publish://AF-Process-bb4f1551-25f7-4c9d-9504-359555b4764c/AF-Stage-52bb890a-7580-4889-8b19-31d27fd8a3bd/definition.json&amp;redirectlink=/en&amp;cancelRedirectLink=/en&amp;con" display="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4%7C01%7Cjuliemansbridge%40warwickshire.gov.uk%7C25ea73b156fb4dae7e8908da0cbaeb86%7C88b0aa0659274bbba89389cc2713ac82%7C0%7C0%7C637836294201320285%7CUnknown%7CTWFpbGZsb3d8eyJWIjoiMC4wLjAwMDAiLCJQIjoiV2luMzIiLCJBTiI6Ik1haWwiLCJXVCI6Mn0%3D%7C3000&amp;sdata=%2FKXQQ6NCEg93JhqDeAy48eH1kT3V4bd%2Bug79JMkVppI%3D&amp;reserved=0" xr:uid="{19C85F10-417B-43D2-99DD-CDE8FB0D1980}"/>
    <hyperlink ref="A35" r:id="rId20" tooltip="Original URL: https://apps.stratford.gov.uk/eplanning/AppDetail.aspx?appkey=R4IY3APMG3Z00. Click or tap if you trust this link." display="https://eur02.safelinks.protection.outlook.com/?url=https%3A%2F%2Fapps.stratford.gov.uk%2Feplanning%2FAppDetail.aspx%3Fappkey%3DR4IY3APMG3Z00&amp;data=04%7C01%7Cjuliemansbridge%40warwickshire.gov.uk%7C25ea73b156fb4dae7e8908da0cbaeb86%7C88b0aa0659274bbba89389cc2713ac82%7C0%7C0%7C637836294201476502%7CUnknown%7CTWFpbGZsb3d8eyJWIjoiMC4wLjAwMDAiLCJQIjoiV2luMzIiLCJBTiI6Ik1haWwiLCJXVCI6Mn0%3D%7C3000&amp;sdata=2YebJFVL3Mzemah%2B9Z4i0WuBO%2F%2Bs5ykMrfsICzNUyhA%3D&amp;reserved=0" xr:uid="{47AD69BB-C7FA-43D9-8FBE-869D5F3216FD}"/>
  </hyperlinks>
  <pageMargins left="0.7" right="0.7" top="0.75" bottom="0.75" header="0.3" footer="0.3"/>
  <pageSetup paperSize="9" orientation="portrait" horizontalDpi="4294967293" verticalDpi="0" r:id="rId21"/>
  <headerFooter>
    <oddFooter>&amp;C&amp;1#&amp;"Calibri"&amp;10&amp;K000000OFFICIAL</oddFooter>
  </headerFooter>
  <drawing r:id="rId2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3DAD7-57BA-4149-99BC-13D5C6C7F86A}">
  <sheetPr>
    <tabColor rgb="FF00B050"/>
  </sheetPr>
  <dimension ref="A1:S947"/>
  <sheetViews>
    <sheetView zoomScale="82" zoomScaleNormal="82" workbookViewId="0">
      <selection activeCell="B39" sqref="B39"/>
    </sheetView>
  </sheetViews>
  <sheetFormatPr defaultColWidth="17.28515625" defaultRowHeight="12.75" x14ac:dyDescent="0.2"/>
  <cols>
    <col min="1" max="1" width="21.5703125" style="86" customWidth="1"/>
    <col min="2" max="2" width="63.5703125" style="86" customWidth="1"/>
    <col min="3" max="3" width="16" style="86" customWidth="1"/>
    <col min="4" max="4" width="14.5703125" style="86" customWidth="1"/>
    <col min="5" max="9" width="10.5703125" style="86" bestFit="1" customWidth="1"/>
    <col min="10" max="10" width="13.42578125" style="86" bestFit="1" customWidth="1"/>
    <col min="11" max="11" width="12.140625" style="86" bestFit="1" customWidth="1"/>
    <col min="12" max="12" width="18" style="86" bestFit="1" customWidth="1"/>
    <col min="13" max="13" width="9.140625" style="86" bestFit="1" customWidth="1"/>
    <col min="14" max="14" width="27.42578125" style="86" customWidth="1"/>
    <col min="15" max="15" width="14.5703125" style="86" customWidth="1"/>
    <col min="16" max="16" width="47.28515625" style="86" customWidth="1"/>
    <col min="17" max="17" width="12.140625" style="86" bestFit="1" customWidth="1"/>
    <col min="18" max="18" width="26.140625" style="86" bestFit="1" customWidth="1"/>
    <col min="19" max="19" width="25.5703125" style="86" customWidth="1"/>
    <col min="20" max="16384" width="17.28515625" style="86"/>
  </cols>
  <sheetData>
    <row r="1" spans="1:19" ht="15.75" customHeight="1" x14ac:dyDescent="0.25">
      <c r="A1" s="85" t="s">
        <v>1539</v>
      </c>
      <c r="B1" s="85" t="s">
        <v>104</v>
      </c>
      <c r="F1" s="1057" t="s">
        <v>573</v>
      </c>
      <c r="G1" s="1057"/>
      <c r="H1" s="1057"/>
      <c r="I1" s="1057"/>
      <c r="J1" s="1057"/>
      <c r="K1" s="1057"/>
    </row>
    <row r="2" spans="1:19" ht="37.5" customHeight="1" thickBot="1" x14ac:dyDescent="0.25">
      <c r="A2" s="87" t="s">
        <v>105</v>
      </c>
      <c r="B2" s="88" t="s">
        <v>106</v>
      </c>
      <c r="C2" s="89" t="s">
        <v>107</v>
      </c>
      <c r="F2" s="1057"/>
      <c r="G2" s="1057"/>
      <c r="H2" s="1057"/>
      <c r="I2" s="1057"/>
      <c r="J2" s="1057"/>
      <c r="K2" s="1057"/>
    </row>
    <row r="3" spans="1:19" ht="48.75" customHeight="1" thickBot="1" x14ac:dyDescent="0.25">
      <c r="A3" s="90" t="s">
        <v>108</v>
      </c>
      <c r="B3" s="91" t="s">
        <v>109</v>
      </c>
      <c r="C3" s="92" t="s">
        <v>110</v>
      </c>
      <c r="D3" s="325" t="s">
        <v>627</v>
      </c>
      <c r="E3" s="93"/>
      <c r="F3" s="1058" t="s">
        <v>1523</v>
      </c>
      <c r="G3" s="1059"/>
      <c r="H3" s="1059"/>
      <c r="I3" s="1059"/>
      <c r="J3" s="1059"/>
      <c r="K3" s="1060"/>
      <c r="L3" s="93"/>
      <c r="M3" s="93"/>
      <c r="N3" s="93"/>
      <c r="O3" s="94"/>
      <c r="P3" s="94"/>
      <c r="Q3" s="93"/>
      <c r="R3" s="93"/>
      <c r="S3" s="94"/>
    </row>
    <row r="4" spans="1:19" ht="16.5" customHeight="1" x14ac:dyDescent="0.25">
      <c r="A4" s="95"/>
      <c r="B4" s="96"/>
      <c r="C4" s="96"/>
      <c r="D4" s="97"/>
      <c r="E4" s="1061" t="s">
        <v>111</v>
      </c>
      <c r="F4" s="1063"/>
      <c r="G4" s="1063"/>
      <c r="H4" s="1063"/>
      <c r="I4" s="1063"/>
      <c r="J4" s="644"/>
      <c r="K4" s="645"/>
      <c r="L4" s="96"/>
      <c r="M4" s="96"/>
      <c r="N4" s="96"/>
      <c r="O4" s="99"/>
      <c r="P4" s="99"/>
      <c r="Q4" s="96"/>
      <c r="R4" s="96"/>
      <c r="S4" s="99"/>
    </row>
    <row r="5" spans="1:19" ht="42.75" customHeight="1" x14ac:dyDescent="0.2">
      <c r="A5" s="487" t="s">
        <v>112</v>
      </c>
      <c r="B5" s="489" t="s">
        <v>113</v>
      </c>
      <c r="C5" s="488" t="s">
        <v>114</v>
      </c>
      <c r="D5" s="101" t="s">
        <v>115</v>
      </c>
      <c r="E5" s="101" t="s">
        <v>116</v>
      </c>
      <c r="F5" s="101" t="s">
        <v>117</v>
      </c>
      <c r="G5" s="101" t="s">
        <v>118</v>
      </c>
      <c r="H5" s="101" t="s">
        <v>119</v>
      </c>
      <c r="I5" s="101" t="s">
        <v>120</v>
      </c>
      <c r="J5" s="102" t="s">
        <v>121</v>
      </c>
      <c r="K5" s="102" t="s">
        <v>122</v>
      </c>
      <c r="L5" s="101" t="s">
        <v>123</v>
      </c>
      <c r="M5" s="101" t="s">
        <v>124</v>
      </c>
      <c r="N5" s="101" t="s">
        <v>125</v>
      </c>
      <c r="O5" s="101" t="s">
        <v>126</v>
      </c>
      <c r="P5" s="101" t="s">
        <v>127</v>
      </c>
      <c r="Q5" s="101" t="s">
        <v>128</v>
      </c>
      <c r="R5" s="101" t="s">
        <v>129</v>
      </c>
      <c r="S5" s="103"/>
    </row>
    <row r="6" spans="1:19" ht="15" customHeight="1" x14ac:dyDescent="0.2">
      <c r="A6" s="215" t="s">
        <v>1537</v>
      </c>
      <c r="B6" s="627" t="s">
        <v>1538</v>
      </c>
      <c r="C6" s="106">
        <v>43922</v>
      </c>
      <c r="D6" s="107">
        <v>35</v>
      </c>
      <c r="E6" s="108"/>
      <c r="F6" s="108"/>
      <c r="G6" s="108">
        <v>35</v>
      </c>
      <c r="H6" s="108"/>
      <c r="I6" s="108"/>
      <c r="J6" s="109">
        <f t="shared" ref="J6" si="0">SUM(E6*1.2,F6*1.5,G6*2.4,H6*3,I6*4)</f>
        <v>84</v>
      </c>
      <c r="K6" s="110">
        <f t="shared" ref="K6" si="1">ROUND((J6*28.5)*32%,0)</f>
        <v>766</v>
      </c>
      <c r="L6" s="111">
        <v>43923</v>
      </c>
      <c r="M6" s="108"/>
      <c r="N6" s="551" t="s">
        <v>132</v>
      </c>
      <c r="O6" s="112"/>
      <c r="P6" s="112" t="s">
        <v>863</v>
      </c>
      <c r="Q6" s="108"/>
      <c r="R6" s="108"/>
      <c r="S6" s="112"/>
    </row>
    <row r="7" spans="1:19" x14ac:dyDescent="0.2">
      <c r="A7" s="461" t="s">
        <v>1552</v>
      </c>
      <c r="B7" s="221" t="s">
        <v>1551</v>
      </c>
      <c r="C7" s="106">
        <v>43937</v>
      </c>
      <c r="D7" s="107">
        <v>94</v>
      </c>
      <c r="E7" s="108">
        <v>87</v>
      </c>
      <c r="F7" s="108">
        <v>5</v>
      </c>
      <c r="G7" s="108">
        <v>2</v>
      </c>
      <c r="H7" s="108"/>
      <c r="I7" s="108"/>
      <c r="J7" s="109">
        <f t="shared" ref="J7:J69" si="2">SUM(E7*1.2,F7*1.5,G7*2.4,H7*3,I7*4)</f>
        <v>116.69999999999999</v>
      </c>
      <c r="K7" s="110">
        <f t="shared" ref="K7:K69" si="3">ROUND((J7*28.5)*32%,0)</f>
        <v>1064</v>
      </c>
      <c r="L7" s="111">
        <v>43938</v>
      </c>
      <c r="M7" s="108"/>
      <c r="N7" s="551"/>
      <c r="O7" s="112"/>
      <c r="P7" s="112" t="s">
        <v>712</v>
      </c>
      <c r="Q7" s="108"/>
      <c r="R7" s="108"/>
      <c r="S7" s="112"/>
    </row>
    <row r="8" spans="1:19" ht="14.25" x14ac:dyDescent="0.2">
      <c r="A8" s="215" t="s">
        <v>1554</v>
      </c>
      <c r="B8" s="627" t="s">
        <v>1555</v>
      </c>
      <c r="C8" s="440">
        <v>43944</v>
      </c>
      <c r="D8" s="107">
        <v>26</v>
      </c>
      <c r="E8" s="108"/>
      <c r="F8" s="108">
        <v>11</v>
      </c>
      <c r="G8" s="108">
        <v>11</v>
      </c>
      <c r="H8" s="108">
        <v>4</v>
      </c>
      <c r="I8" s="108"/>
      <c r="J8" s="109">
        <f t="shared" si="2"/>
        <v>54.9</v>
      </c>
      <c r="K8" s="110">
        <f t="shared" si="3"/>
        <v>501</v>
      </c>
      <c r="L8" s="111">
        <v>43944</v>
      </c>
      <c r="M8" s="108"/>
      <c r="N8" s="108"/>
      <c r="O8" s="112"/>
      <c r="P8" s="112" t="s">
        <v>998</v>
      </c>
      <c r="Q8" s="108"/>
      <c r="R8" s="108"/>
      <c r="S8" s="112"/>
    </row>
    <row r="9" spans="1:19" ht="17.649999999999999" customHeight="1" x14ac:dyDescent="0.25">
      <c r="A9" s="403" t="s">
        <v>1514</v>
      </c>
      <c r="B9" s="639" t="s">
        <v>1557</v>
      </c>
      <c r="C9" s="443">
        <v>43950</v>
      </c>
      <c r="D9" s="438">
        <v>118</v>
      </c>
      <c r="E9" s="108">
        <v>31</v>
      </c>
      <c r="F9" s="108">
        <v>70</v>
      </c>
      <c r="G9" s="108">
        <v>12</v>
      </c>
      <c r="H9" s="108">
        <v>5</v>
      </c>
      <c r="I9" s="108"/>
      <c r="J9" s="109">
        <f t="shared" si="2"/>
        <v>186</v>
      </c>
      <c r="K9" s="110">
        <f t="shared" si="3"/>
        <v>1696</v>
      </c>
      <c r="L9" s="111">
        <v>43950</v>
      </c>
      <c r="M9" s="108"/>
      <c r="N9" s="108"/>
      <c r="P9" s="112" t="s">
        <v>476</v>
      </c>
      <c r="Q9" s="108"/>
      <c r="R9" s="108"/>
      <c r="S9" s="108" t="s">
        <v>1556</v>
      </c>
    </row>
    <row r="10" spans="1:19" ht="15.75" customHeight="1" x14ac:dyDescent="0.2">
      <c r="A10" s="403" t="s">
        <v>1558</v>
      </c>
      <c r="B10" s="643" t="s">
        <v>1522</v>
      </c>
      <c r="C10" s="564">
        <v>43955</v>
      </c>
      <c r="D10" s="438">
        <v>95</v>
      </c>
      <c r="E10" s="108">
        <v>95</v>
      </c>
      <c r="F10" s="108"/>
      <c r="G10" s="108"/>
      <c r="H10" s="108"/>
      <c r="I10" s="108"/>
      <c r="J10" s="109">
        <f t="shared" si="2"/>
        <v>114</v>
      </c>
      <c r="K10" s="110">
        <f t="shared" si="3"/>
        <v>1040</v>
      </c>
      <c r="L10" s="111">
        <v>43955</v>
      </c>
      <c r="M10" s="108"/>
      <c r="N10" s="551" t="s">
        <v>132</v>
      </c>
      <c r="O10" s="112"/>
      <c r="P10" s="112" t="s">
        <v>244</v>
      </c>
      <c r="Q10" s="108"/>
      <c r="R10" s="108"/>
      <c r="S10" s="112" t="s">
        <v>1559</v>
      </c>
    </row>
    <row r="11" spans="1:19" ht="14.25" x14ac:dyDescent="0.2">
      <c r="A11" s="403" t="s">
        <v>1564</v>
      </c>
      <c r="B11" s="471" t="s">
        <v>1566</v>
      </c>
      <c r="C11" s="511">
        <v>43958</v>
      </c>
      <c r="D11" s="438">
        <v>621</v>
      </c>
      <c r="E11" s="108"/>
      <c r="F11" s="108"/>
      <c r="G11" s="108">
        <v>621</v>
      </c>
      <c r="H11" s="108"/>
      <c r="I11" s="108"/>
      <c r="J11" s="109">
        <f t="shared" si="2"/>
        <v>1490.3999999999999</v>
      </c>
      <c r="K11" s="110">
        <f t="shared" si="3"/>
        <v>13592</v>
      </c>
      <c r="L11" s="111">
        <v>43958</v>
      </c>
      <c r="M11" s="108"/>
      <c r="N11" s="108" t="s">
        <v>132</v>
      </c>
      <c r="O11" s="112"/>
      <c r="P11" s="112" t="s">
        <v>712</v>
      </c>
      <c r="Q11" s="108"/>
      <c r="R11" s="108"/>
      <c r="S11" s="112"/>
    </row>
    <row r="12" spans="1:19" ht="19.149999999999999" customHeight="1" x14ac:dyDescent="0.2">
      <c r="A12" s="403" t="s">
        <v>1565</v>
      </c>
      <c r="B12" s="471" t="s">
        <v>1567</v>
      </c>
      <c r="C12" s="653">
        <v>43958</v>
      </c>
      <c r="D12" s="438">
        <v>13</v>
      </c>
      <c r="E12" s="108"/>
      <c r="F12" s="108"/>
      <c r="G12" s="108">
        <v>13</v>
      </c>
      <c r="H12" s="108"/>
      <c r="I12" s="108"/>
      <c r="J12" s="109">
        <f t="shared" si="2"/>
        <v>31.2</v>
      </c>
      <c r="K12" s="110">
        <f t="shared" si="3"/>
        <v>285</v>
      </c>
      <c r="L12" s="111">
        <v>43958</v>
      </c>
      <c r="M12" s="108"/>
      <c r="N12" s="108" t="s">
        <v>132</v>
      </c>
      <c r="O12" s="112"/>
      <c r="P12" s="112" t="s">
        <v>858</v>
      </c>
      <c r="Q12" s="108"/>
      <c r="R12" s="108"/>
      <c r="S12" s="652" t="s">
        <v>1568</v>
      </c>
    </row>
    <row r="13" spans="1:19" ht="14.25" x14ac:dyDescent="0.2">
      <c r="A13" s="730" t="s">
        <v>1569</v>
      </c>
      <c r="B13" s="814" t="s">
        <v>1570</v>
      </c>
      <c r="C13" s="744">
        <v>43958</v>
      </c>
      <c r="D13" s="815">
        <v>225</v>
      </c>
      <c r="E13" s="431"/>
      <c r="F13" s="431"/>
      <c r="G13" s="431">
        <v>225</v>
      </c>
      <c r="H13" s="431"/>
      <c r="I13" s="431"/>
      <c r="J13" s="432">
        <f t="shared" si="2"/>
        <v>540</v>
      </c>
      <c r="K13" s="433">
        <f t="shared" si="3"/>
        <v>4925</v>
      </c>
      <c r="L13" s="429">
        <v>43958</v>
      </c>
      <c r="M13" s="431"/>
      <c r="N13" s="431" t="s">
        <v>132</v>
      </c>
      <c r="O13" s="434"/>
      <c r="P13" s="434" t="s">
        <v>594</v>
      </c>
      <c r="Q13" s="108"/>
      <c r="R13" s="108"/>
      <c r="S13" s="112"/>
    </row>
    <row r="14" spans="1:19" ht="15" customHeight="1" x14ac:dyDescent="0.2">
      <c r="A14" s="474">
        <v>36870</v>
      </c>
      <c r="B14" s="654" t="s">
        <v>1571</v>
      </c>
      <c r="C14" s="106">
        <v>43964</v>
      </c>
      <c r="D14" s="107">
        <v>212</v>
      </c>
      <c r="E14" s="108"/>
      <c r="F14" s="108"/>
      <c r="G14" s="108">
        <v>212</v>
      </c>
      <c r="H14" s="108"/>
      <c r="I14" s="108"/>
      <c r="J14" s="109">
        <f t="shared" si="2"/>
        <v>508.79999999999995</v>
      </c>
      <c r="K14" s="110">
        <f t="shared" si="3"/>
        <v>4640</v>
      </c>
      <c r="L14" s="111">
        <v>43965</v>
      </c>
      <c r="M14" s="108"/>
      <c r="N14" s="108" t="s">
        <v>132</v>
      </c>
      <c r="O14" s="112"/>
      <c r="P14" s="563" t="s">
        <v>1123</v>
      </c>
      <c r="Q14" s="108"/>
      <c r="R14" s="108"/>
      <c r="S14" s="112"/>
    </row>
    <row r="15" spans="1:19" s="554" customFormat="1" ht="14.25" x14ac:dyDescent="0.2">
      <c r="A15" s="215" t="s">
        <v>1573</v>
      </c>
      <c r="B15" s="627" t="s">
        <v>1574</v>
      </c>
      <c r="C15" s="557">
        <v>43964</v>
      </c>
      <c r="D15" s="550">
        <v>54</v>
      </c>
      <c r="E15" s="551"/>
      <c r="F15" s="551"/>
      <c r="G15" s="551">
        <v>54</v>
      </c>
      <c r="H15" s="551"/>
      <c r="I15" s="551"/>
      <c r="J15" s="109">
        <f t="shared" si="2"/>
        <v>129.6</v>
      </c>
      <c r="K15" s="110">
        <f t="shared" si="3"/>
        <v>1182</v>
      </c>
      <c r="L15" s="552">
        <v>43965</v>
      </c>
      <c r="M15" s="551"/>
      <c r="N15" s="108" t="s">
        <v>132</v>
      </c>
      <c r="O15" s="560"/>
      <c r="P15" s="613" t="s">
        <v>858</v>
      </c>
      <c r="Q15" s="561"/>
      <c r="R15" s="551"/>
      <c r="S15" s="553"/>
    </row>
    <row r="16" spans="1:19" ht="28.5" customHeight="1" x14ac:dyDescent="0.2">
      <c r="A16" s="215" t="s">
        <v>1575</v>
      </c>
      <c r="B16" s="627" t="s">
        <v>1681</v>
      </c>
      <c r="C16" s="440">
        <v>43964</v>
      </c>
      <c r="D16" s="107">
        <v>200</v>
      </c>
      <c r="E16" s="108"/>
      <c r="F16" s="108"/>
      <c r="G16" s="108">
        <v>200</v>
      </c>
      <c r="H16" s="108"/>
      <c r="I16" s="108"/>
      <c r="J16" s="109">
        <f t="shared" si="2"/>
        <v>480</v>
      </c>
      <c r="K16" s="110">
        <f t="shared" si="3"/>
        <v>4378</v>
      </c>
      <c r="L16" s="111">
        <v>43965</v>
      </c>
      <c r="M16" s="108"/>
      <c r="N16" s="108" t="s">
        <v>132</v>
      </c>
      <c r="O16" s="326"/>
      <c r="P16" s="613" t="s">
        <v>763</v>
      </c>
      <c r="Q16" s="562"/>
      <c r="R16" s="108"/>
      <c r="S16" s="112" t="s">
        <v>1682</v>
      </c>
    </row>
    <row r="17" spans="1:19" ht="13.15" customHeight="1" x14ac:dyDescent="0.2">
      <c r="A17" s="474">
        <v>37270</v>
      </c>
      <c r="B17" s="654" t="s">
        <v>1582</v>
      </c>
      <c r="C17" s="615">
        <v>44034</v>
      </c>
      <c r="D17" s="438">
        <v>73</v>
      </c>
      <c r="E17" s="108"/>
      <c r="F17" s="108"/>
      <c r="G17" s="108">
        <v>73</v>
      </c>
      <c r="H17" s="108"/>
      <c r="I17" s="108"/>
      <c r="J17" s="109">
        <f t="shared" si="2"/>
        <v>175.2</v>
      </c>
      <c r="K17" s="110">
        <f t="shared" si="3"/>
        <v>1598</v>
      </c>
      <c r="L17" s="111">
        <v>44034</v>
      </c>
      <c r="M17" s="108"/>
      <c r="N17" s="108" t="s">
        <v>132</v>
      </c>
      <c r="P17" s="194" t="s">
        <v>1123</v>
      </c>
      <c r="Q17" s="108"/>
      <c r="R17" s="108"/>
      <c r="S17" s="112"/>
    </row>
    <row r="18" spans="1:19" ht="15.75" x14ac:dyDescent="0.25">
      <c r="A18" s="215" t="s">
        <v>1507</v>
      </c>
      <c r="B18" s="660" t="s">
        <v>1583</v>
      </c>
      <c r="C18" s="511">
        <v>44041</v>
      </c>
      <c r="D18" s="438">
        <v>45</v>
      </c>
      <c r="E18" s="108">
        <v>26</v>
      </c>
      <c r="F18" s="108">
        <v>19</v>
      </c>
      <c r="G18" s="108"/>
      <c r="H18" s="108"/>
      <c r="I18" s="108"/>
      <c r="J18" s="109">
        <f t="shared" si="2"/>
        <v>59.7</v>
      </c>
      <c r="K18" s="110">
        <f t="shared" si="3"/>
        <v>544</v>
      </c>
      <c r="L18" s="111">
        <v>44041</v>
      </c>
      <c r="M18" s="108"/>
      <c r="N18" s="108"/>
      <c r="O18" s="112"/>
      <c r="P18" s="112" t="s">
        <v>937</v>
      </c>
      <c r="Q18" s="108"/>
      <c r="R18" s="108"/>
      <c r="S18" s="112"/>
    </row>
    <row r="19" spans="1:19" x14ac:dyDescent="0.2">
      <c r="A19" s="860" t="s">
        <v>1593</v>
      </c>
      <c r="B19" s="863" t="s">
        <v>1594</v>
      </c>
      <c r="C19" s="864">
        <v>44055</v>
      </c>
      <c r="D19" s="590">
        <v>123</v>
      </c>
      <c r="E19" s="587">
        <v>14</v>
      </c>
      <c r="F19" s="587">
        <v>38</v>
      </c>
      <c r="G19" s="587">
        <v>45</v>
      </c>
      <c r="H19" s="587">
        <v>19</v>
      </c>
      <c r="I19" s="587">
        <v>7</v>
      </c>
      <c r="J19" s="591">
        <f t="shared" si="2"/>
        <v>266.8</v>
      </c>
      <c r="K19" s="592">
        <f t="shared" si="3"/>
        <v>2433</v>
      </c>
      <c r="L19" s="589">
        <v>44055</v>
      </c>
      <c r="M19" s="587"/>
      <c r="N19" s="587"/>
      <c r="O19" s="594"/>
      <c r="P19" s="594" t="s">
        <v>476</v>
      </c>
      <c r="Q19" s="108"/>
      <c r="R19" s="108"/>
      <c r="S19" s="112"/>
    </row>
    <row r="20" spans="1:19" x14ac:dyDescent="0.2">
      <c r="A20" s="215" t="s">
        <v>1595</v>
      </c>
      <c r="B20" s="216" t="s">
        <v>1596</v>
      </c>
      <c r="C20" s="106">
        <v>44096</v>
      </c>
      <c r="D20" s="107">
        <v>84</v>
      </c>
      <c r="E20" s="108">
        <v>10</v>
      </c>
      <c r="F20" s="108">
        <v>29</v>
      </c>
      <c r="G20" s="108">
        <v>35</v>
      </c>
      <c r="H20" s="108">
        <v>10</v>
      </c>
      <c r="I20" s="108"/>
      <c r="J20" s="109">
        <f t="shared" si="2"/>
        <v>169.5</v>
      </c>
      <c r="K20" s="110">
        <f t="shared" si="3"/>
        <v>1546</v>
      </c>
      <c r="L20" s="111">
        <v>44097</v>
      </c>
      <c r="M20" s="108"/>
      <c r="N20" s="108"/>
      <c r="O20" s="112"/>
      <c r="P20" s="112" t="s">
        <v>748</v>
      </c>
      <c r="Q20" s="108"/>
      <c r="R20" s="108"/>
      <c r="S20" s="112"/>
    </row>
    <row r="21" spans="1:19" ht="16.5" x14ac:dyDescent="0.3">
      <c r="A21" s="215" t="s">
        <v>1606</v>
      </c>
      <c r="B21" s="679" t="s">
        <v>1610</v>
      </c>
      <c r="C21" s="106">
        <v>44104</v>
      </c>
      <c r="D21" s="107">
        <v>475</v>
      </c>
      <c r="E21" s="108"/>
      <c r="F21" s="108"/>
      <c r="G21" s="108">
        <v>475</v>
      </c>
      <c r="H21" s="108"/>
      <c r="I21" s="108"/>
      <c r="J21" s="109">
        <f t="shared" si="2"/>
        <v>1140</v>
      </c>
      <c r="K21" s="110">
        <f t="shared" si="3"/>
        <v>10397</v>
      </c>
      <c r="L21" s="111">
        <v>44106</v>
      </c>
      <c r="M21" s="108"/>
      <c r="N21" s="108" t="s">
        <v>132</v>
      </c>
      <c r="O21" s="112"/>
      <c r="P21" s="112" t="s">
        <v>594</v>
      </c>
      <c r="Q21" s="108"/>
      <c r="R21" s="108"/>
      <c r="S21" s="112"/>
    </row>
    <row r="22" spans="1:19" ht="15.75" x14ac:dyDescent="0.25">
      <c r="A22" s="215" t="s">
        <v>1607</v>
      </c>
      <c r="B22" s="680" t="s">
        <v>1611</v>
      </c>
      <c r="C22" s="106">
        <v>44104</v>
      </c>
      <c r="D22" s="107">
        <v>28</v>
      </c>
      <c r="E22" s="108">
        <v>4</v>
      </c>
      <c r="F22" s="108">
        <v>9</v>
      </c>
      <c r="G22" s="108">
        <v>11</v>
      </c>
      <c r="H22" s="108">
        <v>4</v>
      </c>
      <c r="I22" s="108"/>
      <c r="J22" s="109">
        <f t="shared" si="2"/>
        <v>56.7</v>
      </c>
      <c r="K22" s="110">
        <f t="shared" si="3"/>
        <v>517</v>
      </c>
      <c r="L22" s="111">
        <v>44106</v>
      </c>
      <c r="M22" s="108"/>
      <c r="N22" s="108"/>
      <c r="O22" s="112"/>
      <c r="P22" s="112" t="s">
        <v>1608</v>
      </c>
      <c r="Q22" s="108"/>
      <c r="R22" s="108"/>
      <c r="S22" s="112"/>
    </row>
    <row r="23" spans="1:19" ht="15" x14ac:dyDescent="0.25">
      <c r="A23" s="681" t="s">
        <v>1609</v>
      </c>
      <c r="B23" s="655" t="s">
        <v>1612</v>
      </c>
      <c r="C23" s="727">
        <v>44104</v>
      </c>
      <c r="D23" s="107">
        <v>75</v>
      </c>
      <c r="E23" s="108"/>
      <c r="F23" s="108"/>
      <c r="G23" s="108">
        <v>75</v>
      </c>
      <c r="H23" s="108"/>
      <c r="I23" s="108"/>
      <c r="J23" s="109">
        <f t="shared" si="2"/>
        <v>180</v>
      </c>
      <c r="K23" s="110">
        <f t="shared" si="3"/>
        <v>1642</v>
      </c>
      <c r="L23" s="111">
        <v>44106</v>
      </c>
      <c r="M23" s="108"/>
      <c r="N23" s="108" t="s">
        <v>132</v>
      </c>
      <c r="O23" s="112"/>
      <c r="P23" s="112" t="s">
        <v>476</v>
      </c>
      <c r="Q23" s="108"/>
      <c r="R23" s="108"/>
      <c r="S23" s="112"/>
    </row>
    <row r="24" spans="1:19" x14ac:dyDescent="0.2">
      <c r="A24" s="403" t="s">
        <v>1616</v>
      </c>
      <c r="B24" s="683" t="s">
        <v>1617</v>
      </c>
      <c r="C24" s="106">
        <v>44132</v>
      </c>
      <c r="D24" s="107">
        <v>66</v>
      </c>
      <c r="E24" s="108">
        <v>9</v>
      </c>
      <c r="F24" s="108">
        <v>22</v>
      </c>
      <c r="G24" s="108">
        <v>28</v>
      </c>
      <c r="H24" s="108">
        <v>7</v>
      </c>
      <c r="I24" s="108"/>
      <c r="J24" s="109">
        <f t="shared" si="2"/>
        <v>132</v>
      </c>
      <c r="K24" s="110">
        <f t="shared" si="3"/>
        <v>1204</v>
      </c>
      <c r="L24" s="111">
        <v>44134</v>
      </c>
      <c r="M24" s="108"/>
      <c r="N24" s="108"/>
      <c r="O24" s="112"/>
      <c r="P24" s="112" t="s">
        <v>244</v>
      </c>
      <c r="Q24" s="108"/>
      <c r="R24" s="108"/>
      <c r="S24" s="112"/>
    </row>
    <row r="25" spans="1:19" x14ac:dyDescent="0.2">
      <c r="A25" s="403" t="s">
        <v>1618</v>
      </c>
      <c r="B25" s="683" t="s">
        <v>1619</v>
      </c>
      <c r="C25" s="106">
        <v>44132</v>
      </c>
      <c r="D25" s="107">
        <v>27</v>
      </c>
      <c r="E25" s="108">
        <v>6</v>
      </c>
      <c r="F25" s="108">
        <v>21</v>
      </c>
      <c r="G25" s="108"/>
      <c r="H25" s="108"/>
      <c r="I25" s="108"/>
      <c r="J25" s="109">
        <f t="shared" si="2"/>
        <v>38.700000000000003</v>
      </c>
      <c r="K25" s="110">
        <f t="shared" si="3"/>
        <v>353</v>
      </c>
      <c r="L25" s="596" t="s">
        <v>1651</v>
      </c>
      <c r="M25" s="108"/>
      <c r="N25" s="108"/>
      <c r="O25" s="112"/>
      <c r="P25" s="112" t="s">
        <v>926</v>
      </c>
      <c r="Q25" s="108"/>
      <c r="R25" s="108"/>
      <c r="S25" s="112"/>
    </row>
    <row r="26" spans="1:19" ht="14.25" x14ac:dyDescent="0.2">
      <c r="A26" s="215" t="s">
        <v>1649</v>
      </c>
      <c r="B26" s="726" t="s">
        <v>1650</v>
      </c>
      <c r="C26" s="440">
        <v>44166</v>
      </c>
      <c r="D26" s="107">
        <v>40</v>
      </c>
      <c r="E26" s="108"/>
      <c r="F26" s="108">
        <v>40</v>
      </c>
      <c r="G26" s="108"/>
      <c r="H26" s="108"/>
      <c r="I26" s="108"/>
      <c r="J26" s="109">
        <f t="shared" si="2"/>
        <v>60</v>
      </c>
      <c r="K26" s="110">
        <f t="shared" si="3"/>
        <v>547</v>
      </c>
      <c r="L26" s="111">
        <v>44167</v>
      </c>
      <c r="M26" s="108"/>
      <c r="N26" s="108"/>
      <c r="O26" s="112"/>
      <c r="P26" s="112" t="s">
        <v>1629</v>
      </c>
      <c r="Q26" s="108"/>
      <c r="R26" s="108"/>
      <c r="S26" s="112"/>
    </row>
    <row r="27" spans="1:19" ht="14.25" x14ac:dyDescent="0.2">
      <c r="A27" s="526" t="s">
        <v>1653</v>
      </c>
      <c r="B27" s="452" t="s">
        <v>1652</v>
      </c>
      <c r="C27" s="653" t="s">
        <v>1654</v>
      </c>
      <c r="D27" s="438">
        <v>26</v>
      </c>
      <c r="E27" s="108"/>
      <c r="F27" s="108">
        <v>26</v>
      </c>
      <c r="G27" s="108"/>
      <c r="H27" s="108"/>
      <c r="I27" s="108"/>
      <c r="J27" s="109">
        <f t="shared" si="2"/>
        <v>39</v>
      </c>
      <c r="K27" s="110">
        <f t="shared" si="3"/>
        <v>356</v>
      </c>
      <c r="L27" s="111">
        <v>44168</v>
      </c>
      <c r="M27" s="108"/>
      <c r="N27" s="108" t="s">
        <v>132</v>
      </c>
      <c r="O27" s="112"/>
      <c r="P27" s="112" t="s">
        <v>712</v>
      </c>
      <c r="Q27" s="108"/>
      <c r="R27" s="108"/>
      <c r="S27" s="112"/>
    </row>
    <row r="28" spans="1:19" x14ac:dyDescent="0.2">
      <c r="A28" s="733">
        <v>37648</v>
      </c>
      <c r="B28" s="221" t="s">
        <v>1658</v>
      </c>
      <c r="C28" s="728">
        <v>44203</v>
      </c>
      <c r="D28" s="107">
        <v>71</v>
      </c>
      <c r="E28" s="108">
        <v>53</v>
      </c>
      <c r="F28" s="108">
        <v>18</v>
      </c>
      <c r="G28" s="108"/>
      <c r="H28" s="108"/>
      <c r="I28" s="108"/>
      <c r="J28" s="109">
        <f t="shared" si="2"/>
        <v>90.6</v>
      </c>
      <c r="K28" s="110">
        <f t="shared" si="3"/>
        <v>826</v>
      </c>
      <c r="L28" s="111">
        <v>44203</v>
      </c>
      <c r="M28" s="108"/>
      <c r="N28" s="108"/>
      <c r="O28" s="112"/>
      <c r="P28" s="112" t="s">
        <v>712</v>
      </c>
      <c r="Q28" s="108"/>
      <c r="R28" s="108"/>
      <c r="S28" s="112"/>
    </row>
    <row r="29" spans="1:19" ht="14.25" x14ac:dyDescent="0.2">
      <c r="A29" s="215" t="s">
        <v>1663</v>
      </c>
      <c r="B29" s="627" t="s">
        <v>1664</v>
      </c>
      <c r="C29" s="729">
        <v>44237</v>
      </c>
      <c r="D29" s="107">
        <v>31</v>
      </c>
      <c r="E29" s="108"/>
      <c r="F29" s="108"/>
      <c r="G29" s="108">
        <v>31</v>
      </c>
      <c r="H29" s="108"/>
      <c r="I29" s="108"/>
      <c r="J29" s="109">
        <f t="shared" si="2"/>
        <v>74.399999999999991</v>
      </c>
      <c r="K29" s="110">
        <f t="shared" si="3"/>
        <v>679</v>
      </c>
      <c r="L29" s="111">
        <v>44238</v>
      </c>
      <c r="M29" s="108"/>
      <c r="N29" s="108" t="s">
        <v>132</v>
      </c>
      <c r="O29" s="112"/>
      <c r="P29" s="112" t="s">
        <v>1662</v>
      </c>
      <c r="Q29" s="108"/>
      <c r="R29" s="108"/>
      <c r="S29" s="112"/>
    </row>
    <row r="30" spans="1:19" ht="14.25" x14ac:dyDescent="0.2">
      <c r="A30" s="403" t="s">
        <v>1665</v>
      </c>
      <c r="B30" s="452" t="s">
        <v>1668</v>
      </c>
      <c r="C30" s="511">
        <v>44249</v>
      </c>
      <c r="D30" s="438">
        <v>93</v>
      </c>
      <c r="E30" s="108">
        <v>6</v>
      </c>
      <c r="F30" s="108">
        <v>26</v>
      </c>
      <c r="G30" s="108">
        <v>44</v>
      </c>
      <c r="H30" s="108">
        <v>22</v>
      </c>
      <c r="I30" s="108"/>
      <c r="J30" s="109">
        <f t="shared" si="2"/>
        <v>217.8</v>
      </c>
      <c r="K30" s="110">
        <f t="shared" si="3"/>
        <v>1986</v>
      </c>
      <c r="L30" s="111">
        <v>44251</v>
      </c>
      <c r="M30" s="108"/>
      <c r="N30" s="108"/>
      <c r="O30" s="112"/>
      <c r="P30" s="112" t="s">
        <v>990</v>
      </c>
      <c r="Q30" s="108"/>
      <c r="R30" s="108"/>
      <c r="S30" s="112"/>
    </row>
    <row r="31" spans="1:19" ht="14.25" x14ac:dyDescent="0.2">
      <c r="A31" s="427" t="s">
        <v>1666</v>
      </c>
      <c r="B31" s="452" t="s">
        <v>1667</v>
      </c>
      <c r="C31" s="442">
        <v>44249</v>
      </c>
      <c r="D31" s="107">
        <v>452</v>
      </c>
      <c r="E31" s="108"/>
      <c r="F31" s="108"/>
      <c r="G31" s="108">
        <v>452</v>
      </c>
      <c r="H31" s="108"/>
      <c r="I31" s="108"/>
      <c r="J31" s="109">
        <f t="shared" si="2"/>
        <v>1084.8</v>
      </c>
      <c r="K31" s="110">
        <f t="shared" si="3"/>
        <v>9893</v>
      </c>
      <c r="L31" s="111">
        <v>44251</v>
      </c>
      <c r="M31" s="108"/>
      <c r="N31" s="108" t="s">
        <v>132</v>
      </c>
      <c r="O31" s="112"/>
      <c r="P31" s="112" t="s">
        <v>990</v>
      </c>
      <c r="Q31" s="108"/>
      <c r="R31" s="108"/>
      <c r="S31" s="112"/>
    </row>
    <row r="32" spans="1:19" ht="15" x14ac:dyDescent="0.2">
      <c r="A32" s="627" t="s">
        <v>1669</v>
      </c>
      <c r="B32" s="598" t="s">
        <v>1796</v>
      </c>
      <c r="C32" s="106">
        <v>44252</v>
      </c>
      <c r="D32" s="107">
        <v>296</v>
      </c>
      <c r="E32" s="108"/>
      <c r="F32" s="108"/>
      <c r="G32" s="108">
        <v>296</v>
      </c>
      <c r="H32" s="108"/>
      <c r="I32" s="108"/>
      <c r="J32" s="109">
        <f t="shared" si="2"/>
        <v>710.4</v>
      </c>
      <c r="K32" s="110">
        <f t="shared" si="3"/>
        <v>6479</v>
      </c>
      <c r="L32" s="111">
        <v>44252</v>
      </c>
      <c r="M32" s="108"/>
      <c r="N32" s="108" t="s">
        <v>132</v>
      </c>
      <c r="O32" s="112"/>
      <c r="P32" s="112" t="s">
        <v>1123</v>
      </c>
      <c r="Q32" s="108"/>
      <c r="R32" s="108"/>
      <c r="S32" s="112"/>
    </row>
    <row r="33" spans="1:19" ht="15" x14ac:dyDescent="0.2">
      <c r="A33" s="625" t="s">
        <v>1077</v>
      </c>
      <c r="B33" s="627" t="s">
        <v>1675</v>
      </c>
      <c r="C33" s="106">
        <v>44264</v>
      </c>
      <c r="D33" s="107">
        <v>185</v>
      </c>
      <c r="E33" s="108"/>
      <c r="F33" s="108"/>
      <c r="G33" s="108">
        <v>185</v>
      </c>
      <c r="H33" s="108"/>
      <c r="I33" s="108"/>
      <c r="J33" s="109">
        <f t="shared" si="2"/>
        <v>444</v>
      </c>
      <c r="K33" s="110">
        <f t="shared" si="3"/>
        <v>4049</v>
      </c>
      <c r="L33" s="111">
        <v>44264</v>
      </c>
      <c r="M33" s="108"/>
      <c r="N33" s="108" t="s">
        <v>132</v>
      </c>
      <c r="O33" s="112"/>
      <c r="P33" s="112" t="s">
        <v>884</v>
      </c>
      <c r="Q33" s="108"/>
      <c r="R33" s="108"/>
      <c r="S33" s="112"/>
    </row>
    <row r="34" spans="1:19" s="554" customFormat="1" ht="38.25" x14ac:dyDescent="0.2">
      <c r="A34" s="769">
        <v>37841</v>
      </c>
      <c r="B34" s="770" t="s">
        <v>1676</v>
      </c>
      <c r="C34" s="771">
        <v>44265</v>
      </c>
      <c r="D34" s="772">
        <v>70</v>
      </c>
      <c r="E34" s="773"/>
      <c r="F34" s="773"/>
      <c r="G34" s="773">
        <v>70</v>
      </c>
      <c r="H34" s="773"/>
      <c r="I34" s="773"/>
      <c r="J34" s="774">
        <f t="shared" si="2"/>
        <v>168</v>
      </c>
      <c r="K34" s="775">
        <f t="shared" si="3"/>
        <v>1532</v>
      </c>
      <c r="L34" s="776">
        <v>44265</v>
      </c>
      <c r="M34" s="773"/>
      <c r="N34" s="777" t="s">
        <v>132</v>
      </c>
      <c r="O34" s="773"/>
      <c r="P34" s="773" t="s">
        <v>712</v>
      </c>
      <c r="Q34" s="773"/>
      <c r="R34" s="778" t="s">
        <v>1712</v>
      </c>
      <c r="S34" s="773"/>
    </row>
    <row r="35" spans="1:19" x14ac:dyDescent="0.2">
      <c r="A35" s="461">
        <v>37425</v>
      </c>
      <c r="B35" s="221" t="s">
        <v>1677</v>
      </c>
      <c r="C35" s="106">
        <v>44266</v>
      </c>
      <c r="D35" s="107">
        <v>42</v>
      </c>
      <c r="E35" s="108"/>
      <c r="F35" s="108"/>
      <c r="G35" s="108">
        <v>42</v>
      </c>
      <c r="H35" s="108"/>
      <c r="I35" s="108"/>
      <c r="J35" s="109">
        <f t="shared" si="2"/>
        <v>100.8</v>
      </c>
      <c r="K35" s="110">
        <f t="shared" si="3"/>
        <v>919</v>
      </c>
      <c r="L35" s="111">
        <v>44266</v>
      </c>
      <c r="M35" s="108"/>
      <c r="N35" s="108" t="s">
        <v>132</v>
      </c>
      <c r="O35" s="112"/>
      <c r="P35" s="112" t="s">
        <v>1123</v>
      </c>
      <c r="Q35" s="108"/>
      <c r="R35" s="108"/>
      <c r="S35" s="112"/>
    </row>
    <row r="36" spans="1:19" ht="14.25" x14ac:dyDescent="0.2">
      <c r="A36" s="215" t="s">
        <v>1678</v>
      </c>
      <c r="B36" s="627" t="s">
        <v>1679</v>
      </c>
      <c r="C36" s="106">
        <v>44273</v>
      </c>
      <c r="D36" s="107">
        <v>124</v>
      </c>
      <c r="E36" s="108">
        <v>9</v>
      </c>
      <c r="F36" s="108">
        <v>49</v>
      </c>
      <c r="G36" s="108">
        <v>53</v>
      </c>
      <c r="H36" s="108">
        <v>13</v>
      </c>
      <c r="I36" s="108"/>
      <c r="J36" s="109">
        <f t="shared" si="2"/>
        <v>250.5</v>
      </c>
      <c r="K36" s="110">
        <f t="shared" si="3"/>
        <v>2285</v>
      </c>
      <c r="L36" s="111">
        <v>44273</v>
      </c>
      <c r="M36" s="108"/>
      <c r="N36" s="551"/>
      <c r="O36" s="112"/>
      <c r="P36" s="112" t="s">
        <v>244</v>
      </c>
      <c r="Q36" s="108"/>
      <c r="R36" s="108"/>
      <c r="S36" s="112"/>
    </row>
    <row r="37" spans="1:19" ht="14.25" x14ac:dyDescent="0.2">
      <c r="A37" s="403"/>
      <c r="B37" s="627"/>
      <c r="C37" s="106"/>
      <c r="D37" s="107"/>
      <c r="E37" s="108"/>
      <c r="F37" s="108"/>
      <c r="G37" s="108"/>
      <c r="H37" s="108"/>
      <c r="I37" s="108"/>
      <c r="J37" s="109">
        <f t="shared" si="2"/>
        <v>0</v>
      </c>
      <c r="K37" s="110">
        <f t="shared" si="3"/>
        <v>0</v>
      </c>
      <c r="L37" s="111"/>
      <c r="M37" s="108"/>
      <c r="N37" s="108"/>
      <c r="O37" s="112"/>
      <c r="P37" s="185"/>
      <c r="Q37" s="108"/>
      <c r="R37" s="108"/>
      <c r="S37" s="329"/>
    </row>
    <row r="38" spans="1:19" ht="14.25" x14ac:dyDescent="0.2">
      <c r="A38" s="461"/>
      <c r="B38" s="471"/>
      <c r="C38" s="106"/>
      <c r="D38" s="107"/>
      <c r="E38" s="108"/>
      <c r="F38" s="108"/>
      <c r="G38" s="108"/>
      <c r="H38" s="108"/>
      <c r="I38" s="108"/>
      <c r="J38" s="109">
        <f t="shared" si="2"/>
        <v>0</v>
      </c>
      <c r="K38" s="110">
        <f t="shared" si="3"/>
        <v>0</v>
      </c>
      <c r="L38" s="111"/>
      <c r="M38" s="108"/>
      <c r="N38" s="551"/>
      <c r="O38" s="112"/>
      <c r="P38" s="112"/>
      <c r="Q38" s="108"/>
      <c r="R38" s="108"/>
      <c r="S38" s="112"/>
    </row>
    <row r="39" spans="1:19" x14ac:dyDescent="0.2">
      <c r="A39" s="461"/>
      <c r="B39" s="221"/>
      <c r="C39" s="106"/>
      <c r="D39" s="107"/>
      <c r="E39" s="108"/>
      <c r="F39" s="108"/>
      <c r="G39" s="108"/>
      <c r="H39" s="108"/>
      <c r="I39" s="108"/>
      <c r="J39" s="109">
        <f t="shared" si="2"/>
        <v>0</v>
      </c>
      <c r="K39" s="110">
        <f t="shared" si="3"/>
        <v>0</v>
      </c>
      <c r="L39" s="111"/>
      <c r="M39" s="108"/>
      <c r="N39" s="551"/>
      <c r="O39" s="112"/>
      <c r="P39" s="112"/>
      <c r="Q39" s="108"/>
      <c r="R39" s="108"/>
      <c r="S39" s="112"/>
    </row>
    <row r="40" spans="1:19" ht="14.25" x14ac:dyDescent="0.2">
      <c r="A40" s="403"/>
      <c r="B40" s="471"/>
      <c r="C40" s="106"/>
      <c r="D40" s="107"/>
      <c r="E40" s="108"/>
      <c r="F40" s="108"/>
      <c r="G40" s="108"/>
      <c r="H40" s="108"/>
      <c r="I40" s="108"/>
      <c r="J40" s="109">
        <f t="shared" si="2"/>
        <v>0</v>
      </c>
      <c r="K40" s="110">
        <f t="shared" si="3"/>
        <v>0</v>
      </c>
      <c r="L40" s="111"/>
      <c r="M40" s="108"/>
      <c r="N40" s="108"/>
      <c r="O40" s="112"/>
      <c r="P40" s="112"/>
      <c r="Q40" s="108"/>
      <c r="R40" s="108"/>
      <c r="S40" s="112"/>
    </row>
    <row r="41" spans="1:19" ht="14.25" x14ac:dyDescent="0.2">
      <c r="A41" s="403"/>
      <c r="B41" s="471"/>
      <c r="C41" s="106"/>
      <c r="D41" s="107"/>
      <c r="E41" s="108"/>
      <c r="F41" s="108"/>
      <c r="G41" s="108"/>
      <c r="H41" s="108"/>
      <c r="I41" s="108"/>
      <c r="J41" s="109">
        <f t="shared" si="2"/>
        <v>0</v>
      </c>
      <c r="K41" s="110">
        <f t="shared" si="3"/>
        <v>0</v>
      </c>
      <c r="L41" s="111"/>
      <c r="M41" s="108"/>
      <c r="N41" s="551"/>
      <c r="O41" s="112"/>
      <c r="P41" s="112"/>
      <c r="Q41" s="108"/>
      <c r="R41" s="108"/>
      <c r="S41" s="112"/>
    </row>
    <row r="42" spans="1:19" ht="14.25" x14ac:dyDescent="0.2">
      <c r="A42" s="403"/>
      <c r="B42" s="471"/>
      <c r="C42" s="440"/>
      <c r="D42" s="107"/>
      <c r="E42" s="108"/>
      <c r="F42" s="108"/>
      <c r="G42" s="108"/>
      <c r="H42" s="108"/>
      <c r="I42" s="108"/>
      <c r="J42" s="109">
        <f t="shared" si="2"/>
        <v>0</v>
      </c>
      <c r="K42" s="110">
        <f t="shared" si="3"/>
        <v>0</v>
      </c>
      <c r="L42" s="111"/>
      <c r="M42" s="108"/>
      <c r="N42" s="108"/>
      <c r="O42" s="112"/>
      <c r="P42" s="112"/>
      <c r="Q42" s="108"/>
      <c r="R42" s="108"/>
      <c r="S42" s="112"/>
    </row>
    <row r="43" spans="1:19" ht="14.25" x14ac:dyDescent="0.2">
      <c r="A43" s="403"/>
      <c r="B43" s="628"/>
      <c r="C43" s="511"/>
      <c r="D43" s="438"/>
      <c r="E43" s="108"/>
      <c r="F43" s="108"/>
      <c r="G43" s="108"/>
      <c r="H43" s="108"/>
      <c r="I43" s="108"/>
      <c r="J43" s="109">
        <f t="shared" si="2"/>
        <v>0</v>
      </c>
      <c r="K43" s="110">
        <f t="shared" si="3"/>
        <v>0</v>
      </c>
      <c r="L43" s="111"/>
      <c r="M43" s="108"/>
      <c r="N43" s="108"/>
      <c r="O43" s="112"/>
      <c r="P43" s="112"/>
      <c r="Q43" s="108"/>
      <c r="R43" s="108"/>
      <c r="S43" s="112"/>
    </row>
    <row r="44" spans="1:19" ht="14.25" x14ac:dyDescent="0.2">
      <c r="A44" s="403"/>
      <c r="B44" s="471"/>
      <c r="C44" s="442"/>
      <c r="D44" s="107"/>
      <c r="E44" s="108"/>
      <c r="F44" s="108"/>
      <c r="G44" s="108"/>
      <c r="H44" s="108"/>
      <c r="I44" s="108"/>
      <c r="J44" s="109">
        <f t="shared" si="2"/>
        <v>0</v>
      </c>
      <c r="K44" s="110">
        <f t="shared" si="3"/>
        <v>0</v>
      </c>
      <c r="L44" s="111"/>
      <c r="M44" s="108"/>
      <c r="N44" s="108"/>
      <c r="O44" s="112"/>
      <c r="P44" s="112"/>
      <c r="Q44" s="108"/>
      <c r="R44" s="108"/>
      <c r="S44" s="112"/>
    </row>
    <row r="45" spans="1:19" ht="16.5" x14ac:dyDescent="0.3">
      <c r="A45" s="403"/>
      <c r="B45" s="629"/>
      <c r="C45" s="106"/>
      <c r="D45" s="107"/>
      <c r="E45" s="108"/>
      <c r="F45" s="108"/>
      <c r="G45" s="108"/>
      <c r="H45" s="108"/>
      <c r="I45" s="108"/>
      <c r="J45" s="109">
        <f t="shared" si="2"/>
        <v>0</v>
      </c>
      <c r="K45" s="110">
        <f t="shared" si="3"/>
        <v>0</v>
      </c>
      <c r="L45" s="111"/>
      <c r="M45" s="108"/>
      <c r="N45" s="108"/>
      <c r="O45" s="112"/>
      <c r="P45" s="112"/>
      <c r="Q45" s="108"/>
      <c r="R45" s="108"/>
      <c r="S45" s="112"/>
    </row>
    <row r="46" spans="1:19" ht="14.25" x14ac:dyDescent="0.2">
      <c r="A46" s="215"/>
      <c r="B46" s="627"/>
      <c r="C46" s="106"/>
      <c r="D46" s="107"/>
      <c r="E46" s="108"/>
      <c r="F46" s="108"/>
      <c r="G46" s="108"/>
      <c r="H46" s="108"/>
      <c r="I46" s="108"/>
      <c r="J46" s="109">
        <f t="shared" si="2"/>
        <v>0</v>
      </c>
      <c r="K46" s="110">
        <f t="shared" si="3"/>
        <v>0</v>
      </c>
      <c r="L46" s="111"/>
      <c r="M46" s="108"/>
      <c r="N46" s="108"/>
      <c r="O46" s="112"/>
      <c r="P46" s="112"/>
      <c r="Q46" s="108"/>
      <c r="R46" s="108"/>
      <c r="S46" s="112"/>
    </row>
    <row r="47" spans="1:19" ht="14.25" x14ac:dyDescent="0.2">
      <c r="A47" s="461"/>
      <c r="B47" s="471"/>
      <c r="C47" s="630"/>
      <c r="D47" s="107"/>
      <c r="E47" s="108"/>
      <c r="F47" s="108"/>
      <c r="G47" s="108"/>
      <c r="H47" s="108"/>
      <c r="I47" s="108"/>
      <c r="J47" s="109">
        <f t="shared" si="2"/>
        <v>0</v>
      </c>
      <c r="K47" s="110">
        <f t="shared" si="3"/>
        <v>0</v>
      </c>
      <c r="L47" s="638"/>
      <c r="M47" s="108"/>
      <c r="N47" s="108"/>
      <c r="O47" s="112"/>
      <c r="P47" s="112"/>
      <c r="Q47" s="108"/>
      <c r="R47" s="108"/>
      <c r="S47" s="112"/>
    </row>
    <row r="48" spans="1:19" ht="14.25" x14ac:dyDescent="0.2">
      <c r="A48" s="631"/>
      <c r="B48" s="632"/>
      <c r="C48" s="630"/>
      <c r="D48" s="107"/>
      <c r="E48" s="108"/>
      <c r="F48" s="108"/>
      <c r="G48" s="108"/>
      <c r="H48" s="108"/>
      <c r="I48" s="108"/>
      <c r="J48" s="109">
        <f t="shared" si="2"/>
        <v>0</v>
      </c>
      <c r="K48" s="110">
        <f t="shared" si="3"/>
        <v>0</v>
      </c>
      <c r="L48" s="638"/>
      <c r="M48" s="108"/>
      <c r="N48" s="108"/>
      <c r="O48" s="112"/>
      <c r="P48" s="112"/>
      <c r="Q48" s="108"/>
      <c r="R48" s="108"/>
      <c r="S48" s="112"/>
    </row>
    <row r="49" spans="1:19" ht="14.25" x14ac:dyDescent="0.2">
      <c r="A49" s="633"/>
      <c r="B49" s="634"/>
      <c r="C49" s="635"/>
      <c r="D49" s="107"/>
      <c r="E49" s="108"/>
      <c r="F49" s="108"/>
      <c r="G49" s="108"/>
      <c r="H49" s="108"/>
      <c r="I49" s="108"/>
      <c r="J49" s="109">
        <f t="shared" si="2"/>
        <v>0</v>
      </c>
      <c r="K49" s="110">
        <f t="shared" si="3"/>
        <v>0</v>
      </c>
      <c r="L49" s="638"/>
      <c r="M49" s="108"/>
      <c r="N49" s="108"/>
      <c r="O49" s="112"/>
      <c r="P49" s="112"/>
      <c r="Q49" s="108"/>
      <c r="R49" s="108"/>
      <c r="S49" s="112"/>
    </row>
    <row r="50" spans="1:19" ht="15" x14ac:dyDescent="0.2">
      <c r="A50" s="565"/>
      <c r="B50" s="598"/>
      <c r="C50" s="636"/>
      <c r="D50" s="438"/>
      <c r="E50" s="108"/>
      <c r="F50" s="108"/>
      <c r="G50" s="108"/>
      <c r="H50" s="108"/>
      <c r="I50" s="108"/>
      <c r="J50" s="109">
        <f t="shared" si="2"/>
        <v>0</v>
      </c>
      <c r="K50" s="110">
        <f t="shared" si="3"/>
        <v>0</v>
      </c>
      <c r="L50" s="638"/>
      <c r="M50" s="108"/>
      <c r="N50" s="108"/>
      <c r="O50" s="112"/>
      <c r="P50" s="112"/>
      <c r="Q50" s="108"/>
      <c r="R50" s="108"/>
      <c r="S50" s="112"/>
    </row>
    <row r="51" spans="1:19" ht="15" customHeight="1" x14ac:dyDescent="0.2">
      <c r="A51" s="461"/>
      <c r="B51" s="218"/>
      <c r="C51" s="637"/>
      <c r="D51" s="438"/>
      <c r="E51" s="108"/>
      <c r="F51" s="108"/>
      <c r="G51" s="108"/>
      <c r="H51" s="108"/>
      <c r="I51" s="108"/>
      <c r="J51" s="109">
        <f t="shared" si="2"/>
        <v>0</v>
      </c>
      <c r="K51" s="110">
        <f t="shared" si="3"/>
        <v>0</v>
      </c>
      <c r="L51" s="638"/>
      <c r="M51" s="108"/>
      <c r="N51" s="108"/>
      <c r="O51" s="112"/>
      <c r="P51" s="112"/>
      <c r="Q51" s="108"/>
      <c r="R51" s="108"/>
      <c r="S51" s="112"/>
    </row>
    <row r="52" spans="1:19" ht="15" customHeight="1" x14ac:dyDescent="0.25">
      <c r="A52" s="403"/>
      <c r="B52" s="639"/>
      <c r="C52" s="442"/>
      <c r="D52" s="107"/>
      <c r="E52" s="108"/>
      <c r="F52" s="108"/>
      <c r="G52" s="108"/>
      <c r="H52" s="108"/>
      <c r="I52" s="108"/>
      <c r="J52" s="109">
        <f t="shared" si="2"/>
        <v>0</v>
      </c>
      <c r="K52" s="110">
        <f t="shared" si="3"/>
        <v>0</v>
      </c>
      <c r="L52" s="111"/>
      <c r="M52" s="108"/>
      <c r="N52" s="108"/>
      <c r="O52" s="112"/>
      <c r="P52" s="112"/>
      <c r="Q52" s="108"/>
      <c r="R52" s="108"/>
      <c r="S52" s="112"/>
    </row>
    <row r="53" spans="1:19" ht="15" customHeight="1" x14ac:dyDescent="0.2">
      <c r="A53" s="461"/>
      <c r="B53" s="642"/>
      <c r="C53" s="106"/>
      <c r="D53" s="107"/>
      <c r="E53" s="108"/>
      <c r="F53" s="108"/>
      <c r="G53" s="108"/>
      <c r="H53" s="108"/>
      <c r="I53" s="108"/>
      <c r="J53" s="109">
        <f t="shared" si="2"/>
        <v>0</v>
      </c>
      <c r="K53" s="110">
        <f t="shared" si="3"/>
        <v>0</v>
      </c>
      <c r="L53" s="111"/>
      <c r="M53" s="108"/>
      <c r="N53" s="551"/>
      <c r="O53" s="112"/>
      <c r="P53" s="112"/>
      <c r="Q53" s="108"/>
      <c r="R53" s="108"/>
      <c r="S53" s="112"/>
    </row>
    <row r="54" spans="1:19" ht="15" customHeight="1" x14ac:dyDescent="0.2">
      <c r="A54" s="403"/>
      <c r="B54" s="471"/>
      <c r="C54" s="106"/>
      <c r="D54" s="107"/>
      <c r="E54" s="108"/>
      <c r="F54" s="108"/>
      <c r="G54" s="108"/>
      <c r="H54" s="108"/>
      <c r="I54" s="108"/>
      <c r="J54" s="109">
        <f t="shared" si="2"/>
        <v>0</v>
      </c>
      <c r="K54" s="110">
        <f t="shared" si="3"/>
        <v>0</v>
      </c>
      <c r="L54" s="111"/>
      <c r="M54" s="108"/>
      <c r="N54" s="108"/>
      <c r="O54" s="112"/>
      <c r="P54" s="112"/>
      <c r="Q54" s="108"/>
      <c r="R54" s="108"/>
      <c r="S54" s="112"/>
    </row>
    <row r="55" spans="1:19" ht="15" customHeight="1" x14ac:dyDescent="0.2">
      <c r="A55" s="403"/>
      <c r="B55" s="471"/>
      <c r="C55" s="106"/>
      <c r="D55" s="107"/>
      <c r="E55" s="108"/>
      <c r="F55" s="108"/>
      <c r="G55" s="108"/>
      <c r="H55" s="108"/>
      <c r="I55" s="108"/>
      <c r="J55" s="109">
        <f t="shared" si="2"/>
        <v>0</v>
      </c>
      <c r="K55" s="110">
        <f t="shared" si="3"/>
        <v>0</v>
      </c>
      <c r="L55" s="111"/>
      <c r="M55" s="108"/>
      <c r="N55" s="551"/>
      <c r="O55" s="112"/>
      <c r="P55" s="112"/>
      <c r="Q55" s="108"/>
      <c r="R55" s="403"/>
      <c r="S55" s="112"/>
    </row>
    <row r="56" spans="1:19" ht="28.5" customHeight="1" x14ac:dyDescent="0.2">
      <c r="A56" s="403"/>
      <c r="B56" s="646"/>
      <c r="C56" s="106"/>
      <c r="D56" s="107"/>
      <c r="E56" s="108"/>
      <c r="F56" s="108"/>
      <c r="G56" s="108"/>
      <c r="H56" s="108"/>
      <c r="I56" s="108"/>
      <c r="J56" s="109">
        <f t="shared" si="2"/>
        <v>0</v>
      </c>
      <c r="K56" s="110">
        <f t="shared" si="3"/>
        <v>0</v>
      </c>
      <c r="L56" s="111"/>
      <c r="M56" s="108"/>
      <c r="N56" s="551"/>
      <c r="O56" s="112"/>
      <c r="P56" s="112"/>
      <c r="Q56" s="108"/>
      <c r="R56" s="108"/>
      <c r="S56" s="112"/>
    </row>
    <row r="57" spans="1:19" ht="15" customHeight="1" x14ac:dyDescent="0.2">
      <c r="A57" s="215"/>
      <c r="B57" s="627"/>
      <c r="C57" s="106"/>
      <c r="D57" s="107"/>
      <c r="E57" s="108"/>
      <c r="F57" s="108"/>
      <c r="G57" s="108"/>
      <c r="H57" s="108"/>
      <c r="I57" s="108"/>
      <c r="J57" s="109">
        <f t="shared" si="2"/>
        <v>0</v>
      </c>
      <c r="K57" s="110">
        <f t="shared" si="3"/>
        <v>0</v>
      </c>
      <c r="L57" s="111"/>
      <c r="M57" s="108"/>
      <c r="N57" s="551"/>
      <c r="O57" s="112"/>
      <c r="P57" s="112"/>
      <c r="Q57" s="108"/>
      <c r="R57" s="108"/>
      <c r="S57" s="112"/>
    </row>
    <row r="58" spans="1:19" ht="15" customHeight="1" x14ac:dyDescent="0.2">
      <c r="A58" s="403"/>
      <c r="B58" s="221"/>
      <c r="C58" s="106"/>
      <c r="D58" s="107"/>
      <c r="E58" s="108"/>
      <c r="F58" s="108"/>
      <c r="G58" s="108"/>
      <c r="H58" s="108"/>
      <c r="I58" s="108"/>
      <c r="J58" s="109">
        <f t="shared" si="2"/>
        <v>0</v>
      </c>
      <c r="K58" s="110">
        <f t="shared" si="3"/>
        <v>0</v>
      </c>
      <c r="L58" s="111"/>
      <c r="M58" s="108"/>
      <c r="N58" s="108"/>
      <c r="O58" s="112"/>
      <c r="P58" s="112"/>
      <c r="Q58" s="108"/>
      <c r="R58" s="108"/>
      <c r="S58" s="112"/>
    </row>
    <row r="59" spans="1:19" ht="15" customHeight="1" x14ac:dyDescent="0.2">
      <c r="A59" s="403"/>
      <c r="B59" s="221"/>
      <c r="C59" s="106"/>
      <c r="D59" s="107"/>
      <c r="E59" s="108"/>
      <c r="F59" s="108"/>
      <c r="G59" s="108"/>
      <c r="H59" s="108"/>
      <c r="I59" s="108"/>
      <c r="J59" s="109">
        <f t="shared" si="2"/>
        <v>0</v>
      </c>
      <c r="K59" s="110">
        <f t="shared" si="3"/>
        <v>0</v>
      </c>
      <c r="L59" s="111"/>
      <c r="M59" s="108"/>
      <c r="N59" s="108"/>
      <c r="O59" s="112"/>
      <c r="P59" s="112"/>
      <c r="Q59" s="108"/>
      <c r="R59" s="108"/>
      <c r="S59" s="112"/>
    </row>
    <row r="60" spans="1:19" ht="15" customHeight="1" x14ac:dyDescent="0.2">
      <c r="A60" s="461"/>
      <c r="B60" s="221"/>
      <c r="C60" s="106"/>
      <c r="D60" s="107"/>
      <c r="E60" s="108"/>
      <c r="F60" s="108"/>
      <c r="G60" s="108"/>
      <c r="H60" s="108"/>
      <c r="I60" s="108"/>
      <c r="J60" s="109">
        <f t="shared" si="2"/>
        <v>0</v>
      </c>
      <c r="K60" s="110">
        <f t="shared" si="3"/>
        <v>0</v>
      </c>
      <c r="L60" s="111"/>
      <c r="M60" s="108"/>
      <c r="N60" s="108"/>
      <c r="O60" s="112"/>
      <c r="P60" s="112"/>
      <c r="Q60" s="108"/>
      <c r="R60" s="108"/>
      <c r="S60" s="112"/>
    </row>
    <row r="61" spans="1:19" ht="15" customHeight="1" x14ac:dyDescent="0.2">
      <c r="A61" s="403"/>
      <c r="B61" s="221"/>
      <c r="C61" s="106"/>
      <c r="D61" s="107"/>
      <c r="E61" s="108"/>
      <c r="F61" s="108"/>
      <c r="G61" s="108"/>
      <c r="H61" s="108"/>
      <c r="I61" s="108"/>
      <c r="J61" s="109">
        <f t="shared" si="2"/>
        <v>0</v>
      </c>
      <c r="K61" s="110">
        <f t="shared" si="3"/>
        <v>0</v>
      </c>
      <c r="L61" s="111"/>
      <c r="M61" s="108"/>
      <c r="N61" s="108"/>
      <c r="O61" s="112"/>
      <c r="P61" s="112"/>
      <c r="Q61" s="108"/>
      <c r="R61" s="108"/>
      <c r="S61" s="112"/>
    </row>
    <row r="62" spans="1:19" ht="15" customHeight="1" x14ac:dyDescent="0.2">
      <c r="A62" s="410"/>
      <c r="B62" s="410"/>
      <c r="C62" s="111"/>
      <c r="D62" s="107"/>
      <c r="E62" s="108"/>
      <c r="F62" s="108"/>
      <c r="G62" s="108"/>
      <c r="H62" s="108"/>
      <c r="I62" s="108"/>
      <c r="J62" s="109">
        <f t="shared" si="2"/>
        <v>0</v>
      </c>
      <c r="K62" s="110">
        <f t="shared" si="3"/>
        <v>0</v>
      </c>
      <c r="L62" s="111"/>
      <c r="M62" s="108"/>
      <c r="N62" s="108"/>
      <c r="O62" s="112"/>
      <c r="P62" s="112"/>
      <c r="Q62" s="108"/>
      <c r="R62" s="108"/>
      <c r="S62" s="112"/>
    </row>
    <row r="63" spans="1:19" ht="15" customHeight="1" x14ac:dyDescent="0.2">
      <c r="A63" s="427"/>
      <c r="B63" s="221"/>
      <c r="C63" s="106"/>
      <c r="D63" s="107"/>
      <c r="E63" s="108"/>
      <c r="F63" s="108"/>
      <c r="G63" s="108"/>
      <c r="H63" s="108"/>
      <c r="I63" s="108"/>
      <c r="J63" s="109">
        <f t="shared" si="2"/>
        <v>0</v>
      </c>
      <c r="K63" s="110">
        <f t="shared" si="3"/>
        <v>0</v>
      </c>
      <c r="L63" s="111"/>
      <c r="M63" s="108"/>
      <c r="N63" s="108"/>
      <c r="O63" s="112"/>
      <c r="P63" s="112"/>
      <c r="Q63" s="108"/>
      <c r="R63" s="108"/>
      <c r="S63" s="112"/>
    </row>
    <row r="64" spans="1:19" ht="15" customHeight="1" x14ac:dyDescent="0.2">
      <c r="A64" s="459"/>
      <c r="B64" s="221"/>
      <c r="C64" s="106"/>
      <c r="D64" s="107"/>
      <c r="E64" s="108"/>
      <c r="F64" s="108"/>
      <c r="G64" s="108"/>
      <c r="H64" s="108"/>
      <c r="I64" s="108"/>
      <c r="J64" s="109">
        <f t="shared" si="2"/>
        <v>0</v>
      </c>
      <c r="K64" s="110">
        <f t="shared" si="3"/>
        <v>0</v>
      </c>
      <c r="L64" s="111"/>
      <c r="M64" s="108"/>
      <c r="N64" s="108"/>
      <c r="O64" s="112"/>
      <c r="P64" s="112"/>
      <c r="Q64" s="108"/>
      <c r="R64" s="108"/>
      <c r="S64" s="112"/>
    </row>
    <row r="65" spans="1:19" s="554" customFormat="1" ht="15" customHeight="1" x14ac:dyDescent="0.2">
      <c r="A65" s="551"/>
      <c r="B65" s="556"/>
      <c r="C65" s="552"/>
      <c r="D65" s="550"/>
      <c r="E65" s="551"/>
      <c r="F65" s="551"/>
      <c r="G65" s="551"/>
      <c r="H65" s="551"/>
      <c r="I65" s="551"/>
      <c r="J65" s="109">
        <f t="shared" si="2"/>
        <v>0</v>
      </c>
      <c r="K65" s="110">
        <f t="shared" si="3"/>
        <v>0</v>
      </c>
      <c r="L65" s="552"/>
      <c r="M65" s="551"/>
      <c r="N65" s="551"/>
      <c r="O65" s="553"/>
      <c r="P65" s="553"/>
      <c r="Q65" s="551"/>
      <c r="R65" s="551"/>
      <c r="S65" s="553"/>
    </row>
    <row r="66" spans="1:19" ht="15" customHeight="1" x14ac:dyDescent="0.2">
      <c r="A66" s="459"/>
      <c r="B66" s="221"/>
      <c r="C66" s="106"/>
      <c r="D66" s="107"/>
      <c r="E66" s="108"/>
      <c r="F66" s="108"/>
      <c r="G66" s="108"/>
      <c r="H66" s="108"/>
      <c r="I66" s="108"/>
      <c r="J66" s="109">
        <f t="shared" si="2"/>
        <v>0</v>
      </c>
      <c r="K66" s="110">
        <f t="shared" si="3"/>
        <v>0</v>
      </c>
      <c r="L66" s="111"/>
      <c r="M66" s="108"/>
      <c r="N66" s="108"/>
      <c r="O66" s="112"/>
      <c r="P66" s="112"/>
      <c r="Q66" s="108"/>
      <c r="R66" s="108"/>
      <c r="S66" s="112"/>
    </row>
    <row r="67" spans="1:19" ht="15" customHeight="1" x14ac:dyDescent="0.2">
      <c r="A67" s="546"/>
      <c r="B67" s="548"/>
      <c r="C67" s="106"/>
      <c r="D67" s="107"/>
      <c r="E67" s="108"/>
      <c r="F67" s="108"/>
      <c r="G67" s="108"/>
      <c r="H67" s="108"/>
      <c r="I67" s="108"/>
      <c r="J67" s="109">
        <f t="shared" si="2"/>
        <v>0</v>
      </c>
      <c r="K67" s="110">
        <f t="shared" si="3"/>
        <v>0</v>
      </c>
      <c r="L67" s="111"/>
      <c r="M67" s="108"/>
      <c r="N67" s="108"/>
      <c r="O67" s="112"/>
      <c r="P67" s="112"/>
      <c r="Q67" s="108"/>
      <c r="R67" s="108"/>
      <c r="S67" s="112"/>
    </row>
    <row r="68" spans="1:19" ht="15" customHeight="1" x14ac:dyDescent="0.2">
      <c r="A68" s="108"/>
      <c r="B68" s="114"/>
      <c r="C68" s="108"/>
      <c r="D68" s="107"/>
      <c r="E68" s="108"/>
      <c r="F68" s="108"/>
      <c r="G68" s="108"/>
      <c r="H68" s="108"/>
      <c r="I68" s="108"/>
      <c r="J68" s="109">
        <f t="shared" si="2"/>
        <v>0</v>
      </c>
      <c r="K68" s="110">
        <f t="shared" si="3"/>
        <v>0</v>
      </c>
      <c r="L68" s="108"/>
      <c r="M68" s="108"/>
      <c r="N68" s="108"/>
      <c r="O68" s="112"/>
      <c r="P68" s="112"/>
      <c r="Q68" s="108"/>
      <c r="R68" s="108"/>
      <c r="S68" s="112"/>
    </row>
    <row r="69" spans="1:19" ht="15" customHeight="1" x14ac:dyDescent="0.2">
      <c r="A69" s="108"/>
      <c r="B69" s="108"/>
      <c r="C69" s="108"/>
      <c r="D69" s="107"/>
      <c r="E69" s="108"/>
      <c r="F69" s="108"/>
      <c r="G69" s="108"/>
      <c r="H69" s="108"/>
      <c r="I69" s="108"/>
      <c r="J69" s="109">
        <f t="shared" si="2"/>
        <v>0</v>
      </c>
      <c r="K69" s="110">
        <f t="shared" si="3"/>
        <v>0</v>
      </c>
      <c r="L69" s="108"/>
      <c r="M69" s="108"/>
      <c r="N69" s="108"/>
      <c r="O69" s="112"/>
      <c r="P69" s="112"/>
      <c r="Q69" s="108"/>
      <c r="R69" s="108"/>
      <c r="S69" s="112"/>
    </row>
    <row r="70" spans="1:19" ht="15" customHeight="1" x14ac:dyDescent="0.2">
      <c r="A70" s="108"/>
      <c r="B70" s="108"/>
      <c r="C70" s="108"/>
      <c r="D70" s="107"/>
      <c r="E70" s="108"/>
      <c r="F70" s="108"/>
      <c r="G70" s="108"/>
      <c r="H70" s="108"/>
      <c r="I70" s="108"/>
      <c r="J70" s="109">
        <f t="shared" ref="J70:J133" si="4">SUM(E70*1.2,F70*1.5,G70*2.4,H70*3,I70*4)</f>
        <v>0</v>
      </c>
      <c r="K70" s="110">
        <f t="shared" ref="K70:K133" si="5">ROUND((J70*28.5)*32%,0)</f>
        <v>0</v>
      </c>
      <c r="L70" s="108"/>
      <c r="M70" s="108"/>
      <c r="N70" s="108"/>
      <c r="O70" s="112"/>
      <c r="P70" s="112"/>
      <c r="Q70" s="108"/>
      <c r="R70" s="108"/>
      <c r="S70" s="112"/>
    </row>
    <row r="71" spans="1:19" ht="15" customHeight="1" x14ac:dyDescent="0.2">
      <c r="A71" s="108"/>
      <c r="B71" s="108"/>
      <c r="C71" s="108"/>
      <c r="D71" s="107"/>
      <c r="E71" s="108"/>
      <c r="F71" s="108"/>
      <c r="G71" s="108"/>
      <c r="H71" s="108"/>
      <c r="I71" s="108"/>
      <c r="J71" s="109">
        <f t="shared" si="4"/>
        <v>0</v>
      </c>
      <c r="K71" s="110">
        <f t="shared" si="5"/>
        <v>0</v>
      </c>
      <c r="L71" s="108"/>
      <c r="M71" s="108"/>
      <c r="N71" s="108"/>
      <c r="O71" s="112"/>
      <c r="P71" s="112"/>
      <c r="Q71" s="108"/>
      <c r="R71" s="108"/>
      <c r="S71" s="112"/>
    </row>
    <row r="72" spans="1:19" ht="15" customHeight="1" x14ac:dyDescent="0.2">
      <c r="A72" s="108"/>
      <c r="B72" s="108"/>
      <c r="C72" s="108"/>
      <c r="D72" s="107"/>
      <c r="E72" s="108"/>
      <c r="F72" s="108"/>
      <c r="G72" s="108"/>
      <c r="H72" s="108"/>
      <c r="I72" s="108"/>
      <c r="J72" s="109">
        <f t="shared" si="4"/>
        <v>0</v>
      </c>
      <c r="K72" s="110">
        <f t="shared" si="5"/>
        <v>0</v>
      </c>
      <c r="L72" s="108"/>
      <c r="M72" s="108"/>
      <c r="N72" s="108"/>
      <c r="O72" s="112"/>
      <c r="P72" s="112"/>
      <c r="Q72" s="108"/>
      <c r="R72" s="108"/>
      <c r="S72" s="112"/>
    </row>
    <row r="73" spans="1:19" ht="15" customHeight="1" x14ac:dyDescent="0.2">
      <c r="A73" s="108"/>
      <c r="B73" s="108"/>
      <c r="C73" s="108"/>
      <c r="D73" s="107"/>
      <c r="E73" s="108"/>
      <c r="F73" s="108"/>
      <c r="G73" s="108"/>
      <c r="H73" s="108"/>
      <c r="I73" s="108"/>
      <c r="J73" s="109">
        <f t="shared" si="4"/>
        <v>0</v>
      </c>
      <c r="K73" s="110">
        <f t="shared" si="5"/>
        <v>0</v>
      </c>
      <c r="L73" s="108"/>
      <c r="M73" s="108"/>
      <c r="N73" s="108"/>
      <c r="O73" s="112"/>
      <c r="P73" s="112"/>
      <c r="Q73" s="108"/>
      <c r="R73" s="108"/>
      <c r="S73" s="112"/>
    </row>
    <row r="74" spans="1:19" ht="15" customHeight="1" x14ac:dyDescent="0.2">
      <c r="A74" s="108"/>
      <c r="B74" s="108"/>
      <c r="C74" s="108"/>
      <c r="D74" s="107"/>
      <c r="E74" s="108"/>
      <c r="F74" s="108"/>
      <c r="G74" s="108"/>
      <c r="H74" s="108"/>
      <c r="I74" s="108"/>
      <c r="J74" s="109">
        <f t="shared" si="4"/>
        <v>0</v>
      </c>
      <c r="K74" s="110">
        <f t="shared" si="5"/>
        <v>0</v>
      </c>
      <c r="L74" s="108"/>
      <c r="M74" s="108"/>
      <c r="N74" s="108"/>
      <c r="O74" s="112"/>
      <c r="P74" s="112"/>
      <c r="Q74" s="108"/>
      <c r="R74" s="108"/>
      <c r="S74" s="112"/>
    </row>
    <row r="75" spans="1:19" ht="15" customHeight="1" x14ac:dyDescent="0.2">
      <c r="A75" s="108"/>
      <c r="B75" s="108"/>
      <c r="C75" s="108"/>
      <c r="D75" s="107"/>
      <c r="E75" s="108"/>
      <c r="F75" s="108"/>
      <c r="G75" s="108"/>
      <c r="H75" s="108"/>
      <c r="I75" s="108"/>
      <c r="J75" s="109">
        <f t="shared" si="4"/>
        <v>0</v>
      </c>
      <c r="K75" s="110">
        <f t="shared" si="5"/>
        <v>0</v>
      </c>
      <c r="L75" s="108"/>
      <c r="M75" s="108"/>
      <c r="N75" s="108"/>
      <c r="O75" s="112"/>
      <c r="P75" s="112"/>
      <c r="Q75" s="108"/>
      <c r="R75" s="108"/>
      <c r="S75" s="112"/>
    </row>
    <row r="76" spans="1:19" ht="15" customHeight="1" x14ac:dyDescent="0.2">
      <c r="A76" s="108"/>
      <c r="B76" s="108"/>
      <c r="C76" s="108"/>
      <c r="D76" s="107"/>
      <c r="E76" s="108"/>
      <c r="F76" s="108"/>
      <c r="G76" s="108"/>
      <c r="H76" s="108"/>
      <c r="I76" s="108"/>
      <c r="J76" s="109">
        <f t="shared" si="4"/>
        <v>0</v>
      </c>
      <c r="K76" s="110">
        <f t="shared" si="5"/>
        <v>0</v>
      </c>
      <c r="L76" s="108"/>
      <c r="M76" s="108"/>
      <c r="N76" s="108"/>
      <c r="O76" s="112"/>
      <c r="P76" s="112"/>
      <c r="Q76" s="108"/>
      <c r="R76" s="108"/>
      <c r="S76" s="112"/>
    </row>
    <row r="77" spans="1:19" ht="15" customHeight="1" x14ac:dyDescent="0.2">
      <c r="A77" s="108"/>
      <c r="B77" s="108"/>
      <c r="C77" s="108"/>
      <c r="D77" s="107"/>
      <c r="E77" s="108"/>
      <c r="F77" s="108"/>
      <c r="G77" s="108"/>
      <c r="H77" s="108"/>
      <c r="I77" s="108"/>
      <c r="J77" s="109">
        <f t="shared" si="4"/>
        <v>0</v>
      </c>
      <c r="K77" s="110">
        <f t="shared" si="5"/>
        <v>0</v>
      </c>
      <c r="L77" s="108"/>
      <c r="M77" s="108"/>
      <c r="N77" s="108"/>
      <c r="O77" s="112"/>
      <c r="P77" s="112"/>
      <c r="Q77" s="108"/>
      <c r="R77" s="108"/>
      <c r="S77" s="112"/>
    </row>
    <row r="78" spans="1:19" ht="15" customHeight="1" x14ac:dyDescent="0.2">
      <c r="A78" s="108"/>
      <c r="B78" s="108"/>
      <c r="C78" s="108"/>
      <c r="D78" s="107"/>
      <c r="E78" s="108"/>
      <c r="F78" s="108"/>
      <c r="G78" s="108"/>
      <c r="H78" s="108"/>
      <c r="I78" s="108"/>
      <c r="J78" s="109">
        <f t="shared" si="4"/>
        <v>0</v>
      </c>
      <c r="K78" s="110">
        <f t="shared" si="5"/>
        <v>0</v>
      </c>
      <c r="L78" s="108"/>
      <c r="M78" s="108"/>
      <c r="N78" s="108"/>
      <c r="O78" s="112"/>
      <c r="P78" s="112"/>
      <c r="Q78" s="108"/>
      <c r="R78" s="108"/>
      <c r="S78" s="112"/>
    </row>
    <row r="79" spans="1:19" ht="15" customHeight="1" x14ac:dyDescent="0.2">
      <c r="A79" s="108"/>
      <c r="B79" s="108"/>
      <c r="C79" s="108"/>
      <c r="D79" s="107"/>
      <c r="E79" s="108"/>
      <c r="F79" s="108"/>
      <c r="G79" s="108"/>
      <c r="H79" s="108"/>
      <c r="I79" s="108"/>
      <c r="J79" s="109">
        <f t="shared" si="4"/>
        <v>0</v>
      </c>
      <c r="K79" s="110">
        <f t="shared" si="5"/>
        <v>0</v>
      </c>
      <c r="L79" s="108"/>
      <c r="M79" s="108"/>
      <c r="N79" s="108"/>
      <c r="O79" s="112"/>
      <c r="P79" s="112"/>
      <c r="Q79" s="108"/>
      <c r="R79" s="108"/>
      <c r="S79" s="112"/>
    </row>
    <row r="80" spans="1:19" ht="15" customHeight="1" x14ac:dyDescent="0.2">
      <c r="A80" s="108"/>
      <c r="B80" s="108"/>
      <c r="C80" s="108"/>
      <c r="D80" s="107"/>
      <c r="E80" s="108"/>
      <c r="F80" s="108"/>
      <c r="G80" s="108"/>
      <c r="H80" s="108"/>
      <c r="I80" s="108"/>
      <c r="J80" s="109">
        <f t="shared" si="4"/>
        <v>0</v>
      </c>
      <c r="K80" s="110">
        <f t="shared" si="5"/>
        <v>0</v>
      </c>
      <c r="L80" s="108"/>
      <c r="M80" s="108"/>
      <c r="N80" s="108"/>
      <c r="O80" s="112"/>
      <c r="P80" s="112"/>
      <c r="Q80" s="108"/>
      <c r="R80" s="108"/>
      <c r="S80" s="112"/>
    </row>
    <row r="81" spans="1:19" ht="15" customHeight="1" x14ac:dyDescent="0.2">
      <c r="A81" s="108"/>
      <c r="B81" s="108"/>
      <c r="C81" s="108"/>
      <c r="D81" s="107"/>
      <c r="E81" s="108"/>
      <c r="F81" s="108"/>
      <c r="G81" s="108"/>
      <c r="H81" s="108"/>
      <c r="I81" s="108"/>
      <c r="J81" s="109">
        <f t="shared" si="4"/>
        <v>0</v>
      </c>
      <c r="K81" s="110">
        <f t="shared" si="5"/>
        <v>0</v>
      </c>
      <c r="L81" s="108"/>
      <c r="M81" s="108"/>
      <c r="N81" s="108"/>
      <c r="O81" s="112"/>
      <c r="P81" s="112"/>
      <c r="Q81" s="108"/>
      <c r="R81" s="108"/>
      <c r="S81" s="112"/>
    </row>
    <row r="82" spans="1:19" ht="15" customHeight="1" x14ac:dyDescent="0.2">
      <c r="A82" s="108"/>
      <c r="B82" s="108"/>
      <c r="C82" s="108"/>
      <c r="D82" s="107"/>
      <c r="E82" s="108"/>
      <c r="F82" s="108"/>
      <c r="G82" s="108"/>
      <c r="H82" s="108"/>
      <c r="I82" s="108"/>
      <c r="J82" s="109">
        <f t="shared" si="4"/>
        <v>0</v>
      </c>
      <c r="K82" s="110">
        <f t="shared" si="5"/>
        <v>0</v>
      </c>
      <c r="L82" s="108"/>
      <c r="M82" s="108"/>
      <c r="N82" s="108"/>
      <c r="O82" s="112"/>
      <c r="P82" s="112"/>
      <c r="Q82" s="108"/>
      <c r="R82" s="108"/>
      <c r="S82" s="112"/>
    </row>
    <row r="83" spans="1:19" ht="15" customHeight="1" x14ac:dyDescent="0.2">
      <c r="A83" s="108"/>
      <c r="B83" s="108"/>
      <c r="C83" s="108"/>
      <c r="D83" s="107"/>
      <c r="E83" s="108"/>
      <c r="F83" s="108"/>
      <c r="G83" s="108"/>
      <c r="H83" s="108"/>
      <c r="I83" s="108"/>
      <c r="J83" s="109">
        <f t="shared" si="4"/>
        <v>0</v>
      </c>
      <c r="K83" s="110">
        <f t="shared" si="5"/>
        <v>0</v>
      </c>
      <c r="L83" s="108"/>
      <c r="M83" s="108"/>
      <c r="N83" s="108"/>
      <c r="O83" s="112"/>
      <c r="P83" s="112"/>
      <c r="Q83" s="108"/>
      <c r="R83" s="108"/>
      <c r="S83" s="112"/>
    </row>
    <row r="84" spans="1:19" ht="15" customHeight="1" x14ac:dyDescent="0.2">
      <c r="A84" s="108"/>
      <c r="B84" s="108"/>
      <c r="C84" s="108"/>
      <c r="D84" s="107"/>
      <c r="E84" s="108"/>
      <c r="F84" s="108"/>
      <c r="G84" s="108"/>
      <c r="H84" s="108"/>
      <c r="I84" s="108"/>
      <c r="J84" s="109">
        <f t="shared" si="4"/>
        <v>0</v>
      </c>
      <c r="K84" s="110">
        <f t="shared" si="5"/>
        <v>0</v>
      </c>
      <c r="L84" s="108"/>
      <c r="M84" s="108"/>
      <c r="N84" s="108"/>
      <c r="O84" s="112"/>
      <c r="P84" s="112"/>
      <c r="Q84" s="108"/>
      <c r="R84" s="108"/>
      <c r="S84" s="112"/>
    </row>
    <row r="85" spans="1:19" ht="15" customHeight="1" x14ac:dyDescent="0.2">
      <c r="A85" s="108"/>
      <c r="B85" s="108"/>
      <c r="C85" s="108"/>
      <c r="D85" s="107"/>
      <c r="E85" s="108"/>
      <c r="F85" s="108"/>
      <c r="G85" s="108"/>
      <c r="H85" s="108"/>
      <c r="I85" s="108"/>
      <c r="J85" s="109">
        <f t="shared" si="4"/>
        <v>0</v>
      </c>
      <c r="K85" s="110">
        <f t="shared" si="5"/>
        <v>0</v>
      </c>
      <c r="L85" s="108"/>
      <c r="M85" s="108"/>
      <c r="N85" s="108"/>
      <c r="O85" s="112"/>
      <c r="P85" s="112"/>
      <c r="Q85" s="108"/>
      <c r="R85" s="108"/>
      <c r="S85" s="112"/>
    </row>
    <row r="86" spans="1:19" ht="15" customHeight="1" x14ac:dyDescent="0.2">
      <c r="A86" s="108"/>
      <c r="B86" s="108"/>
      <c r="C86" s="108"/>
      <c r="D86" s="107"/>
      <c r="E86" s="108"/>
      <c r="F86" s="108"/>
      <c r="G86" s="108"/>
      <c r="H86" s="108"/>
      <c r="I86" s="108"/>
      <c r="J86" s="109">
        <f t="shared" si="4"/>
        <v>0</v>
      </c>
      <c r="K86" s="110">
        <f t="shared" si="5"/>
        <v>0</v>
      </c>
      <c r="L86" s="108"/>
      <c r="M86" s="108"/>
      <c r="N86" s="108"/>
      <c r="O86" s="112"/>
      <c r="P86" s="112"/>
      <c r="Q86" s="108"/>
      <c r="R86" s="108"/>
      <c r="S86" s="112"/>
    </row>
    <row r="87" spans="1:19" ht="15" customHeight="1" x14ac:dyDescent="0.2">
      <c r="A87" s="108"/>
      <c r="B87" s="108"/>
      <c r="C87" s="108"/>
      <c r="D87" s="107"/>
      <c r="E87" s="108"/>
      <c r="F87" s="108"/>
      <c r="G87" s="108"/>
      <c r="H87" s="108"/>
      <c r="I87" s="108"/>
      <c r="J87" s="109">
        <f t="shared" si="4"/>
        <v>0</v>
      </c>
      <c r="K87" s="110">
        <f t="shared" si="5"/>
        <v>0</v>
      </c>
      <c r="L87" s="108"/>
      <c r="M87" s="108"/>
      <c r="N87" s="108"/>
      <c r="O87" s="112"/>
      <c r="P87" s="112"/>
      <c r="Q87" s="108"/>
      <c r="R87" s="108"/>
      <c r="S87" s="112"/>
    </row>
    <row r="88" spans="1:19" ht="15" customHeight="1" x14ac:dyDescent="0.2">
      <c r="A88" s="108"/>
      <c r="B88" s="108"/>
      <c r="C88" s="108"/>
      <c r="D88" s="107"/>
      <c r="E88" s="108"/>
      <c r="F88" s="108"/>
      <c r="G88" s="108"/>
      <c r="H88" s="108"/>
      <c r="I88" s="108"/>
      <c r="J88" s="109">
        <f t="shared" si="4"/>
        <v>0</v>
      </c>
      <c r="K88" s="110">
        <f t="shared" si="5"/>
        <v>0</v>
      </c>
      <c r="L88" s="108"/>
      <c r="M88" s="108"/>
      <c r="N88" s="108"/>
      <c r="O88" s="112"/>
      <c r="P88" s="112"/>
      <c r="Q88" s="108"/>
      <c r="R88" s="108"/>
      <c r="S88" s="112"/>
    </row>
    <row r="89" spans="1:19" ht="15" customHeight="1" x14ac:dyDescent="0.2">
      <c r="A89" s="108"/>
      <c r="B89" s="108"/>
      <c r="C89" s="108"/>
      <c r="D89" s="107"/>
      <c r="E89" s="108"/>
      <c r="F89" s="108"/>
      <c r="G89" s="108"/>
      <c r="H89" s="108"/>
      <c r="I89" s="108"/>
      <c r="J89" s="109">
        <f t="shared" si="4"/>
        <v>0</v>
      </c>
      <c r="K89" s="110">
        <f t="shared" si="5"/>
        <v>0</v>
      </c>
      <c r="L89" s="108"/>
      <c r="M89" s="108"/>
      <c r="N89" s="108"/>
      <c r="O89" s="112"/>
      <c r="P89" s="112"/>
      <c r="Q89" s="108"/>
      <c r="R89" s="108"/>
      <c r="S89" s="112"/>
    </row>
    <row r="90" spans="1:19" ht="15" customHeight="1" x14ac:dyDescent="0.2">
      <c r="A90" s="108"/>
      <c r="B90" s="108"/>
      <c r="C90" s="108"/>
      <c r="D90" s="107"/>
      <c r="E90" s="108"/>
      <c r="F90" s="108"/>
      <c r="G90" s="108"/>
      <c r="H90" s="108"/>
      <c r="I90" s="108"/>
      <c r="J90" s="109">
        <f t="shared" si="4"/>
        <v>0</v>
      </c>
      <c r="K90" s="110">
        <f t="shared" si="5"/>
        <v>0</v>
      </c>
      <c r="L90" s="108"/>
      <c r="M90" s="108"/>
      <c r="N90" s="108"/>
      <c r="O90" s="112"/>
      <c r="P90" s="112"/>
      <c r="Q90" s="108"/>
      <c r="R90" s="108"/>
      <c r="S90" s="112"/>
    </row>
    <row r="91" spans="1:19" ht="15" customHeight="1" x14ac:dyDescent="0.2">
      <c r="A91" s="108"/>
      <c r="B91" s="108"/>
      <c r="C91" s="108"/>
      <c r="D91" s="107"/>
      <c r="E91" s="108"/>
      <c r="F91" s="108"/>
      <c r="G91" s="108"/>
      <c r="H91" s="108"/>
      <c r="I91" s="108"/>
      <c r="J91" s="109">
        <f t="shared" si="4"/>
        <v>0</v>
      </c>
      <c r="K91" s="110">
        <f t="shared" si="5"/>
        <v>0</v>
      </c>
      <c r="L91" s="108"/>
      <c r="M91" s="108"/>
      <c r="N91" s="108"/>
      <c r="O91" s="112"/>
      <c r="P91" s="112"/>
      <c r="Q91" s="108"/>
      <c r="R91" s="108"/>
      <c r="S91" s="112"/>
    </row>
    <row r="92" spans="1:19" ht="15" customHeight="1" x14ac:dyDescent="0.2">
      <c r="A92" s="108"/>
      <c r="B92" s="108"/>
      <c r="C92" s="108"/>
      <c r="D92" s="107"/>
      <c r="E92" s="108"/>
      <c r="F92" s="108"/>
      <c r="G92" s="108"/>
      <c r="H92" s="108"/>
      <c r="I92" s="108"/>
      <c r="J92" s="109">
        <f t="shared" si="4"/>
        <v>0</v>
      </c>
      <c r="K92" s="110">
        <f t="shared" si="5"/>
        <v>0</v>
      </c>
      <c r="L92" s="108"/>
      <c r="M92" s="108"/>
      <c r="N92" s="108"/>
      <c r="O92" s="112"/>
      <c r="P92" s="112"/>
      <c r="Q92" s="108"/>
      <c r="R92" s="108"/>
      <c r="S92" s="112"/>
    </row>
    <row r="93" spans="1:19" ht="15" customHeight="1" x14ac:dyDescent="0.2">
      <c r="A93" s="108"/>
      <c r="B93" s="108"/>
      <c r="C93" s="108"/>
      <c r="D93" s="107"/>
      <c r="E93" s="108"/>
      <c r="F93" s="108"/>
      <c r="G93" s="108"/>
      <c r="H93" s="108"/>
      <c r="I93" s="108"/>
      <c r="J93" s="109">
        <f t="shared" si="4"/>
        <v>0</v>
      </c>
      <c r="K93" s="110">
        <f t="shared" si="5"/>
        <v>0</v>
      </c>
      <c r="L93" s="108"/>
      <c r="M93" s="108"/>
      <c r="N93" s="108"/>
      <c r="O93" s="112"/>
      <c r="P93" s="112"/>
      <c r="Q93" s="108"/>
      <c r="R93" s="108"/>
      <c r="S93" s="112"/>
    </row>
    <row r="94" spans="1:19" ht="15" customHeight="1" x14ac:dyDescent="0.2">
      <c r="A94" s="108"/>
      <c r="B94" s="108"/>
      <c r="C94" s="108"/>
      <c r="D94" s="107"/>
      <c r="E94" s="108"/>
      <c r="F94" s="108"/>
      <c r="G94" s="108"/>
      <c r="H94" s="108"/>
      <c r="I94" s="108"/>
      <c r="J94" s="109">
        <f t="shared" si="4"/>
        <v>0</v>
      </c>
      <c r="K94" s="110">
        <f t="shared" si="5"/>
        <v>0</v>
      </c>
      <c r="L94" s="108"/>
      <c r="M94" s="108"/>
      <c r="N94" s="108"/>
      <c r="O94" s="112"/>
      <c r="P94" s="112"/>
      <c r="Q94" s="108"/>
      <c r="R94" s="108"/>
      <c r="S94" s="112"/>
    </row>
    <row r="95" spans="1:19" ht="15" customHeight="1" x14ac:dyDescent="0.2">
      <c r="A95" s="108"/>
      <c r="B95" s="108"/>
      <c r="C95" s="108"/>
      <c r="D95" s="107"/>
      <c r="E95" s="108"/>
      <c r="F95" s="108"/>
      <c r="G95" s="108"/>
      <c r="H95" s="108"/>
      <c r="I95" s="108"/>
      <c r="J95" s="109">
        <f t="shared" si="4"/>
        <v>0</v>
      </c>
      <c r="K95" s="110">
        <f t="shared" si="5"/>
        <v>0</v>
      </c>
      <c r="L95" s="108"/>
      <c r="M95" s="108"/>
      <c r="N95" s="108"/>
      <c r="O95" s="112"/>
      <c r="P95" s="112"/>
      <c r="Q95" s="108"/>
      <c r="R95" s="108"/>
      <c r="S95" s="112"/>
    </row>
    <row r="96" spans="1:19" ht="15" customHeight="1" x14ac:dyDescent="0.2">
      <c r="A96" s="108"/>
      <c r="B96" s="108"/>
      <c r="C96" s="108"/>
      <c r="D96" s="107"/>
      <c r="E96" s="108"/>
      <c r="F96" s="108"/>
      <c r="G96" s="108"/>
      <c r="H96" s="108"/>
      <c r="I96" s="108"/>
      <c r="J96" s="109">
        <f t="shared" si="4"/>
        <v>0</v>
      </c>
      <c r="K96" s="110">
        <f t="shared" si="5"/>
        <v>0</v>
      </c>
      <c r="L96" s="108"/>
      <c r="M96" s="108"/>
      <c r="N96" s="108"/>
      <c r="O96" s="112"/>
      <c r="P96" s="112"/>
      <c r="Q96" s="108"/>
      <c r="R96" s="108"/>
      <c r="S96" s="112"/>
    </row>
    <row r="97" spans="1:19" ht="15" customHeight="1" x14ac:dyDescent="0.2">
      <c r="A97" s="108"/>
      <c r="B97" s="108"/>
      <c r="C97" s="108"/>
      <c r="D97" s="107"/>
      <c r="E97" s="108"/>
      <c r="F97" s="108"/>
      <c r="G97" s="108"/>
      <c r="H97" s="108"/>
      <c r="I97" s="108"/>
      <c r="J97" s="109">
        <f t="shared" si="4"/>
        <v>0</v>
      </c>
      <c r="K97" s="110">
        <f t="shared" si="5"/>
        <v>0</v>
      </c>
      <c r="L97" s="108"/>
      <c r="M97" s="108"/>
      <c r="N97" s="108"/>
      <c r="O97" s="112"/>
      <c r="P97" s="112"/>
      <c r="Q97" s="108"/>
      <c r="R97" s="108"/>
      <c r="S97" s="112"/>
    </row>
    <row r="98" spans="1:19" ht="15" customHeight="1" x14ac:dyDescent="0.2">
      <c r="A98" s="108"/>
      <c r="B98" s="108"/>
      <c r="C98" s="108"/>
      <c r="D98" s="107"/>
      <c r="E98" s="108"/>
      <c r="F98" s="108"/>
      <c r="G98" s="108"/>
      <c r="H98" s="108"/>
      <c r="I98" s="108"/>
      <c r="J98" s="109">
        <f t="shared" si="4"/>
        <v>0</v>
      </c>
      <c r="K98" s="110">
        <f t="shared" si="5"/>
        <v>0</v>
      </c>
      <c r="L98" s="108"/>
      <c r="M98" s="108"/>
      <c r="N98" s="108"/>
      <c r="O98" s="112"/>
      <c r="P98" s="112"/>
      <c r="Q98" s="108"/>
      <c r="R98" s="108"/>
      <c r="S98" s="112"/>
    </row>
    <row r="99" spans="1:19" ht="15" customHeight="1" x14ac:dyDescent="0.2">
      <c r="A99" s="108"/>
      <c r="B99" s="108"/>
      <c r="C99" s="108"/>
      <c r="D99" s="107"/>
      <c r="E99" s="108"/>
      <c r="F99" s="108"/>
      <c r="G99" s="108"/>
      <c r="H99" s="108"/>
      <c r="I99" s="108"/>
      <c r="J99" s="109">
        <f t="shared" si="4"/>
        <v>0</v>
      </c>
      <c r="K99" s="110">
        <f t="shared" si="5"/>
        <v>0</v>
      </c>
      <c r="L99" s="108"/>
      <c r="M99" s="108"/>
      <c r="N99" s="108"/>
      <c r="O99" s="112"/>
      <c r="P99" s="112"/>
      <c r="Q99" s="108"/>
      <c r="R99" s="108"/>
      <c r="S99" s="112"/>
    </row>
    <row r="100" spans="1:19" ht="15" customHeight="1" x14ac:dyDescent="0.2">
      <c r="A100" s="108"/>
      <c r="B100" s="108"/>
      <c r="C100" s="108"/>
      <c r="D100" s="107"/>
      <c r="E100" s="108"/>
      <c r="F100" s="108"/>
      <c r="G100" s="108"/>
      <c r="H100" s="108"/>
      <c r="I100" s="108"/>
      <c r="J100" s="109">
        <f t="shared" si="4"/>
        <v>0</v>
      </c>
      <c r="K100" s="110">
        <f t="shared" si="5"/>
        <v>0</v>
      </c>
      <c r="L100" s="108"/>
      <c r="M100" s="108"/>
      <c r="N100" s="108"/>
      <c r="O100" s="112"/>
      <c r="P100" s="112"/>
      <c r="Q100" s="108"/>
      <c r="R100" s="108"/>
      <c r="S100" s="112"/>
    </row>
    <row r="101" spans="1:19" ht="15" customHeight="1" x14ac:dyDescent="0.2">
      <c r="A101" s="108"/>
      <c r="B101" s="108"/>
      <c r="C101" s="108"/>
      <c r="D101" s="107"/>
      <c r="E101" s="108"/>
      <c r="F101" s="108"/>
      <c r="G101" s="108"/>
      <c r="H101" s="108"/>
      <c r="I101" s="108"/>
      <c r="J101" s="109">
        <f t="shared" si="4"/>
        <v>0</v>
      </c>
      <c r="K101" s="110">
        <f t="shared" si="5"/>
        <v>0</v>
      </c>
      <c r="L101" s="108"/>
      <c r="M101" s="108"/>
      <c r="N101" s="108"/>
      <c r="O101" s="112"/>
      <c r="P101" s="112"/>
      <c r="Q101" s="108"/>
      <c r="R101" s="108"/>
      <c r="S101" s="112"/>
    </row>
    <row r="102" spans="1:19" ht="15" customHeight="1" x14ac:dyDescent="0.2">
      <c r="A102" s="108"/>
      <c r="B102" s="108"/>
      <c r="C102" s="108"/>
      <c r="D102" s="107"/>
      <c r="E102" s="108"/>
      <c r="F102" s="108"/>
      <c r="G102" s="108"/>
      <c r="H102" s="108"/>
      <c r="I102" s="108"/>
      <c r="J102" s="109">
        <f t="shared" si="4"/>
        <v>0</v>
      </c>
      <c r="K102" s="110">
        <f t="shared" si="5"/>
        <v>0</v>
      </c>
      <c r="L102" s="108"/>
      <c r="M102" s="108"/>
      <c r="N102" s="108"/>
      <c r="O102" s="112"/>
      <c r="P102" s="112"/>
      <c r="Q102" s="108"/>
      <c r="R102" s="108"/>
      <c r="S102" s="112"/>
    </row>
    <row r="103" spans="1:19" ht="15" customHeight="1" x14ac:dyDescent="0.2">
      <c r="A103" s="108"/>
      <c r="B103" s="108"/>
      <c r="C103" s="108"/>
      <c r="D103" s="107"/>
      <c r="E103" s="108"/>
      <c r="F103" s="108"/>
      <c r="G103" s="108"/>
      <c r="H103" s="108"/>
      <c r="I103" s="108"/>
      <c r="J103" s="109">
        <f t="shared" si="4"/>
        <v>0</v>
      </c>
      <c r="K103" s="110">
        <f t="shared" si="5"/>
        <v>0</v>
      </c>
      <c r="L103" s="108"/>
      <c r="M103" s="108"/>
      <c r="N103" s="108"/>
      <c r="O103" s="112"/>
      <c r="P103" s="112"/>
      <c r="Q103" s="108"/>
      <c r="R103" s="108"/>
      <c r="S103" s="112"/>
    </row>
    <row r="104" spans="1:19" ht="15" customHeight="1" x14ac:dyDescent="0.2">
      <c r="A104" s="108"/>
      <c r="B104" s="108"/>
      <c r="C104" s="108"/>
      <c r="D104" s="107"/>
      <c r="E104" s="108"/>
      <c r="F104" s="108"/>
      <c r="G104" s="108"/>
      <c r="H104" s="108"/>
      <c r="I104" s="108"/>
      <c r="J104" s="109">
        <f t="shared" si="4"/>
        <v>0</v>
      </c>
      <c r="K104" s="110">
        <f t="shared" si="5"/>
        <v>0</v>
      </c>
      <c r="L104" s="108"/>
      <c r="M104" s="108"/>
      <c r="N104" s="108"/>
      <c r="O104" s="112"/>
      <c r="P104" s="112"/>
      <c r="Q104" s="108"/>
      <c r="R104" s="108"/>
      <c r="S104" s="112"/>
    </row>
    <row r="105" spans="1:19" ht="15" customHeight="1" x14ac:dyDescent="0.2">
      <c r="A105" s="108"/>
      <c r="B105" s="108"/>
      <c r="C105" s="108"/>
      <c r="D105" s="107"/>
      <c r="E105" s="108"/>
      <c r="F105" s="108"/>
      <c r="G105" s="108"/>
      <c r="H105" s="108"/>
      <c r="I105" s="108"/>
      <c r="J105" s="109">
        <f t="shared" si="4"/>
        <v>0</v>
      </c>
      <c r="K105" s="110">
        <f t="shared" si="5"/>
        <v>0</v>
      </c>
      <c r="L105" s="108"/>
      <c r="M105" s="108"/>
      <c r="N105" s="108"/>
      <c r="O105" s="112"/>
      <c r="P105" s="112"/>
      <c r="Q105" s="108"/>
      <c r="R105" s="108"/>
      <c r="S105" s="112"/>
    </row>
    <row r="106" spans="1:19" ht="15" customHeight="1" x14ac:dyDescent="0.2">
      <c r="A106" s="108"/>
      <c r="B106" s="108"/>
      <c r="C106" s="108"/>
      <c r="D106" s="107"/>
      <c r="E106" s="108"/>
      <c r="F106" s="108"/>
      <c r="G106" s="108"/>
      <c r="H106" s="108"/>
      <c r="I106" s="108"/>
      <c r="J106" s="109">
        <f t="shared" si="4"/>
        <v>0</v>
      </c>
      <c r="K106" s="110">
        <f t="shared" si="5"/>
        <v>0</v>
      </c>
      <c r="L106" s="108"/>
      <c r="M106" s="108"/>
      <c r="N106" s="108"/>
      <c r="O106" s="112"/>
      <c r="P106" s="112"/>
      <c r="Q106" s="108"/>
      <c r="R106" s="108"/>
      <c r="S106" s="112"/>
    </row>
    <row r="107" spans="1:19" ht="15" customHeight="1" x14ac:dyDescent="0.2">
      <c r="A107" s="108"/>
      <c r="B107" s="108"/>
      <c r="C107" s="108"/>
      <c r="D107" s="107"/>
      <c r="E107" s="108"/>
      <c r="F107" s="108"/>
      <c r="G107" s="108"/>
      <c r="H107" s="108"/>
      <c r="I107" s="108"/>
      <c r="J107" s="109">
        <f t="shared" si="4"/>
        <v>0</v>
      </c>
      <c r="K107" s="110">
        <f t="shared" si="5"/>
        <v>0</v>
      </c>
      <c r="L107" s="108"/>
      <c r="M107" s="108"/>
      <c r="N107" s="108"/>
      <c r="O107" s="112"/>
      <c r="P107" s="112"/>
      <c r="Q107" s="108"/>
      <c r="R107" s="108"/>
      <c r="S107" s="112"/>
    </row>
    <row r="108" spans="1:19" ht="15" customHeight="1" x14ac:dyDescent="0.2">
      <c r="A108" s="108"/>
      <c r="B108" s="108"/>
      <c r="C108" s="108"/>
      <c r="D108" s="107"/>
      <c r="E108" s="108"/>
      <c r="F108" s="108"/>
      <c r="G108" s="108"/>
      <c r="H108" s="108"/>
      <c r="I108" s="108"/>
      <c r="J108" s="109">
        <f t="shared" si="4"/>
        <v>0</v>
      </c>
      <c r="K108" s="110">
        <f t="shared" si="5"/>
        <v>0</v>
      </c>
      <c r="L108" s="108"/>
      <c r="M108" s="108"/>
      <c r="N108" s="108"/>
      <c r="O108" s="112"/>
      <c r="P108" s="112"/>
      <c r="Q108" s="108"/>
      <c r="R108" s="108"/>
      <c r="S108" s="112"/>
    </row>
    <row r="109" spans="1:19" ht="15" customHeight="1" x14ac:dyDescent="0.2">
      <c r="A109" s="108"/>
      <c r="B109" s="108"/>
      <c r="C109" s="108"/>
      <c r="D109" s="107"/>
      <c r="E109" s="108"/>
      <c r="F109" s="108"/>
      <c r="G109" s="108"/>
      <c r="H109" s="108"/>
      <c r="I109" s="108"/>
      <c r="J109" s="109">
        <f t="shared" si="4"/>
        <v>0</v>
      </c>
      <c r="K109" s="110">
        <f t="shared" si="5"/>
        <v>0</v>
      </c>
      <c r="L109" s="108"/>
      <c r="M109" s="108"/>
      <c r="N109" s="108"/>
      <c r="O109" s="112"/>
      <c r="P109" s="112"/>
      <c r="Q109" s="108"/>
      <c r="R109" s="108"/>
      <c r="S109" s="112"/>
    </row>
    <row r="110" spans="1:19" ht="15" customHeight="1" x14ac:dyDescent="0.2">
      <c r="A110" s="108"/>
      <c r="B110" s="108"/>
      <c r="C110" s="108"/>
      <c r="D110" s="107"/>
      <c r="E110" s="108"/>
      <c r="F110" s="108"/>
      <c r="G110" s="108"/>
      <c r="H110" s="108"/>
      <c r="I110" s="108"/>
      <c r="J110" s="109">
        <f t="shared" si="4"/>
        <v>0</v>
      </c>
      <c r="K110" s="110">
        <f t="shared" si="5"/>
        <v>0</v>
      </c>
      <c r="L110" s="108"/>
      <c r="M110" s="108"/>
      <c r="N110" s="108"/>
      <c r="O110" s="112"/>
      <c r="P110" s="112"/>
      <c r="Q110" s="108"/>
      <c r="R110" s="108"/>
      <c r="S110" s="112"/>
    </row>
    <row r="111" spans="1:19" ht="15" customHeight="1" x14ac:dyDescent="0.2">
      <c r="A111" s="108"/>
      <c r="B111" s="108"/>
      <c r="C111" s="108"/>
      <c r="D111" s="107"/>
      <c r="E111" s="108"/>
      <c r="F111" s="108"/>
      <c r="G111" s="108"/>
      <c r="H111" s="108"/>
      <c r="I111" s="108"/>
      <c r="J111" s="109">
        <f t="shared" si="4"/>
        <v>0</v>
      </c>
      <c r="K111" s="110">
        <f t="shared" si="5"/>
        <v>0</v>
      </c>
      <c r="L111" s="108"/>
      <c r="M111" s="108"/>
      <c r="N111" s="108"/>
      <c r="O111" s="112"/>
      <c r="P111" s="112"/>
      <c r="Q111" s="108"/>
      <c r="R111" s="108"/>
      <c r="S111" s="112"/>
    </row>
    <row r="112" spans="1:19" ht="15" customHeight="1" x14ac:dyDescent="0.2">
      <c r="A112" s="108"/>
      <c r="B112" s="108"/>
      <c r="C112" s="108"/>
      <c r="D112" s="107"/>
      <c r="E112" s="108"/>
      <c r="F112" s="108"/>
      <c r="G112" s="108"/>
      <c r="H112" s="108"/>
      <c r="I112" s="108"/>
      <c r="J112" s="109">
        <f t="shared" si="4"/>
        <v>0</v>
      </c>
      <c r="K112" s="110">
        <f t="shared" si="5"/>
        <v>0</v>
      </c>
      <c r="L112" s="108"/>
      <c r="M112" s="108"/>
      <c r="N112" s="108"/>
      <c r="O112" s="112"/>
      <c r="P112" s="112"/>
      <c r="Q112" s="108"/>
      <c r="R112" s="108"/>
      <c r="S112" s="112"/>
    </row>
    <row r="113" spans="1:19" ht="15" customHeight="1" x14ac:dyDescent="0.2">
      <c r="A113" s="108"/>
      <c r="B113" s="108"/>
      <c r="C113" s="108"/>
      <c r="D113" s="107"/>
      <c r="E113" s="108"/>
      <c r="F113" s="108"/>
      <c r="G113" s="108"/>
      <c r="H113" s="108"/>
      <c r="I113" s="108"/>
      <c r="J113" s="109">
        <f t="shared" si="4"/>
        <v>0</v>
      </c>
      <c r="K113" s="110">
        <f t="shared" si="5"/>
        <v>0</v>
      </c>
      <c r="L113" s="108"/>
      <c r="M113" s="108"/>
      <c r="N113" s="108"/>
      <c r="O113" s="112"/>
      <c r="P113" s="112"/>
      <c r="Q113" s="108"/>
      <c r="R113" s="108"/>
      <c r="S113" s="112"/>
    </row>
    <row r="114" spans="1:19" ht="15" customHeight="1" x14ac:dyDescent="0.2">
      <c r="A114" s="108"/>
      <c r="B114" s="108"/>
      <c r="C114" s="108"/>
      <c r="D114" s="107"/>
      <c r="E114" s="108"/>
      <c r="F114" s="108"/>
      <c r="G114" s="108"/>
      <c r="H114" s="108"/>
      <c r="I114" s="108"/>
      <c r="J114" s="109">
        <f t="shared" si="4"/>
        <v>0</v>
      </c>
      <c r="K114" s="110">
        <f t="shared" si="5"/>
        <v>0</v>
      </c>
      <c r="L114" s="108"/>
      <c r="M114" s="108"/>
      <c r="N114" s="108"/>
      <c r="O114" s="112"/>
      <c r="P114" s="112"/>
      <c r="Q114" s="108"/>
      <c r="R114" s="108"/>
      <c r="S114" s="112"/>
    </row>
    <row r="115" spans="1:19" ht="15" customHeight="1" x14ac:dyDescent="0.2">
      <c r="A115" s="108"/>
      <c r="B115" s="108"/>
      <c r="C115" s="108"/>
      <c r="D115" s="107"/>
      <c r="E115" s="108"/>
      <c r="F115" s="108"/>
      <c r="G115" s="108"/>
      <c r="H115" s="108"/>
      <c r="I115" s="108"/>
      <c r="J115" s="109">
        <f t="shared" si="4"/>
        <v>0</v>
      </c>
      <c r="K115" s="110">
        <f t="shared" si="5"/>
        <v>0</v>
      </c>
      <c r="L115" s="108"/>
      <c r="M115" s="108"/>
      <c r="N115" s="108"/>
      <c r="O115" s="112"/>
      <c r="P115" s="112"/>
      <c r="Q115" s="108"/>
      <c r="R115" s="108"/>
      <c r="S115" s="112"/>
    </row>
    <row r="116" spans="1:19" ht="15" customHeight="1" x14ac:dyDescent="0.2">
      <c r="A116" s="108"/>
      <c r="B116" s="108"/>
      <c r="C116" s="108"/>
      <c r="D116" s="107"/>
      <c r="E116" s="108"/>
      <c r="F116" s="108"/>
      <c r="G116" s="108"/>
      <c r="H116" s="108"/>
      <c r="I116" s="108"/>
      <c r="J116" s="109">
        <f t="shared" si="4"/>
        <v>0</v>
      </c>
      <c r="K116" s="110">
        <f t="shared" si="5"/>
        <v>0</v>
      </c>
      <c r="L116" s="108"/>
      <c r="M116" s="108"/>
      <c r="N116" s="108"/>
      <c r="O116" s="112"/>
      <c r="P116" s="112"/>
      <c r="Q116" s="108"/>
      <c r="R116" s="108"/>
      <c r="S116" s="112"/>
    </row>
    <row r="117" spans="1:19" ht="15" customHeight="1" x14ac:dyDescent="0.2">
      <c r="A117" s="108"/>
      <c r="B117" s="108"/>
      <c r="C117" s="108"/>
      <c r="D117" s="107"/>
      <c r="E117" s="108"/>
      <c r="F117" s="108"/>
      <c r="G117" s="108"/>
      <c r="H117" s="108"/>
      <c r="I117" s="108"/>
      <c r="J117" s="109">
        <f t="shared" si="4"/>
        <v>0</v>
      </c>
      <c r="K117" s="110">
        <f t="shared" si="5"/>
        <v>0</v>
      </c>
      <c r="L117" s="108"/>
      <c r="M117" s="108"/>
      <c r="N117" s="108"/>
      <c r="O117" s="112"/>
      <c r="P117" s="112"/>
      <c r="Q117" s="108"/>
      <c r="R117" s="108"/>
      <c r="S117" s="112"/>
    </row>
    <row r="118" spans="1:19" ht="15" customHeight="1" x14ac:dyDescent="0.2">
      <c r="A118" s="108"/>
      <c r="B118" s="108"/>
      <c r="C118" s="108"/>
      <c r="D118" s="107"/>
      <c r="E118" s="108"/>
      <c r="F118" s="108"/>
      <c r="G118" s="108"/>
      <c r="H118" s="108"/>
      <c r="I118" s="108"/>
      <c r="J118" s="109">
        <f t="shared" si="4"/>
        <v>0</v>
      </c>
      <c r="K118" s="110">
        <f t="shared" si="5"/>
        <v>0</v>
      </c>
      <c r="L118" s="108"/>
      <c r="M118" s="108"/>
      <c r="N118" s="108"/>
      <c r="O118" s="112"/>
      <c r="P118" s="112"/>
      <c r="Q118" s="108"/>
      <c r="R118" s="108"/>
      <c r="S118" s="112"/>
    </row>
    <row r="119" spans="1:19" ht="15" customHeight="1" x14ac:dyDescent="0.2">
      <c r="A119" s="108"/>
      <c r="B119" s="108"/>
      <c r="C119" s="108"/>
      <c r="D119" s="107"/>
      <c r="E119" s="108"/>
      <c r="F119" s="108"/>
      <c r="G119" s="108"/>
      <c r="H119" s="108"/>
      <c r="I119" s="108"/>
      <c r="J119" s="109">
        <f t="shared" si="4"/>
        <v>0</v>
      </c>
      <c r="K119" s="110">
        <f t="shared" si="5"/>
        <v>0</v>
      </c>
      <c r="L119" s="108"/>
      <c r="M119" s="108"/>
      <c r="N119" s="108"/>
      <c r="O119" s="112"/>
      <c r="P119" s="112"/>
      <c r="Q119" s="108"/>
      <c r="R119" s="108"/>
      <c r="S119" s="112"/>
    </row>
    <row r="120" spans="1:19" ht="15" customHeight="1" x14ac:dyDescent="0.2">
      <c r="A120" s="108"/>
      <c r="B120" s="108"/>
      <c r="C120" s="108"/>
      <c r="D120" s="107"/>
      <c r="E120" s="108"/>
      <c r="F120" s="108"/>
      <c r="G120" s="108"/>
      <c r="H120" s="108"/>
      <c r="I120" s="108"/>
      <c r="J120" s="109">
        <f t="shared" si="4"/>
        <v>0</v>
      </c>
      <c r="K120" s="110">
        <f t="shared" si="5"/>
        <v>0</v>
      </c>
      <c r="L120" s="108"/>
      <c r="M120" s="108"/>
      <c r="N120" s="108"/>
      <c r="O120" s="112"/>
      <c r="P120" s="112"/>
      <c r="Q120" s="108"/>
      <c r="R120" s="108"/>
      <c r="S120" s="112"/>
    </row>
    <row r="121" spans="1:19" ht="15" customHeight="1" x14ac:dyDescent="0.2">
      <c r="A121" s="108"/>
      <c r="B121" s="108"/>
      <c r="C121" s="108"/>
      <c r="D121" s="107"/>
      <c r="E121" s="108"/>
      <c r="F121" s="108"/>
      <c r="G121" s="108"/>
      <c r="H121" s="108"/>
      <c r="I121" s="108"/>
      <c r="J121" s="109">
        <f t="shared" si="4"/>
        <v>0</v>
      </c>
      <c r="K121" s="110">
        <f t="shared" si="5"/>
        <v>0</v>
      </c>
      <c r="L121" s="108"/>
      <c r="M121" s="108"/>
      <c r="N121" s="108"/>
      <c r="O121" s="112"/>
      <c r="P121" s="112"/>
      <c r="Q121" s="108"/>
      <c r="R121" s="108"/>
      <c r="S121" s="112"/>
    </row>
    <row r="122" spans="1:19" ht="15" customHeight="1" x14ac:dyDescent="0.2">
      <c r="A122" s="108"/>
      <c r="B122" s="108"/>
      <c r="C122" s="108"/>
      <c r="D122" s="107"/>
      <c r="E122" s="108"/>
      <c r="F122" s="108"/>
      <c r="G122" s="108"/>
      <c r="H122" s="108"/>
      <c r="I122" s="108"/>
      <c r="J122" s="109">
        <f t="shared" si="4"/>
        <v>0</v>
      </c>
      <c r="K122" s="110">
        <f t="shared" si="5"/>
        <v>0</v>
      </c>
      <c r="L122" s="108"/>
      <c r="M122" s="108"/>
      <c r="N122" s="108"/>
      <c r="O122" s="112"/>
      <c r="P122" s="112"/>
      <c r="Q122" s="108"/>
      <c r="R122" s="108"/>
      <c r="S122" s="112"/>
    </row>
    <row r="123" spans="1:19" ht="15" customHeight="1" x14ac:dyDescent="0.2">
      <c r="A123" s="108"/>
      <c r="B123" s="108"/>
      <c r="C123" s="108"/>
      <c r="D123" s="107"/>
      <c r="E123" s="108"/>
      <c r="F123" s="108"/>
      <c r="G123" s="108"/>
      <c r="H123" s="108"/>
      <c r="I123" s="108"/>
      <c r="J123" s="109">
        <f t="shared" si="4"/>
        <v>0</v>
      </c>
      <c r="K123" s="110">
        <f t="shared" si="5"/>
        <v>0</v>
      </c>
      <c r="L123" s="108"/>
      <c r="M123" s="108"/>
      <c r="N123" s="108"/>
      <c r="O123" s="112"/>
      <c r="P123" s="112"/>
      <c r="Q123" s="108"/>
      <c r="R123" s="108"/>
      <c r="S123" s="112"/>
    </row>
    <row r="124" spans="1:19" ht="15" customHeight="1" x14ac:dyDescent="0.2">
      <c r="A124" s="108"/>
      <c r="B124" s="108"/>
      <c r="C124" s="108"/>
      <c r="D124" s="107"/>
      <c r="E124" s="108"/>
      <c r="F124" s="108"/>
      <c r="G124" s="108"/>
      <c r="H124" s="108"/>
      <c r="I124" s="108"/>
      <c r="J124" s="109">
        <f t="shared" si="4"/>
        <v>0</v>
      </c>
      <c r="K124" s="110">
        <f t="shared" si="5"/>
        <v>0</v>
      </c>
      <c r="L124" s="108"/>
      <c r="M124" s="108"/>
      <c r="N124" s="108"/>
      <c r="O124" s="112"/>
      <c r="P124" s="112"/>
      <c r="Q124" s="108"/>
      <c r="R124" s="108"/>
      <c r="S124" s="112"/>
    </row>
    <row r="125" spans="1:19" ht="15" customHeight="1" x14ac:dyDescent="0.2">
      <c r="A125" s="108"/>
      <c r="B125" s="108"/>
      <c r="C125" s="108"/>
      <c r="D125" s="107"/>
      <c r="E125" s="108"/>
      <c r="F125" s="108"/>
      <c r="G125" s="108"/>
      <c r="H125" s="108"/>
      <c r="I125" s="108"/>
      <c r="J125" s="109">
        <f t="shared" si="4"/>
        <v>0</v>
      </c>
      <c r="K125" s="110">
        <f t="shared" si="5"/>
        <v>0</v>
      </c>
      <c r="L125" s="108"/>
      <c r="M125" s="108"/>
      <c r="N125" s="108"/>
      <c r="O125" s="112"/>
      <c r="P125" s="112"/>
      <c r="Q125" s="108"/>
      <c r="R125" s="108"/>
      <c r="S125" s="112"/>
    </row>
    <row r="126" spans="1:19" ht="15" customHeight="1" x14ac:dyDescent="0.2">
      <c r="A126" s="108"/>
      <c r="B126" s="108"/>
      <c r="C126" s="108"/>
      <c r="D126" s="107"/>
      <c r="E126" s="108"/>
      <c r="F126" s="108"/>
      <c r="G126" s="108"/>
      <c r="H126" s="108"/>
      <c r="I126" s="108"/>
      <c r="J126" s="109">
        <f t="shared" si="4"/>
        <v>0</v>
      </c>
      <c r="K126" s="110">
        <f t="shared" si="5"/>
        <v>0</v>
      </c>
      <c r="L126" s="108"/>
      <c r="M126" s="108"/>
      <c r="N126" s="108"/>
      <c r="O126" s="112"/>
      <c r="P126" s="112"/>
      <c r="Q126" s="108"/>
      <c r="R126" s="108"/>
      <c r="S126" s="112"/>
    </row>
    <row r="127" spans="1:19" ht="15" customHeight="1" x14ac:dyDescent="0.2">
      <c r="A127" s="108"/>
      <c r="B127" s="108"/>
      <c r="C127" s="108"/>
      <c r="D127" s="107"/>
      <c r="E127" s="108"/>
      <c r="F127" s="108"/>
      <c r="G127" s="108"/>
      <c r="H127" s="108"/>
      <c r="I127" s="108"/>
      <c r="J127" s="109">
        <f t="shared" si="4"/>
        <v>0</v>
      </c>
      <c r="K127" s="110">
        <f t="shared" si="5"/>
        <v>0</v>
      </c>
      <c r="L127" s="108"/>
      <c r="M127" s="108"/>
      <c r="N127" s="108"/>
      <c r="O127" s="112"/>
      <c r="P127" s="112"/>
      <c r="Q127" s="108"/>
      <c r="R127" s="108"/>
      <c r="S127" s="112"/>
    </row>
    <row r="128" spans="1:19" ht="15" customHeight="1" x14ac:dyDescent="0.2">
      <c r="A128" s="108"/>
      <c r="B128" s="108"/>
      <c r="C128" s="108"/>
      <c r="D128" s="107"/>
      <c r="E128" s="108"/>
      <c r="F128" s="108"/>
      <c r="G128" s="108"/>
      <c r="H128" s="108"/>
      <c r="I128" s="108"/>
      <c r="J128" s="109">
        <f t="shared" si="4"/>
        <v>0</v>
      </c>
      <c r="K128" s="110">
        <f t="shared" si="5"/>
        <v>0</v>
      </c>
      <c r="L128" s="108"/>
      <c r="M128" s="108"/>
      <c r="N128" s="108"/>
      <c r="O128" s="112"/>
      <c r="P128" s="112"/>
      <c r="Q128" s="108"/>
      <c r="R128" s="108"/>
      <c r="S128" s="112"/>
    </row>
    <row r="129" spans="1:19" ht="15" customHeight="1" x14ac:dyDescent="0.2">
      <c r="A129" s="108"/>
      <c r="B129" s="108"/>
      <c r="C129" s="108"/>
      <c r="D129" s="107"/>
      <c r="E129" s="108"/>
      <c r="F129" s="108"/>
      <c r="G129" s="108"/>
      <c r="H129" s="108"/>
      <c r="I129" s="108"/>
      <c r="J129" s="109">
        <f t="shared" si="4"/>
        <v>0</v>
      </c>
      <c r="K129" s="110">
        <f t="shared" si="5"/>
        <v>0</v>
      </c>
      <c r="L129" s="108"/>
      <c r="M129" s="108"/>
      <c r="N129" s="108"/>
      <c r="O129" s="112"/>
      <c r="P129" s="112"/>
      <c r="Q129" s="108"/>
      <c r="R129" s="108"/>
      <c r="S129" s="112"/>
    </row>
    <row r="130" spans="1:19" ht="15.75" customHeight="1" x14ac:dyDescent="0.2">
      <c r="A130" s="108"/>
      <c r="B130" s="108"/>
      <c r="C130" s="108"/>
      <c r="D130" s="107"/>
      <c r="E130" s="108"/>
      <c r="F130" s="108"/>
      <c r="G130" s="108"/>
      <c r="H130" s="108"/>
      <c r="I130" s="108"/>
      <c r="J130" s="109">
        <f t="shared" si="4"/>
        <v>0</v>
      </c>
      <c r="K130" s="110">
        <f t="shared" si="5"/>
        <v>0</v>
      </c>
      <c r="L130" s="108"/>
      <c r="M130" s="108"/>
      <c r="N130" s="108"/>
      <c r="O130" s="112"/>
      <c r="P130" s="112"/>
      <c r="Q130" s="108"/>
      <c r="R130" s="108"/>
      <c r="S130" s="112"/>
    </row>
    <row r="131" spans="1:19" ht="15.75" customHeight="1" x14ac:dyDescent="0.2">
      <c r="A131" s="108"/>
      <c r="B131" s="108"/>
      <c r="C131" s="108"/>
      <c r="D131" s="107"/>
      <c r="E131" s="108"/>
      <c r="F131" s="108"/>
      <c r="G131" s="108"/>
      <c r="H131" s="108"/>
      <c r="I131" s="108"/>
      <c r="J131" s="109">
        <f t="shared" si="4"/>
        <v>0</v>
      </c>
      <c r="K131" s="110">
        <f t="shared" si="5"/>
        <v>0</v>
      </c>
      <c r="L131" s="108"/>
      <c r="M131" s="108"/>
      <c r="N131" s="108"/>
      <c r="O131" s="112"/>
      <c r="P131" s="112"/>
      <c r="Q131" s="108"/>
      <c r="R131" s="108"/>
      <c r="S131" s="112"/>
    </row>
    <row r="132" spans="1:19" ht="15.75" customHeight="1" x14ac:dyDescent="0.2">
      <c r="A132" s="108"/>
      <c r="B132" s="108"/>
      <c r="C132" s="108"/>
      <c r="D132" s="107"/>
      <c r="E132" s="108"/>
      <c r="F132" s="108"/>
      <c r="G132" s="108"/>
      <c r="H132" s="108"/>
      <c r="I132" s="108"/>
      <c r="J132" s="109">
        <f t="shared" si="4"/>
        <v>0</v>
      </c>
      <c r="K132" s="110">
        <f t="shared" si="5"/>
        <v>0</v>
      </c>
      <c r="L132" s="108"/>
      <c r="M132" s="108"/>
      <c r="N132" s="108"/>
      <c r="O132" s="112"/>
      <c r="P132" s="112"/>
      <c r="Q132" s="108"/>
      <c r="R132" s="108"/>
      <c r="S132" s="112"/>
    </row>
    <row r="133" spans="1:19" ht="15.75" customHeight="1" x14ac:dyDescent="0.2">
      <c r="A133" s="108"/>
      <c r="B133" s="108"/>
      <c r="C133" s="108"/>
      <c r="D133" s="107"/>
      <c r="E133" s="108"/>
      <c r="F133" s="108"/>
      <c r="G133" s="108"/>
      <c r="H133" s="108"/>
      <c r="I133" s="108"/>
      <c r="J133" s="109">
        <f t="shared" si="4"/>
        <v>0</v>
      </c>
      <c r="K133" s="110">
        <f t="shared" si="5"/>
        <v>0</v>
      </c>
      <c r="L133" s="108"/>
      <c r="M133" s="108"/>
      <c r="N133" s="108"/>
      <c r="O133" s="112"/>
      <c r="P133" s="112"/>
      <c r="Q133" s="108"/>
      <c r="R133" s="108"/>
      <c r="S133" s="112"/>
    </row>
    <row r="134" spans="1:19" ht="15.75" customHeight="1" x14ac:dyDescent="0.2">
      <c r="A134" s="108"/>
      <c r="B134" s="108"/>
      <c r="C134" s="108"/>
      <c r="D134" s="107"/>
      <c r="E134" s="108"/>
      <c r="F134" s="108"/>
      <c r="G134" s="108"/>
      <c r="H134" s="108"/>
      <c r="I134" s="108"/>
      <c r="J134" s="109">
        <f t="shared" ref="J134:J197" si="6">SUM(E134*1.2,F134*1.5,G134*2.4,H134*3,I134*4)</f>
        <v>0</v>
      </c>
      <c r="K134" s="110">
        <f t="shared" ref="K134:K197" si="7">ROUND((J134*28.5)*32%,0)</f>
        <v>0</v>
      </c>
      <c r="L134" s="108"/>
      <c r="M134" s="108"/>
      <c r="N134" s="108"/>
      <c r="O134" s="112"/>
      <c r="P134" s="112"/>
      <c r="Q134" s="108"/>
      <c r="R134" s="108"/>
      <c r="S134" s="112"/>
    </row>
    <row r="135" spans="1:19" ht="15.75" customHeight="1" x14ac:dyDescent="0.2">
      <c r="A135" s="108"/>
      <c r="B135" s="108"/>
      <c r="C135" s="108"/>
      <c r="D135" s="107"/>
      <c r="E135" s="108"/>
      <c r="F135" s="108"/>
      <c r="G135" s="108"/>
      <c r="H135" s="108"/>
      <c r="I135" s="108"/>
      <c r="J135" s="109">
        <f t="shared" si="6"/>
        <v>0</v>
      </c>
      <c r="K135" s="110">
        <f t="shared" si="7"/>
        <v>0</v>
      </c>
      <c r="L135" s="108"/>
      <c r="M135" s="108"/>
      <c r="N135" s="108"/>
      <c r="O135" s="112"/>
      <c r="P135" s="112"/>
      <c r="Q135" s="108"/>
      <c r="R135" s="108"/>
      <c r="S135" s="112"/>
    </row>
    <row r="136" spans="1:19" ht="15.75" customHeight="1" x14ac:dyDescent="0.2">
      <c r="A136" s="108"/>
      <c r="B136" s="108"/>
      <c r="C136" s="108"/>
      <c r="D136" s="107"/>
      <c r="E136" s="108"/>
      <c r="F136" s="108"/>
      <c r="G136" s="108"/>
      <c r="H136" s="108"/>
      <c r="I136" s="108"/>
      <c r="J136" s="109">
        <f t="shared" si="6"/>
        <v>0</v>
      </c>
      <c r="K136" s="110">
        <f t="shared" si="7"/>
        <v>0</v>
      </c>
      <c r="L136" s="108"/>
      <c r="M136" s="108"/>
      <c r="N136" s="108"/>
      <c r="O136" s="112"/>
      <c r="P136" s="112"/>
      <c r="Q136" s="108"/>
      <c r="R136" s="108"/>
      <c r="S136" s="112"/>
    </row>
    <row r="137" spans="1:19" ht="15.75" customHeight="1" x14ac:dyDescent="0.2">
      <c r="A137" s="108"/>
      <c r="B137" s="108"/>
      <c r="C137" s="108"/>
      <c r="D137" s="107"/>
      <c r="E137" s="108"/>
      <c r="F137" s="108"/>
      <c r="G137" s="108"/>
      <c r="H137" s="108"/>
      <c r="I137" s="108"/>
      <c r="J137" s="109">
        <f t="shared" si="6"/>
        <v>0</v>
      </c>
      <c r="K137" s="110">
        <f t="shared" si="7"/>
        <v>0</v>
      </c>
      <c r="L137" s="108"/>
      <c r="M137" s="108"/>
      <c r="N137" s="108"/>
      <c r="O137" s="112"/>
      <c r="P137" s="112"/>
      <c r="Q137" s="108"/>
      <c r="R137" s="108"/>
      <c r="S137" s="112"/>
    </row>
    <row r="138" spans="1:19" ht="15.75" customHeight="1" x14ac:dyDescent="0.2">
      <c r="A138" s="108"/>
      <c r="B138" s="108"/>
      <c r="C138" s="108"/>
      <c r="D138" s="107"/>
      <c r="E138" s="108"/>
      <c r="F138" s="108"/>
      <c r="G138" s="108"/>
      <c r="H138" s="108"/>
      <c r="I138" s="108"/>
      <c r="J138" s="109">
        <f t="shared" si="6"/>
        <v>0</v>
      </c>
      <c r="K138" s="110">
        <f t="shared" si="7"/>
        <v>0</v>
      </c>
      <c r="L138" s="108"/>
      <c r="M138" s="108"/>
      <c r="N138" s="108"/>
      <c r="O138" s="112"/>
      <c r="P138" s="112"/>
      <c r="Q138" s="108"/>
      <c r="R138" s="108"/>
      <c r="S138" s="112"/>
    </row>
    <row r="139" spans="1:19" ht="15.75" customHeight="1" x14ac:dyDescent="0.2">
      <c r="A139" s="108"/>
      <c r="B139" s="108"/>
      <c r="C139" s="108"/>
      <c r="D139" s="107"/>
      <c r="E139" s="108"/>
      <c r="F139" s="108"/>
      <c r="G139" s="108"/>
      <c r="H139" s="108"/>
      <c r="I139" s="108"/>
      <c r="J139" s="109">
        <f t="shared" si="6"/>
        <v>0</v>
      </c>
      <c r="K139" s="110">
        <f t="shared" si="7"/>
        <v>0</v>
      </c>
      <c r="L139" s="108"/>
      <c r="M139" s="108"/>
      <c r="N139" s="108"/>
      <c r="O139" s="112"/>
      <c r="P139" s="112"/>
      <c r="Q139" s="108"/>
      <c r="R139" s="108"/>
      <c r="S139" s="112"/>
    </row>
    <row r="140" spans="1:19" ht="15.75" customHeight="1" x14ac:dyDescent="0.2">
      <c r="A140" s="108"/>
      <c r="B140" s="108"/>
      <c r="C140" s="108"/>
      <c r="D140" s="107"/>
      <c r="E140" s="108"/>
      <c r="F140" s="108"/>
      <c r="G140" s="108"/>
      <c r="H140" s="108"/>
      <c r="I140" s="108"/>
      <c r="J140" s="109">
        <f t="shared" si="6"/>
        <v>0</v>
      </c>
      <c r="K140" s="110">
        <f t="shared" si="7"/>
        <v>0</v>
      </c>
      <c r="L140" s="108"/>
      <c r="M140" s="108"/>
      <c r="N140" s="108"/>
      <c r="O140" s="112"/>
      <c r="P140" s="112"/>
      <c r="Q140" s="108"/>
      <c r="R140" s="108"/>
      <c r="S140" s="112"/>
    </row>
    <row r="141" spans="1:19" ht="15.75" customHeight="1" x14ac:dyDescent="0.2">
      <c r="A141" s="108"/>
      <c r="B141" s="108"/>
      <c r="C141" s="108"/>
      <c r="D141" s="107"/>
      <c r="E141" s="108"/>
      <c r="F141" s="108"/>
      <c r="G141" s="108"/>
      <c r="H141" s="108"/>
      <c r="I141" s="108"/>
      <c r="J141" s="109">
        <f t="shared" si="6"/>
        <v>0</v>
      </c>
      <c r="K141" s="110">
        <f t="shared" si="7"/>
        <v>0</v>
      </c>
      <c r="L141" s="108"/>
      <c r="M141" s="108"/>
      <c r="N141" s="108"/>
      <c r="O141" s="112"/>
      <c r="P141" s="112"/>
      <c r="Q141" s="108"/>
      <c r="R141" s="108"/>
      <c r="S141" s="112"/>
    </row>
    <row r="142" spans="1:19" ht="15.75" customHeight="1" x14ac:dyDescent="0.2">
      <c r="A142" s="108"/>
      <c r="B142" s="108"/>
      <c r="C142" s="108"/>
      <c r="D142" s="107"/>
      <c r="E142" s="108"/>
      <c r="F142" s="108"/>
      <c r="G142" s="108"/>
      <c r="H142" s="108"/>
      <c r="I142" s="108"/>
      <c r="J142" s="109">
        <f t="shared" si="6"/>
        <v>0</v>
      </c>
      <c r="K142" s="110">
        <f t="shared" si="7"/>
        <v>0</v>
      </c>
      <c r="L142" s="108"/>
      <c r="M142" s="108"/>
      <c r="N142" s="108"/>
      <c r="O142" s="112"/>
      <c r="P142" s="112"/>
      <c r="Q142" s="108"/>
      <c r="R142" s="108"/>
      <c r="S142" s="112"/>
    </row>
    <row r="143" spans="1:19" ht="15.75" customHeight="1" x14ac:dyDescent="0.2">
      <c r="A143" s="108"/>
      <c r="B143" s="108"/>
      <c r="C143" s="108"/>
      <c r="D143" s="107"/>
      <c r="E143" s="108"/>
      <c r="F143" s="108"/>
      <c r="G143" s="108"/>
      <c r="H143" s="108"/>
      <c r="I143" s="108"/>
      <c r="J143" s="109">
        <f t="shared" si="6"/>
        <v>0</v>
      </c>
      <c r="K143" s="110">
        <f t="shared" si="7"/>
        <v>0</v>
      </c>
      <c r="L143" s="108"/>
      <c r="M143" s="108"/>
      <c r="N143" s="108"/>
      <c r="O143" s="112"/>
      <c r="P143" s="112"/>
      <c r="Q143" s="108"/>
      <c r="R143" s="108"/>
      <c r="S143" s="112"/>
    </row>
    <row r="144" spans="1:19" ht="15.75" customHeight="1" x14ac:dyDescent="0.2">
      <c r="A144" s="108"/>
      <c r="B144" s="108"/>
      <c r="C144" s="108"/>
      <c r="D144" s="107"/>
      <c r="E144" s="108"/>
      <c r="F144" s="108"/>
      <c r="G144" s="108"/>
      <c r="H144" s="108"/>
      <c r="I144" s="108"/>
      <c r="J144" s="109">
        <f t="shared" si="6"/>
        <v>0</v>
      </c>
      <c r="K144" s="110">
        <f t="shared" si="7"/>
        <v>0</v>
      </c>
      <c r="L144" s="108"/>
      <c r="M144" s="108"/>
      <c r="N144" s="108"/>
      <c r="O144" s="112"/>
      <c r="P144" s="112"/>
      <c r="Q144" s="108"/>
      <c r="R144" s="108"/>
      <c r="S144" s="112"/>
    </row>
    <row r="145" spans="1:19" ht="15.75" customHeight="1" x14ac:dyDescent="0.2">
      <c r="A145" s="108"/>
      <c r="B145" s="108"/>
      <c r="C145" s="108"/>
      <c r="D145" s="107"/>
      <c r="E145" s="108"/>
      <c r="F145" s="108"/>
      <c r="G145" s="108"/>
      <c r="H145" s="108"/>
      <c r="I145" s="108"/>
      <c r="J145" s="109">
        <f t="shared" si="6"/>
        <v>0</v>
      </c>
      <c r="K145" s="110">
        <f t="shared" si="7"/>
        <v>0</v>
      </c>
      <c r="L145" s="108"/>
      <c r="M145" s="108"/>
      <c r="N145" s="108"/>
      <c r="O145" s="112"/>
      <c r="P145" s="112"/>
      <c r="Q145" s="108"/>
      <c r="R145" s="108"/>
      <c r="S145" s="112"/>
    </row>
    <row r="146" spans="1:19" ht="15.75" customHeight="1" x14ac:dyDescent="0.2">
      <c r="A146" s="108"/>
      <c r="B146" s="108"/>
      <c r="C146" s="108"/>
      <c r="D146" s="107"/>
      <c r="E146" s="108"/>
      <c r="F146" s="108"/>
      <c r="G146" s="108"/>
      <c r="H146" s="108"/>
      <c r="I146" s="108"/>
      <c r="J146" s="109">
        <f t="shared" si="6"/>
        <v>0</v>
      </c>
      <c r="K146" s="110">
        <f t="shared" si="7"/>
        <v>0</v>
      </c>
      <c r="L146" s="108"/>
      <c r="M146" s="108"/>
      <c r="N146" s="108"/>
      <c r="O146" s="112"/>
      <c r="P146" s="112"/>
      <c r="Q146" s="108"/>
      <c r="R146" s="108"/>
      <c r="S146" s="112"/>
    </row>
    <row r="147" spans="1:19" ht="15.75" customHeight="1" x14ac:dyDescent="0.2">
      <c r="A147" s="108"/>
      <c r="B147" s="108"/>
      <c r="C147" s="108"/>
      <c r="D147" s="107"/>
      <c r="E147" s="108"/>
      <c r="F147" s="108"/>
      <c r="G147" s="108"/>
      <c r="H147" s="108"/>
      <c r="I147" s="108"/>
      <c r="J147" s="109">
        <f t="shared" si="6"/>
        <v>0</v>
      </c>
      <c r="K147" s="110">
        <f t="shared" si="7"/>
        <v>0</v>
      </c>
      <c r="L147" s="108"/>
      <c r="M147" s="108"/>
      <c r="N147" s="108"/>
      <c r="O147" s="112"/>
      <c r="P147" s="112"/>
      <c r="Q147" s="108"/>
      <c r="R147" s="108"/>
      <c r="S147" s="112"/>
    </row>
    <row r="148" spans="1:19" ht="15.75" customHeight="1" x14ac:dyDescent="0.2">
      <c r="A148" s="108"/>
      <c r="B148" s="108"/>
      <c r="C148" s="108"/>
      <c r="D148" s="107"/>
      <c r="E148" s="108"/>
      <c r="F148" s="108"/>
      <c r="G148" s="108"/>
      <c r="H148" s="108"/>
      <c r="I148" s="108"/>
      <c r="J148" s="109">
        <f t="shared" si="6"/>
        <v>0</v>
      </c>
      <c r="K148" s="110">
        <f t="shared" si="7"/>
        <v>0</v>
      </c>
      <c r="L148" s="108"/>
      <c r="M148" s="108"/>
      <c r="N148" s="108"/>
      <c r="O148" s="112"/>
      <c r="P148" s="112"/>
      <c r="Q148" s="108"/>
      <c r="R148" s="108"/>
      <c r="S148" s="112"/>
    </row>
    <row r="149" spans="1:19" ht="15.75" customHeight="1" x14ac:dyDescent="0.2">
      <c r="A149" s="108"/>
      <c r="B149" s="108"/>
      <c r="C149" s="108"/>
      <c r="D149" s="107"/>
      <c r="E149" s="108"/>
      <c r="F149" s="108"/>
      <c r="G149" s="108"/>
      <c r="H149" s="108"/>
      <c r="I149" s="108"/>
      <c r="J149" s="109">
        <f t="shared" si="6"/>
        <v>0</v>
      </c>
      <c r="K149" s="110">
        <f t="shared" si="7"/>
        <v>0</v>
      </c>
      <c r="L149" s="108"/>
      <c r="M149" s="108"/>
      <c r="N149" s="108"/>
      <c r="O149" s="112"/>
      <c r="P149" s="112"/>
      <c r="Q149" s="108"/>
      <c r="R149" s="108"/>
      <c r="S149" s="112"/>
    </row>
    <row r="150" spans="1:19" ht="15.75" customHeight="1" x14ac:dyDescent="0.2">
      <c r="A150" s="108"/>
      <c r="B150" s="108"/>
      <c r="C150" s="108"/>
      <c r="D150" s="107"/>
      <c r="E150" s="108"/>
      <c r="F150" s="108"/>
      <c r="G150" s="108"/>
      <c r="H150" s="108"/>
      <c r="I150" s="108"/>
      <c r="J150" s="109">
        <f t="shared" si="6"/>
        <v>0</v>
      </c>
      <c r="K150" s="110">
        <f t="shared" si="7"/>
        <v>0</v>
      </c>
      <c r="L150" s="108"/>
      <c r="M150" s="108"/>
      <c r="N150" s="108"/>
      <c r="O150" s="112"/>
      <c r="P150" s="112"/>
      <c r="Q150" s="108"/>
      <c r="R150" s="108"/>
      <c r="S150" s="112"/>
    </row>
    <row r="151" spans="1:19" ht="15.75" customHeight="1" x14ac:dyDescent="0.2">
      <c r="A151" s="108"/>
      <c r="B151" s="108"/>
      <c r="C151" s="108"/>
      <c r="D151" s="107"/>
      <c r="E151" s="108"/>
      <c r="F151" s="108"/>
      <c r="G151" s="108"/>
      <c r="H151" s="108"/>
      <c r="I151" s="108"/>
      <c r="J151" s="109">
        <f t="shared" si="6"/>
        <v>0</v>
      </c>
      <c r="K151" s="110">
        <f t="shared" si="7"/>
        <v>0</v>
      </c>
      <c r="L151" s="108"/>
      <c r="M151" s="108"/>
      <c r="N151" s="108"/>
      <c r="O151" s="112"/>
      <c r="P151" s="112"/>
      <c r="Q151" s="108"/>
      <c r="R151" s="108"/>
      <c r="S151" s="112"/>
    </row>
    <row r="152" spans="1:19" ht="15.75" customHeight="1" x14ac:dyDescent="0.2">
      <c r="A152" s="108"/>
      <c r="B152" s="108"/>
      <c r="C152" s="108"/>
      <c r="D152" s="107"/>
      <c r="E152" s="108"/>
      <c r="F152" s="108"/>
      <c r="G152" s="108"/>
      <c r="H152" s="108"/>
      <c r="I152" s="108"/>
      <c r="J152" s="109">
        <f t="shared" si="6"/>
        <v>0</v>
      </c>
      <c r="K152" s="110">
        <f t="shared" si="7"/>
        <v>0</v>
      </c>
      <c r="L152" s="108"/>
      <c r="M152" s="108"/>
      <c r="N152" s="108"/>
      <c r="O152" s="112"/>
      <c r="P152" s="112"/>
      <c r="Q152" s="108"/>
      <c r="R152" s="108"/>
      <c r="S152" s="112"/>
    </row>
    <row r="153" spans="1:19" ht="15.75" customHeight="1" x14ac:dyDescent="0.2">
      <c r="A153" s="108"/>
      <c r="B153" s="108"/>
      <c r="C153" s="108"/>
      <c r="D153" s="107"/>
      <c r="E153" s="108"/>
      <c r="F153" s="108"/>
      <c r="G153" s="108"/>
      <c r="H153" s="108"/>
      <c r="I153" s="108"/>
      <c r="J153" s="109">
        <f t="shared" si="6"/>
        <v>0</v>
      </c>
      <c r="K153" s="110">
        <f t="shared" si="7"/>
        <v>0</v>
      </c>
      <c r="L153" s="108"/>
      <c r="M153" s="108"/>
      <c r="N153" s="108"/>
      <c r="O153" s="112"/>
      <c r="P153" s="112"/>
      <c r="Q153" s="108"/>
      <c r="R153" s="108"/>
      <c r="S153" s="112"/>
    </row>
    <row r="154" spans="1:19" ht="15.75" customHeight="1" x14ac:dyDescent="0.2">
      <c r="A154" s="108"/>
      <c r="B154" s="108"/>
      <c r="C154" s="108"/>
      <c r="D154" s="107"/>
      <c r="E154" s="108"/>
      <c r="F154" s="108"/>
      <c r="G154" s="108"/>
      <c r="H154" s="108"/>
      <c r="I154" s="108"/>
      <c r="J154" s="109">
        <f t="shared" si="6"/>
        <v>0</v>
      </c>
      <c r="K154" s="110">
        <f t="shared" si="7"/>
        <v>0</v>
      </c>
      <c r="L154" s="108"/>
      <c r="M154" s="108"/>
      <c r="N154" s="108"/>
      <c r="O154" s="112"/>
      <c r="P154" s="112"/>
      <c r="Q154" s="108"/>
      <c r="R154" s="108"/>
      <c r="S154" s="112"/>
    </row>
    <row r="155" spans="1:19" ht="15.75" customHeight="1" x14ac:dyDescent="0.2">
      <c r="A155" s="108"/>
      <c r="B155" s="108"/>
      <c r="C155" s="108"/>
      <c r="D155" s="107"/>
      <c r="E155" s="108"/>
      <c r="F155" s="108"/>
      <c r="G155" s="108"/>
      <c r="H155" s="108"/>
      <c r="I155" s="108"/>
      <c r="J155" s="109">
        <f t="shared" si="6"/>
        <v>0</v>
      </c>
      <c r="K155" s="110">
        <f t="shared" si="7"/>
        <v>0</v>
      </c>
      <c r="L155" s="108"/>
      <c r="M155" s="108"/>
      <c r="N155" s="108"/>
      <c r="O155" s="112"/>
      <c r="P155" s="112"/>
      <c r="Q155" s="108"/>
      <c r="R155" s="108"/>
      <c r="S155" s="112"/>
    </row>
    <row r="156" spans="1:19" ht="15.75" customHeight="1" x14ac:dyDescent="0.2">
      <c r="A156" s="108"/>
      <c r="B156" s="108"/>
      <c r="C156" s="108"/>
      <c r="D156" s="107"/>
      <c r="E156" s="108"/>
      <c r="F156" s="108"/>
      <c r="G156" s="108"/>
      <c r="H156" s="108"/>
      <c r="I156" s="108"/>
      <c r="J156" s="109">
        <f t="shared" si="6"/>
        <v>0</v>
      </c>
      <c r="K156" s="110">
        <f t="shared" si="7"/>
        <v>0</v>
      </c>
      <c r="L156" s="108"/>
      <c r="M156" s="108"/>
      <c r="N156" s="108"/>
      <c r="O156" s="112"/>
      <c r="P156" s="112"/>
      <c r="Q156" s="108"/>
      <c r="R156" s="108"/>
      <c r="S156" s="112"/>
    </row>
    <row r="157" spans="1:19" ht="15.75" customHeight="1" x14ac:dyDescent="0.2">
      <c r="A157" s="108"/>
      <c r="B157" s="108"/>
      <c r="C157" s="108"/>
      <c r="D157" s="107"/>
      <c r="E157" s="108"/>
      <c r="F157" s="108"/>
      <c r="G157" s="108"/>
      <c r="H157" s="108"/>
      <c r="I157" s="108"/>
      <c r="J157" s="109">
        <f t="shared" si="6"/>
        <v>0</v>
      </c>
      <c r="K157" s="110">
        <f t="shared" si="7"/>
        <v>0</v>
      </c>
      <c r="L157" s="108"/>
      <c r="M157" s="108"/>
      <c r="N157" s="108"/>
      <c r="O157" s="112"/>
      <c r="P157" s="112"/>
      <c r="Q157" s="108"/>
      <c r="R157" s="108"/>
      <c r="S157" s="112"/>
    </row>
    <row r="158" spans="1:19" ht="15.75" customHeight="1" x14ac:dyDescent="0.2">
      <c r="A158" s="108"/>
      <c r="B158" s="108"/>
      <c r="C158" s="108"/>
      <c r="D158" s="107"/>
      <c r="E158" s="108"/>
      <c r="F158" s="108"/>
      <c r="G158" s="108"/>
      <c r="H158" s="108"/>
      <c r="I158" s="108"/>
      <c r="J158" s="109">
        <f t="shared" si="6"/>
        <v>0</v>
      </c>
      <c r="K158" s="110">
        <f t="shared" si="7"/>
        <v>0</v>
      </c>
      <c r="L158" s="108"/>
      <c r="M158" s="108"/>
      <c r="N158" s="108"/>
      <c r="O158" s="112"/>
      <c r="P158" s="112"/>
      <c r="Q158" s="108"/>
      <c r="R158" s="108"/>
      <c r="S158" s="112"/>
    </row>
    <row r="159" spans="1:19" ht="15.75" customHeight="1" x14ac:dyDescent="0.2">
      <c r="A159" s="108"/>
      <c r="B159" s="108"/>
      <c r="C159" s="108"/>
      <c r="D159" s="107"/>
      <c r="E159" s="108"/>
      <c r="F159" s="108"/>
      <c r="G159" s="108"/>
      <c r="H159" s="108"/>
      <c r="I159" s="108"/>
      <c r="J159" s="109">
        <f t="shared" si="6"/>
        <v>0</v>
      </c>
      <c r="K159" s="110">
        <f t="shared" si="7"/>
        <v>0</v>
      </c>
      <c r="L159" s="108"/>
      <c r="M159" s="108"/>
      <c r="N159" s="108"/>
      <c r="O159" s="112"/>
      <c r="P159" s="112"/>
      <c r="Q159" s="108"/>
      <c r="R159" s="108"/>
      <c r="S159" s="112"/>
    </row>
    <row r="160" spans="1:19" ht="15.75" customHeight="1" x14ac:dyDescent="0.2">
      <c r="A160" s="108"/>
      <c r="B160" s="108"/>
      <c r="C160" s="108"/>
      <c r="D160" s="107"/>
      <c r="E160" s="108"/>
      <c r="F160" s="108"/>
      <c r="G160" s="108"/>
      <c r="H160" s="108"/>
      <c r="I160" s="108"/>
      <c r="J160" s="109">
        <f t="shared" si="6"/>
        <v>0</v>
      </c>
      <c r="K160" s="110">
        <f t="shared" si="7"/>
        <v>0</v>
      </c>
      <c r="L160" s="108"/>
      <c r="M160" s="108"/>
      <c r="N160" s="108"/>
      <c r="O160" s="112"/>
      <c r="P160" s="112"/>
      <c r="Q160" s="108"/>
      <c r="R160" s="108"/>
      <c r="S160" s="112"/>
    </row>
    <row r="161" spans="1:19" ht="15.75" customHeight="1" x14ac:dyDescent="0.2">
      <c r="A161" s="108"/>
      <c r="B161" s="108"/>
      <c r="C161" s="108"/>
      <c r="D161" s="107"/>
      <c r="E161" s="108"/>
      <c r="F161" s="108"/>
      <c r="G161" s="108"/>
      <c r="H161" s="108"/>
      <c r="I161" s="108"/>
      <c r="J161" s="109">
        <f t="shared" si="6"/>
        <v>0</v>
      </c>
      <c r="K161" s="110">
        <f t="shared" si="7"/>
        <v>0</v>
      </c>
      <c r="L161" s="108"/>
      <c r="M161" s="108"/>
      <c r="N161" s="108"/>
      <c r="O161" s="112"/>
      <c r="P161" s="112"/>
      <c r="Q161" s="108"/>
      <c r="R161" s="108"/>
      <c r="S161" s="112"/>
    </row>
    <row r="162" spans="1:19" ht="15.75" customHeight="1" x14ac:dyDescent="0.2">
      <c r="A162" s="108"/>
      <c r="B162" s="108"/>
      <c r="C162" s="108"/>
      <c r="D162" s="107"/>
      <c r="E162" s="108"/>
      <c r="F162" s="108"/>
      <c r="G162" s="108"/>
      <c r="H162" s="108"/>
      <c r="I162" s="108"/>
      <c r="J162" s="109">
        <f t="shared" si="6"/>
        <v>0</v>
      </c>
      <c r="K162" s="110">
        <f t="shared" si="7"/>
        <v>0</v>
      </c>
      <c r="L162" s="108"/>
      <c r="M162" s="108"/>
      <c r="N162" s="108"/>
      <c r="O162" s="112"/>
      <c r="P162" s="112"/>
      <c r="Q162" s="108"/>
      <c r="R162" s="108"/>
      <c r="S162" s="112"/>
    </row>
    <row r="163" spans="1:19" ht="15.75" customHeight="1" x14ac:dyDescent="0.2">
      <c r="A163" s="108"/>
      <c r="B163" s="108"/>
      <c r="C163" s="108"/>
      <c r="D163" s="107"/>
      <c r="E163" s="108"/>
      <c r="F163" s="108"/>
      <c r="G163" s="108"/>
      <c r="H163" s="108"/>
      <c r="I163" s="108"/>
      <c r="J163" s="109">
        <f t="shared" si="6"/>
        <v>0</v>
      </c>
      <c r="K163" s="110">
        <f t="shared" si="7"/>
        <v>0</v>
      </c>
      <c r="L163" s="108"/>
      <c r="M163" s="108"/>
      <c r="N163" s="108"/>
      <c r="O163" s="112"/>
      <c r="P163" s="112"/>
      <c r="Q163" s="108"/>
      <c r="R163" s="108"/>
      <c r="S163" s="112"/>
    </row>
    <row r="164" spans="1:19" ht="15.75" customHeight="1" x14ac:dyDescent="0.2">
      <c r="A164" s="108"/>
      <c r="B164" s="108"/>
      <c r="C164" s="108"/>
      <c r="D164" s="107"/>
      <c r="E164" s="108"/>
      <c r="F164" s="108"/>
      <c r="G164" s="108"/>
      <c r="H164" s="108"/>
      <c r="I164" s="108"/>
      <c r="J164" s="109">
        <f t="shared" si="6"/>
        <v>0</v>
      </c>
      <c r="K164" s="110">
        <f t="shared" si="7"/>
        <v>0</v>
      </c>
      <c r="L164" s="108"/>
      <c r="M164" s="108"/>
      <c r="N164" s="108"/>
      <c r="O164" s="112"/>
      <c r="P164" s="112"/>
      <c r="Q164" s="108"/>
      <c r="R164" s="108"/>
      <c r="S164" s="112"/>
    </row>
    <row r="165" spans="1:19" ht="15.75" customHeight="1" x14ac:dyDescent="0.2">
      <c r="A165" s="108"/>
      <c r="B165" s="108"/>
      <c r="C165" s="108"/>
      <c r="D165" s="107"/>
      <c r="E165" s="108"/>
      <c r="F165" s="108"/>
      <c r="G165" s="108"/>
      <c r="H165" s="108"/>
      <c r="I165" s="108"/>
      <c r="J165" s="109">
        <f t="shared" si="6"/>
        <v>0</v>
      </c>
      <c r="K165" s="110">
        <f t="shared" si="7"/>
        <v>0</v>
      </c>
      <c r="L165" s="108"/>
      <c r="M165" s="108"/>
      <c r="N165" s="108"/>
      <c r="O165" s="112"/>
      <c r="P165" s="112"/>
      <c r="Q165" s="108"/>
      <c r="R165" s="108"/>
      <c r="S165" s="112"/>
    </row>
    <row r="166" spans="1:19" ht="15.75" customHeight="1" x14ac:dyDescent="0.2">
      <c r="A166" s="108"/>
      <c r="B166" s="108"/>
      <c r="C166" s="108"/>
      <c r="D166" s="107"/>
      <c r="E166" s="108"/>
      <c r="F166" s="108"/>
      <c r="G166" s="108"/>
      <c r="H166" s="108"/>
      <c r="I166" s="108"/>
      <c r="J166" s="109">
        <f t="shared" si="6"/>
        <v>0</v>
      </c>
      <c r="K166" s="110">
        <f t="shared" si="7"/>
        <v>0</v>
      </c>
      <c r="L166" s="108"/>
      <c r="M166" s="108"/>
      <c r="N166" s="108"/>
      <c r="O166" s="112"/>
      <c r="P166" s="112"/>
      <c r="Q166" s="108"/>
      <c r="R166" s="108"/>
      <c r="S166" s="112"/>
    </row>
    <row r="167" spans="1:19" ht="15.75" customHeight="1" x14ac:dyDescent="0.2">
      <c r="A167" s="108"/>
      <c r="B167" s="108"/>
      <c r="C167" s="108"/>
      <c r="D167" s="107"/>
      <c r="E167" s="108"/>
      <c r="F167" s="108"/>
      <c r="G167" s="108"/>
      <c r="H167" s="108"/>
      <c r="I167" s="108"/>
      <c r="J167" s="109">
        <f t="shared" si="6"/>
        <v>0</v>
      </c>
      <c r="K167" s="110">
        <f t="shared" si="7"/>
        <v>0</v>
      </c>
      <c r="L167" s="108"/>
      <c r="M167" s="108"/>
      <c r="N167" s="108"/>
      <c r="O167" s="112"/>
      <c r="P167" s="112"/>
      <c r="Q167" s="108"/>
      <c r="R167" s="108"/>
      <c r="S167" s="112"/>
    </row>
    <row r="168" spans="1:19" ht="15.75" customHeight="1" x14ac:dyDescent="0.2">
      <c r="A168" s="108"/>
      <c r="B168" s="108"/>
      <c r="C168" s="108"/>
      <c r="D168" s="107"/>
      <c r="E168" s="108"/>
      <c r="F168" s="108"/>
      <c r="G168" s="108"/>
      <c r="H168" s="108"/>
      <c r="I168" s="108"/>
      <c r="J168" s="109">
        <f t="shared" si="6"/>
        <v>0</v>
      </c>
      <c r="K168" s="110">
        <f t="shared" si="7"/>
        <v>0</v>
      </c>
      <c r="L168" s="108"/>
      <c r="M168" s="108"/>
      <c r="N168" s="108"/>
      <c r="O168" s="112"/>
      <c r="P168" s="112"/>
      <c r="Q168" s="108"/>
      <c r="R168" s="108"/>
      <c r="S168" s="112"/>
    </row>
    <row r="169" spans="1:19" ht="15.75" customHeight="1" x14ac:dyDescent="0.2">
      <c r="A169" s="108"/>
      <c r="B169" s="108"/>
      <c r="C169" s="108"/>
      <c r="D169" s="107"/>
      <c r="E169" s="108"/>
      <c r="F169" s="108"/>
      <c r="G169" s="108"/>
      <c r="H169" s="108"/>
      <c r="I169" s="108"/>
      <c r="J169" s="109">
        <f t="shared" si="6"/>
        <v>0</v>
      </c>
      <c r="K169" s="110">
        <f t="shared" si="7"/>
        <v>0</v>
      </c>
      <c r="L169" s="108"/>
      <c r="M169" s="108"/>
      <c r="N169" s="108"/>
      <c r="O169" s="112"/>
      <c r="P169" s="112"/>
      <c r="Q169" s="108"/>
      <c r="R169" s="108"/>
      <c r="S169" s="112"/>
    </row>
    <row r="170" spans="1:19" ht="15.75" customHeight="1" x14ac:dyDescent="0.2">
      <c r="A170" s="108"/>
      <c r="B170" s="108"/>
      <c r="C170" s="108"/>
      <c r="D170" s="107"/>
      <c r="E170" s="108"/>
      <c r="F170" s="108"/>
      <c r="G170" s="108"/>
      <c r="H170" s="108"/>
      <c r="I170" s="108"/>
      <c r="J170" s="109">
        <f t="shared" si="6"/>
        <v>0</v>
      </c>
      <c r="K170" s="110">
        <f t="shared" si="7"/>
        <v>0</v>
      </c>
      <c r="L170" s="108"/>
      <c r="M170" s="108"/>
      <c r="N170" s="108"/>
      <c r="O170" s="112"/>
      <c r="P170" s="112"/>
      <c r="Q170" s="108"/>
      <c r="R170" s="108"/>
      <c r="S170" s="112"/>
    </row>
    <row r="171" spans="1:19" ht="15.75" customHeight="1" x14ac:dyDescent="0.2">
      <c r="A171" s="108"/>
      <c r="B171" s="108"/>
      <c r="C171" s="108"/>
      <c r="D171" s="107"/>
      <c r="E171" s="108"/>
      <c r="F171" s="108"/>
      <c r="G171" s="108"/>
      <c r="H171" s="108"/>
      <c r="I171" s="108"/>
      <c r="J171" s="109">
        <f t="shared" si="6"/>
        <v>0</v>
      </c>
      <c r="K171" s="110">
        <f t="shared" si="7"/>
        <v>0</v>
      </c>
      <c r="L171" s="108"/>
      <c r="M171" s="108"/>
      <c r="N171" s="108"/>
      <c r="O171" s="112"/>
      <c r="P171" s="112"/>
      <c r="Q171" s="108"/>
      <c r="R171" s="108"/>
      <c r="S171" s="112"/>
    </row>
    <row r="172" spans="1:19" ht="15.75" customHeight="1" x14ac:dyDescent="0.2">
      <c r="A172" s="108"/>
      <c r="B172" s="108"/>
      <c r="C172" s="108"/>
      <c r="D172" s="107"/>
      <c r="E172" s="108"/>
      <c r="F172" s="108"/>
      <c r="G172" s="108"/>
      <c r="H172" s="108"/>
      <c r="I172" s="108"/>
      <c r="J172" s="109">
        <f t="shared" si="6"/>
        <v>0</v>
      </c>
      <c r="K172" s="110">
        <f t="shared" si="7"/>
        <v>0</v>
      </c>
      <c r="L172" s="108"/>
      <c r="M172" s="108"/>
      <c r="N172" s="108"/>
      <c r="O172" s="112"/>
      <c r="P172" s="112"/>
      <c r="Q172" s="108"/>
      <c r="R172" s="108"/>
      <c r="S172" s="112"/>
    </row>
    <row r="173" spans="1:19" ht="15.75" customHeight="1" x14ac:dyDescent="0.2">
      <c r="A173" s="108"/>
      <c r="B173" s="108"/>
      <c r="C173" s="108"/>
      <c r="D173" s="107"/>
      <c r="E173" s="108"/>
      <c r="F173" s="108"/>
      <c r="G173" s="108"/>
      <c r="H173" s="108"/>
      <c r="I173" s="108"/>
      <c r="J173" s="109">
        <f t="shared" si="6"/>
        <v>0</v>
      </c>
      <c r="K173" s="110">
        <f t="shared" si="7"/>
        <v>0</v>
      </c>
      <c r="L173" s="108"/>
      <c r="M173" s="108"/>
      <c r="N173" s="108"/>
      <c r="O173" s="112"/>
      <c r="P173" s="112"/>
      <c r="Q173" s="108"/>
      <c r="R173" s="108"/>
      <c r="S173" s="112"/>
    </row>
    <row r="174" spans="1:19" ht="15.75" customHeight="1" x14ac:dyDescent="0.2">
      <c r="A174" s="108"/>
      <c r="B174" s="108"/>
      <c r="C174" s="108"/>
      <c r="D174" s="107"/>
      <c r="E174" s="108"/>
      <c r="F174" s="108"/>
      <c r="G174" s="108"/>
      <c r="H174" s="108"/>
      <c r="I174" s="108"/>
      <c r="J174" s="109">
        <f t="shared" si="6"/>
        <v>0</v>
      </c>
      <c r="K174" s="110">
        <f t="shared" si="7"/>
        <v>0</v>
      </c>
      <c r="L174" s="108"/>
      <c r="M174" s="108"/>
      <c r="N174" s="108"/>
      <c r="O174" s="112"/>
      <c r="P174" s="112"/>
      <c r="Q174" s="108"/>
      <c r="R174" s="108"/>
      <c r="S174" s="112"/>
    </row>
    <row r="175" spans="1:19" ht="15.75" customHeight="1" x14ac:dyDescent="0.2">
      <c r="A175" s="108"/>
      <c r="B175" s="108"/>
      <c r="C175" s="108"/>
      <c r="D175" s="107"/>
      <c r="E175" s="108"/>
      <c r="F175" s="108"/>
      <c r="G175" s="108"/>
      <c r="H175" s="108"/>
      <c r="I175" s="108"/>
      <c r="J175" s="109">
        <f t="shared" si="6"/>
        <v>0</v>
      </c>
      <c r="K175" s="110">
        <f t="shared" si="7"/>
        <v>0</v>
      </c>
      <c r="L175" s="108"/>
      <c r="M175" s="108"/>
      <c r="N175" s="108"/>
      <c r="O175" s="112"/>
      <c r="P175" s="112"/>
      <c r="Q175" s="108"/>
      <c r="R175" s="108"/>
      <c r="S175" s="112"/>
    </row>
    <row r="176" spans="1:19" ht="15.75" customHeight="1" x14ac:dyDescent="0.2">
      <c r="A176" s="108"/>
      <c r="B176" s="108"/>
      <c r="C176" s="108"/>
      <c r="D176" s="107"/>
      <c r="E176" s="108"/>
      <c r="F176" s="108"/>
      <c r="G176" s="108"/>
      <c r="H176" s="108"/>
      <c r="I176" s="108"/>
      <c r="J176" s="109">
        <f t="shared" si="6"/>
        <v>0</v>
      </c>
      <c r="K176" s="110">
        <f t="shared" si="7"/>
        <v>0</v>
      </c>
      <c r="L176" s="108"/>
      <c r="M176" s="108"/>
      <c r="N176" s="108"/>
      <c r="O176" s="112"/>
      <c r="P176" s="112"/>
      <c r="Q176" s="108"/>
      <c r="R176" s="108"/>
      <c r="S176" s="112"/>
    </row>
    <row r="177" spans="1:19" ht="15.75" customHeight="1" x14ac:dyDescent="0.2">
      <c r="A177" s="108"/>
      <c r="B177" s="108"/>
      <c r="C177" s="108"/>
      <c r="D177" s="107"/>
      <c r="E177" s="108"/>
      <c r="F177" s="108"/>
      <c r="G177" s="108"/>
      <c r="H177" s="108"/>
      <c r="I177" s="108"/>
      <c r="J177" s="109">
        <f t="shared" si="6"/>
        <v>0</v>
      </c>
      <c r="K177" s="110">
        <f t="shared" si="7"/>
        <v>0</v>
      </c>
      <c r="L177" s="108"/>
      <c r="M177" s="108"/>
      <c r="N177" s="108"/>
      <c r="O177" s="112"/>
      <c r="P177" s="112"/>
      <c r="Q177" s="108"/>
      <c r="R177" s="108"/>
      <c r="S177" s="112"/>
    </row>
    <row r="178" spans="1:19" ht="15.75" customHeight="1" x14ac:dyDescent="0.2">
      <c r="A178" s="108"/>
      <c r="B178" s="108"/>
      <c r="C178" s="108"/>
      <c r="D178" s="107"/>
      <c r="E178" s="108"/>
      <c r="F178" s="108"/>
      <c r="G178" s="108"/>
      <c r="H178" s="108"/>
      <c r="I178" s="108"/>
      <c r="J178" s="109">
        <f t="shared" si="6"/>
        <v>0</v>
      </c>
      <c r="K178" s="110">
        <f t="shared" si="7"/>
        <v>0</v>
      </c>
      <c r="L178" s="108"/>
      <c r="M178" s="108"/>
      <c r="N178" s="108"/>
      <c r="O178" s="112"/>
      <c r="P178" s="112"/>
      <c r="Q178" s="108"/>
      <c r="R178" s="108"/>
      <c r="S178" s="112"/>
    </row>
    <row r="179" spans="1:19" ht="15.75" customHeight="1" x14ac:dyDescent="0.2">
      <c r="A179" s="108"/>
      <c r="B179" s="108"/>
      <c r="C179" s="108"/>
      <c r="D179" s="107"/>
      <c r="E179" s="108"/>
      <c r="F179" s="108"/>
      <c r="G179" s="108"/>
      <c r="H179" s="108"/>
      <c r="I179" s="108"/>
      <c r="J179" s="109">
        <f t="shared" si="6"/>
        <v>0</v>
      </c>
      <c r="K179" s="110">
        <f t="shared" si="7"/>
        <v>0</v>
      </c>
      <c r="L179" s="108"/>
      <c r="M179" s="108"/>
      <c r="N179" s="108"/>
      <c r="O179" s="112"/>
      <c r="P179" s="112"/>
      <c r="Q179" s="108"/>
      <c r="R179" s="108"/>
      <c r="S179" s="112"/>
    </row>
    <row r="180" spans="1:19" ht="15.75" customHeight="1" x14ac:dyDescent="0.2">
      <c r="A180" s="108"/>
      <c r="B180" s="108"/>
      <c r="C180" s="108"/>
      <c r="D180" s="107"/>
      <c r="E180" s="108"/>
      <c r="F180" s="108"/>
      <c r="G180" s="108"/>
      <c r="H180" s="108"/>
      <c r="I180" s="108"/>
      <c r="J180" s="109">
        <f t="shared" si="6"/>
        <v>0</v>
      </c>
      <c r="K180" s="110">
        <f t="shared" si="7"/>
        <v>0</v>
      </c>
      <c r="L180" s="108"/>
      <c r="M180" s="108"/>
      <c r="N180" s="108"/>
      <c r="O180" s="112"/>
      <c r="P180" s="112"/>
      <c r="Q180" s="108"/>
      <c r="R180" s="108"/>
      <c r="S180" s="112"/>
    </row>
    <row r="181" spans="1:19" ht="15.75" customHeight="1" x14ac:dyDescent="0.2">
      <c r="A181" s="108"/>
      <c r="B181" s="108"/>
      <c r="C181" s="108"/>
      <c r="D181" s="107"/>
      <c r="E181" s="108"/>
      <c r="F181" s="108"/>
      <c r="G181" s="108"/>
      <c r="H181" s="108"/>
      <c r="I181" s="108"/>
      <c r="J181" s="109">
        <f t="shared" si="6"/>
        <v>0</v>
      </c>
      <c r="K181" s="110">
        <f t="shared" si="7"/>
        <v>0</v>
      </c>
      <c r="L181" s="108"/>
      <c r="M181" s="108"/>
      <c r="N181" s="108"/>
      <c r="O181" s="112"/>
      <c r="P181" s="112"/>
      <c r="Q181" s="108"/>
      <c r="R181" s="108"/>
      <c r="S181" s="112"/>
    </row>
    <row r="182" spans="1:19" ht="15.75" customHeight="1" x14ac:dyDescent="0.2">
      <c r="A182" s="108"/>
      <c r="B182" s="108"/>
      <c r="C182" s="108"/>
      <c r="D182" s="107"/>
      <c r="E182" s="108"/>
      <c r="F182" s="108"/>
      <c r="G182" s="108"/>
      <c r="H182" s="108"/>
      <c r="I182" s="108"/>
      <c r="J182" s="109">
        <f t="shared" si="6"/>
        <v>0</v>
      </c>
      <c r="K182" s="110">
        <f t="shared" si="7"/>
        <v>0</v>
      </c>
      <c r="L182" s="108"/>
      <c r="M182" s="108"/>
      <c r="N182" s="108"/>
      <c r="O182" s="112"/>
      <c r="P182" s="112"/>
      <c r="Q182" s="108"/>
      <c r="R182" s="108"/>
      <c r="S182" s="112"/>
    </row>
    <row r="183" spans="1:19" ht="15.75" customHeight="1" x14ac:dyDescent="0.2">
      <c r="A183" s="108"/>
      <c r="B183" s="108"/>
      <c r="C183" s="108"/>
      <c r="D183" s="107"/>
      <c r="E183" s="108"/>
      <c r="F183" s="108"/>
      <c r="G183" s="108"/>
      <c r="H183" s="108"/>
      <c r="I183" s="108"/>
      <c r="J183" s="109">
        <f t="shared" si="6"/>
        <v>0</v>
      </c>
      <c r="K183" s="110">
        <f t="shared" si="7"/>
        <v>0</v>
      </c>
      <c r="L183" s="108"/>
      <c r="M183" s="108"/>
      <c r="N183" s="108"/>
      <c r="O183" s="112"/>
      <c r="P183" s="112"/>
      <c r="Q183" s="108"/>
      <c r="R183" s="108"/>
      <c r="S183" s="112"/>
    </row>
    <row r="184" spans="1:19" ht="15.75" customHeight="1" x14ac:dyDescent="0.2">
      <c r="A184" s="108"/>
      <c r="B184" s="108"/>
      <c r="C184" s="108"/>
      <c r="D184" s="107"/>
      <c r="E184" s="108"/>
      <c r="F184" s="108"/>
      <c r="G184" s="108"/>
      <c r="H184" s="108"/>
      <c r="I184" s="108"/>
      <c r="J184" s="109">
        <f t="shared" si="6"/>
        <v>0</v>
      </c>
      <c r="K184" s="110">
        <f t="shared" si="7"/>
        <v>0</v>
      </c>
      <c r="L184" s="108"/>
      <c r="M184" s="108"/>
      <c r="N184" s="108"/>
      <c r="O184" s="112"/>
      <c r="P184" s="112"/>
      <c r="Q184" s="108"/>
      <c r="R184" s="108"/>
      <c r="S184" s="112"/>
    </row>
    <row r="185" spans="1:19" ht="15.75" customHeight="1" x14ac:dyDescent="0.2">
      <c r="A185" s="108"/>
      <c r="B185" s="108"/>
      <c r="C185" s="108"/>
      <c r="D185" s="107"/>
      <c r="E185" s="108"/>
      <c r="F185" s="108"/>
      <c r="G185" s="108"/>
      <c r="H185" s="108"/>
      <c r="I185" s="108"/>
      <c r="J185" s="109">
        <f t="shared" si="6"/>
        <v>0</v>
      </c>
      <c r="K185" s="110">
        <f t="shared" si="7"/>
        <v>0</v>
      </c>
      <c r="L185" s="108"/>
      <c r="M185" s="108"/>
      <c r="N185" s="108"/>
      <c r="O185" s="112"/>
      <c r="P185" s="112"/>
      <c r="Q185" s="108"/>
      <c r="R185" s="108"/>
      <c r="S185" s="112"/>
    </row>
    <row r="186" spans="1:19" ht="15.75" customHeight="1" x14ac:dyDescent="0.2">
      <c r="A186" s="108"/>
      <c r="B186" s="108"/>
      <c r="C186" s="108"/>
      <c r="D186" s="107"/>
      <c r="E186" s="108"/>
      <c r="F186" s="108"/>
      <c r="G186" s="108"/>
      <c r="H186" s="108"/>
      <c r="I186" s="108"/>
      <c r="J186" s="109">
        <f t="shared" si="6"/>
        <v>0</v>
      </c>
      <c r="K186" s="110">
        <f t="shared" si="7"/>
        <v>0</v>
      </c>
      <c r="L186" s="108"/>
      <c r="M186" s="108"/>
      <c r="N186" s="108"/>
      <c r="O186" s="112"/>
      <c r="P186" s="112"/>
      <c r="Q186" s="108"/>
      <c r="R186" s="108"/>
      <c r="S186" s="112"/>
    </row>
    <row r="187" spans="1:19" ht="15.75" customHeight="1" x14ac:dyDescent="0.2">
      <c r="A187" s="108"/>
      <c r="B187" s="108"/>
      <c r="C187" s="108"/>
      <c r="D187" s="107"/>
      <c r="E187" s="108"/>
      <c r="F187" s="108"/>
      <c r="G187" s="108"/>
      <c r="H187" s="108"/>
      <c r="I187" s="108"/>
      <c r="J187" s="109">
        <f t="shared" si="6"/>
        <v>0</v>
      </c>
      <c r="K187" s="110">
        <f t="shared" si="7"/>
        <v>0</v>
      </c>
      <c r="L187" s="108"/>
      <c r="M187" s="108"/>
      <c r="N187" s="108"/>
      <c r="O187" s="112"/>
      <c r="P187" s="112"/>
      <c r="Q187" s="108"/>
      <c r="R187" s="108"/>
      <c r="S187" s="112"/>
    </row>
    <row r="188" spans="1:19" ht="15.75" customHeight="1" x14ac:dyDescent="0.2">
      <c r="A188" s="108"/>
      <c r="B188" s="108"/>
      <c r="C188" s="108"/>
      <c r="D188" s="107"/>
      <c r="E188" s="108"/>
      <c r="F188" s="108"/>
      <c r="G188" s="108"/>
      <c r="H188" s="108"/>
      <c r="I188" s="108"/>
      <c r="J188" s="109">
        <f t="shared" si="6"/>
        <v>0</v>
      </c>
      <c r="K188" s="110">
        <f t="shared" si="7"/>
        <v>0</v>
      </c>
      <c r="L188" s="108"/>
      <c r="M188" s="108"/>
      <c r="N188" s="108"/>
      <c r="O188" s="112"/>
      <c r="P188" s="112"/>
      <c r="Q188" s="108"/>
      <c r="R188" s="108"/>
      <c r="S188" s="112"/>
    </row>
    <row r="189" spans="1:19" ht="15.75" customHeight="1" x14ac:dyDescent="0.2">
      <c r="A189" s="108"/>
      <c r="B189" s="108"/>
      <c r="C189" s="108"/>
      <c r="D189" s="107"/>
      <c r="E189" s="108"/>
      <c r="F189" s="108"/>
      <c r="G189" s="108"/>
      <c r="H189" s="108"/>
      <c r="I189" s="108"/>
      <c r="J189" s="109">
        <f t="shared" si="6"/>
        <v>0</v>
      </c>
      <c r="K189" s="110">
        <f t="shared" si="7"/>
        <v>0</v>
      </c>
      <c r="L189" s="108"/>
      <c r="M189" s="108"/>
      <c r="N189" s="108"/>
      <c r="O189" s="112"/>
      <c r="P189" s="112"/>
      <c r="Q189" s="108"/>
      <c r="R189" s="108"/>
      <c r="S189" s="112"/>
    </row>
    <row r="190" spans="1:19" ht="15.75" customHeight="1" x14ac:dyDescent="0.2">
      <c r="A190" s="108"/>
      <c r="B190" s="108"/>
      <c r="C190" s="108"/>
      <c r="D190" s="107"/>
      <c r="E190" s="108"/>
      <c r="F190" s="108"/>
      <c r="G190" s="108"/>
      <c r="H190" s="108"/>
      <c r="I190" s="108"/>
      <c r="J190" s="109">
        <f t="shared" si="6"/>
        <v>0</v>
      </c>
      <c r="K190" s="110">
        <f t="shared" si="7"/>
        <v>0</v>
      </c>
      <c r="L190" s="108"/>
      <c r="M190" s="108"/>
      <c r="N190" s="108"/>
      <c r="O190" s="112"/>
      <c r="P190" s="112"/>
      <c r="Q190" s="108"/>
      <c r="R190" s="108"/>
      <c r="S190" s="112"/>
    </row>
    <row r="191" spans="1:19" ht="15.75" customHeight="1" x14ac:dyDescent="0.2">
      <c r="A191" s="108"/>
      <c r="B191" s="108"/>
      <c r="C191" s="108"/>
      <c r="D191" s="107"/>
      <c r="E191" s="108"/>
      <c r="F191" s="108"/>
      <c r="G191" s="108"/>
      <c r="H191" s="108"/>
      <c r="I191" s="108"/>
      <c r="J191" s="109">
        <f t="shared" si="6"/>
        <v>0</v>
      </c>
      <c r="K191" s="110">
        <f t="shared" si="7"/>
        <v>0</v>
      </c>
      <c r="L191" s="108"/>
      <c r="M191" s="108"/>
      <c r="N191" s="108"/>
      <c r="O191" s="112"/>
      <c r="P191" s="112"/>
      <c r="Q191" s="108"/>
      <c r="R191" s="108"/>
      <c r="S191" s="112"/>
    </row>
    <row r="192" spans="1:19" ht="15.75" customHeight="1" x14ac:dyDescent="0.2">
      <c r="A192" s="108"/>
      <c r="B192" s="108"/>
      <c r="C192" s="108"/>
      <c r="D192" s="107"/>
      <c r="E192" s="108"/>
      <c r="F192" s="108"/>
      <c r="G192" s="108"/>
      <c r="H192" s="108"/>
      <c r="I192" s="108"/>
      <c r="J192" s="109">
        <f t="shared" si="6"/>
        <v>0</v>
      </c>
      <c r="K192" s="110">
        <f t="shared" si="7"/>
        <v>0</v>
      </c>
      <c r="L192" s="108"/>
      <c r="M192" s="108"/>
      <c r="N192" s="108"/>
      <c r="O192" s="112"/>
      <c r="P192" s="112"/>
      <c r="Q192" s="108"/>
      <c r="R192" s="108"/>
      <c r="S192" s="112"/>
    </row>
    <row r="193" spans="1:19" ht="15.75" customHeight="1" x14ac:dyDescent="0.2">
      <c r="A193" s="108"/>
      <c r="B193" s="108"/>
      <c r="C193" s="108"/>
      <c r="D193" s="107"/>
      <c r="E193" s="108"/>
      <c r="F193" s="108"/>
      <c r="G193" s="108"/>
      <c r="H193" s="108"/>
      <c r="I193" s="108"/>
      <c r="J193" s="109">
        <f t="shared" si="6"/>
        <v>0</v>
      </c>
      <c r="K193" s="110">
        <f t="shared" si="7"/>
        <v>0</v>
      </c>
      <c r="L193" s="108"/>
      <c r="M193" s="108"/>
      <c r="N193" s="108"/>
      <c r="O193" s="112"/>
      <c r="P193" s="112"/>
      <c r="Q193" s="108"/>
      <c r="R193" s="108"/>
      <c r="S193" s="112"/>
    </row>
    <row r="194" spans="1:19" ht="15.75" customHeight="1" x14ac:dyDescent="0.2">
      <c r="A194" s="108"/>
      <c r="B194" s="108"/>
      <c r="C194" s="108"/>
      <c r="D194" s="107"/>
      <c r="E194" s="108"/>
      <c r="F194" s="108"/>
      <c r="G194" s="108"/>
      <c r="H194" s="108"/>
      <c r="I194" s="108"/>
      <c r="J194" s="109">
        <f t="shared" si="6"/>
        <v>0</v>
      </c>
      <c r="K194" s="110">
        <f t="shared" si="7"/>
        <v>0</v>
      </c>
      <c r="L194" s="108"/>
      <c r="M194" s="108"/>
      <c r="N194" s="108"/>
      <c r="O194" s="112"/>
      <c r="P194" s="112"/>
      <c r="Q194" s="108"/>
      <c r="R194" s="108"/>
      <c r="S194" s="112"/>
    </row>
    <row r="195" spans="1:19" ht="15.75" customHeight="1" x14ac:dyDescent="0.2">
      <c r="A195" s="108"/>
      <c r="B195" s="108"/>
      <c r="C195" s="108"/>
      <c r="D195" s="107"/>
      <c r="E195" s="108"/>
      <c r="F195" s="108"/>
      <c r="G195" s="108"/>
      <c r="H195" s="108"/>
      <c r="I195" s="108"/>
      <c r="J195" s="109">
        <f t="shared" si="6"/>
        <v>0</v>
      </c>
      <c r="K195" s="110">
        <f t="shared" si="7"/>
        <v>0</v>
      </c>
      <c r="L195" s="108"/>
      <c r="M195" s="108"/>
      <c r="N195" s="108"/>
      <c r="O195" s="112"/>
      <c r="P195" s="112"/>
      <c r="Q195" s="108"/>
      <c r="R195" s="108"/>
      <c r="S195" s="112"/>
    </row>
    <row r="196" spans="1:19" ht="15.75" customHeight="1" x14ac:dyDescent="0.2">
      <c r="A196" s="108"/>
      <c r="B196" s="108"/>
      <c r="C196" s="108"/>
      <c r="D196" s="107"/>
      <c r="E196" s="108"/>
      <c r="F196" s="108"/>
      <c r="G196" s="108"/>
      <c r="H196" s="108"/>
      <c r="I196" s="108"/>
      <c r="J196" s="109">
        <f t="shared" si="6"/>
        <v>0</v>
      </c>
      <c r="K196" s="110">
        <f t="shared" si="7"/>
        <v>0</v>
      </c>
      <c r="L196" s="108"/>
      <c r="M196" s="108"/>
      <c r="N196" s="108"/>
      <c r="O196" s="112"/>
      <c r="P196" s="112"/>
      <c r="Q196" s="108"/>
      <c r="R196" s="108"/>
      <c r="S196" s="112"/>
    </row>
    <row r="197" spans="1:19" ht="15.75" customHeight="1" x14ac:dyDescent="0.2">
      <c r="A197" s="108"/>
      <c r="B197" s="108"/>
      <c r="C197" s="108"/>
      <c r="D197" s="107"/>
      <c r="E197" s="108"/>
      <c r="F197" s="108"/>
      <c r="G197" s="108"/>
      <c r="H197" s="108"/>
      <c r="I197" s="108"/>
      <c r="J197" s="109">
        <f t="shared" si="6"/>
        <v>0</v>
      </c>
      <c r="K197" s="110">
        <f t="shared" si="7"/>
        <v>0</v>
      </c>
      <c r="L197" s="108"/>
      <c r="M197" s="108"/>
      <c r="N197" s="108"/>
      <c r="O197" s="112"/>
      <c r="P197" s="112"/>
      <c r="Q197" s="108"/>
      <c r="R197" s="108"/>
      <c r="S197" s="112"/>
    </row>
    <row r="198" spans="1:19" ht="15.75" customHeight="1" x14ac:dyDescent="0.2">
      <c r="A198" s="108"/>
      <c r="B198" s="108"/>
      <c r="C198" s="108"/>
      <c r="D198" s="107"/>
      <c r="E198" s="108"/>
      <c r="F198" s="108"/>
      <c r="G198" s="108"/>
      <c r="H198" s="108"/>
      <c r="I198" s="108"/>
      <c r="J198" s="109">
        <f t="shared" ref="J198:J255" si="8">SUM(E198*1.2,F198*1.5,G198*2.4,H198*3,I198*4)</f>
        <v>0</v>
      </c>
      <c r="K198" s="110">
        <f t="shared" ref="K198:K253" si="9">ROUND((J198*28.5)*32%,0)</f>
        <v>0</v>
      </c>
      <c r="L198" s="108"/>
      <c r="M198" s="108"/>
      <c r="N198" s="108"/>
      <c r="O198" s="112"/>
      <c r="P198" s="112"/>
      <c r="Q198" s="108"/>
      <c r="R198" s="108"/>
      <c r="S198" s="112"/>
    </row>
    <row r="199" spans="1:19" ht="15.75" customHeight="1" x14ac:dyDescent="0.2">
      <c r="A199" s="108"/>
      <c r="B199" s="108"/>
      <c r="C199" s="108"/>
      <c r="D199" s="107"/>
      <c r="E199" s="108"/>
      <c r="F199" s="108"/>
      <c r="G199" s="108"/>
      <c r="H199" s="108"/>
      <c r="I199" s="108"/>
      <c r="J199" s="109">
        <f t="shared" si="8"/>
        <v>0</v>
      </c>
      <c r="K199" s="110">
        <f t="shared" si="9"/>
        <v>0</v>
      </c>
      <c r="L199" s="108"/>
      <c r="M199" s="108"/>
      <c r="N199" s="108"/>
      <c r="O199" s="112"/>
      <c r="P199" s="112"/>
      <c r="Q199" s="108"/>
      <c r="R199" s="108"/>
      <c r="S199" s="112"/>
    </row>
    <row r="200" spans="1:19" ht="15.75" customHeight="1" x14ac:dyDescent="0.2">
      <c r="A200" s="108"/>
      <c r="B200" s="108"/>
      <c r="C200" s="108"/>
      <c r="D200" s="107"/>
      <c r="E200" s="108"/>
      <c r="F200" s="108"/>
      <c r="G200" s="108"/>
      <c r="H200" s="108"/>
      <c r="I200" s="108"/>
      <c r="J200" s="109">
        <f t="shared" si="8"/>
        <v>0</v>
      </c>
      <c r="K200" s="110">
        <f t="shared" si="9"/>
        <v>0</v>
      </c>
      <c r="L200" s="108"/>
      <c r="M200" s="108"/>
      <c r="N200" s="108"/>
      <c r="O200" s="112"/>
      <c r="P200" s="112"/>
      <c r="Q200" s="108"/>
      <c r="R200" s="108"/>
      <c r="S200" s="112"/>
    </row>
    <row r="201" spans="1:19" ht="15.75" customHeight="1" x14ac:dyDescent="0.2">
      <c r="A201" s="108"/>
      <c r="B201" s="108"/>
      <c r="C201" s="108"/>
      <c r="D201" s="107"/>
      <c r="E201" s="108"/>
      <c r="F201" s="108"/>
      <c r="G201" s="108"/>
      <c r="H201" s="108"/>
      <c r="I201" s="108"/>
      <c r="J201" s="109">
        <f t="shared" si="8"/>
        <v>0</v>
      </c>
      <c r="K201" s="110">
        <f t="shared" si="9"/>
        <v>0</v>
      </c>
      <c r="L201" s="108"/>
      <c r="M201" s="108"/>
      <c r="N201" s="108"/>
      <c r="O201" s="112"/>
      <c r="P201" s="112"/>
      <c r="Q201" s="108"/>
      <c r="R201" s="108"/>
      <c r="S201" s="112"/>
    </row>
    <row r="202" spans="1:19" ht="15.75" customHeight="1" x14ac:dyDescent="0.2">
      <c r="A202" s="108"/>
      <c r="B202" s="108"/>
      <c r="C202" s="108"/>
      <c r="D202" s="107"/>
      <c r="E202" s="108"/>
      <c r="F202" s="108"/>
      <c r="G202" s="108"/>
      <c r="H202" s="108"/>
      <c r="I202" s="108"/>
      <c r="J202" s="109">
        <f t="shared" si="8"/>
        <v>0</v>
      </c>
      <c r="K202" s="110">
        <f t="shared" si="9"/>
        <v>0</v>
      </c>
      <c r="L202" s="108"/>
      <c r="M202" s="108"/>
      <c r="N202" s="108"/>
      <c r="O202" s="112"/>
      <c r="P202" s="112"/>
      <c r="Q202" s="108"/>
      <c r="R202" s="108"/>
      <c r="S202" s="112"/>
    </row>
    <row r="203" spans="1:19" ht="15.75" customHeight="1" x14ac:dyDescent="0.2">
      <c r="A203" s="108"/>
      <c r="B203" s="108"/>
      <c r="C203" s="108"/>
      <c r="D203" s="107"/>
      <c r="E203" s="108"/>
      <c r="F203" s="108"/>
      <c r="G203" s="108"/>
      <c r="H203" s="108"/>
      <c r="I203" s="108"/>
      <c r="J203" s="109">
        <f t="shared" si="8"/>
        <v>0</v>
      </c>
      <c r="K203" s="110">
        <f t="shared" si="9"/>
        <v>0</v>
      </c>
      <c r="L203" s="108"/>
      <c r="M203" s="108"/>
      <c r="N203" s="108"/>
      <c r="O203" s="112"/>
      <c r="P203" s="112"/>
      <c r="Q203" s="108"/>
      <c r="R203" s="108"/>
      <c r="S203" s="112"/>
    </row>
    <row r="204" spans="1:19" ht="15.75" customHeight="1" x14ac:dyDescent="0.2">
      <c r="A204" s="108"/>
      <c r="B204" s="108"/>
      <c r="C204" s="108"/>
      <c r="D204" s="107"/>
      <c r="E204" s="108"/>
      <c r="F204" s="108"/>
      <c r="G204" s="108"/>
      <c r="H204" s="108"/>
      <c r="I204" s="108"/>
      <c r="J204" s="109">
        <f t="shared" si="8"/>
        <v>0</v>
      </c>
      <c r="K204" s="110">
        <f t="shared" si="9"/>
        <v>0</v>
      </c>
      <c r="L204" s="108"/>
      <c r="M204" s="108"/>
      <c r="N204" s="108"/>
      <c r="O204" s="112"/>
      <c r="P204" s="112"/>
      <c r="Q204" s="108"/>
      <c r="R204" s="108"/>
      <c r="S204" s="112"/>
    </row>
    <row r="205" spans="1:19" ht="15.75" customHeight="1" x14ac:dyDescent="0.2">
      <c r="A205" s="108"/>
      <c r="B205" s="108"/>
      <c r="C205" s="108"/>
      <c r="D205" s="107"/>
      <c r="E205" s="108"/>
      <c r="F205" s="108"/>
      <c r="G205" s="108"/>
      <c r="H205" s="108"/>
      <c r="I205" s="108"/>
      <c r="J205" s="109">
        <f t="shared" si="8"/>
        <v>0</v>
      </c>
      <c r="K205" s="110">
        <f t="shared" si="9"/>
        <v>0</v>
      </c>
      <c r="L205" s="108"/>
      <c r="M205" s="108"/>
      <c r="N205" s="108"/>
      <c r="O205" s="112"/>
      <c r="P205" s="112"/>
      <c r="Q205" s="108"/>
      <c r="R205" s="108"/>
      <c r="S205" s="112"/>
    </row>
    <row r="206" spans="1:19" ht="15.75" customHeight="1" x14ac:dyDescent="0.2">
      <c r="A206" s="108"/>
      <c r="B206" s="108"/>
      <c r="C206" s="108"/>
      <c r="D206" s="107"/>
      <c r="E206" s="108"/>
      <c r="F206" s="108"/>
      <c r="G206" s="108"/>
      <c r="H206" s="108"/>
      <c r="I206" s="108"/>
      <c r="J206" s="109">
        <f t="shared" si="8"/>
        <v>0</v>
      </c>
      <c r="K206" s="110">
        <f t="shared" si="9"/>
        <v>0</v>
      </c>
      <c r="L206" s="108"/>
      <c r="M206" s="108"/>
      <c r="N206" s="108"/>
      <c r="O206" s="112"/>
      <c r="P206" s="112"/>
      <c r="Q206" s="108"/>
      <c r="R206" s="108"/>
      <c r="S206" s="112"/>
    </row>
    <row r="207" spans="1:19" ht="15.75" customHeight="1" x14ac:dyDescent="0.2">
      <c r="A207" s="108"/>
      <c r="B207" s="108"/>
      <c r="C207" s="108"/>
      <c r="D207" s="107"/>
      <c r="E207" s="108"/>
      <c r="F207" s="108"/>
      <c r="G207" s="108"/>
      <c r="H207" s="108"/>
      <c r="I207" s="108"/>
      <c r="J207" s="109">
        <f t="shared" si="8"/>
        <v>0</v>
      </c>
      <c r="K207" s="110">
        <f t="shared" si="9"/>
        <v>0</v>
      </c>
      <c r="L207" s="108"/>
      <c r="M207" s="108"/>
      <c r="N207" s="108"/>
      <c r="O207" s="112"/>
      <c r="P207" s="112"/>
      <c r="Q207" s="108"/>
      <c r="R207" s="108"/>
      <c r="S207" s="112"/>
    </row>
    <row r="208" spans="1:19" ht="15.75" customHeight="1" x14ac:dyDescent="0.2">
      <c r="A208" s="108"/>
      <c r="B208" s="108"/>
      <c r="C208" s="108"/>
      <c r="D208" s="107"/>
      <c r="E208" s="108"/>
      <c r="F208" s="108"/>
      <c r="G208" s="108"/>
      <c r="H208" s="108"/>
      <c r="I208" s="108"/>
      <c r="J208" s="109">
        <f t="shared" si="8"/>
        <v>0</v>
      </c>
      <c r="K208" s="110">
        <f t="shared" si="9"/>
        <v>0</v>
      </c>
      <c r="L208" s="108"/>
      <c r="M208" s="108"/>
      <c r="N208" s="108"/>
      <c r="O208" s="112"/>
      <c r="P208" s="112"/>
      <c r="Q208" s="108"/>
      <c r="R208" s="108"/>
      <c r="S208" s="112"/>
    </row>
    <row r="209" spans="1:19" ht="15.75" customHeight="1" x14ac:dyDescent="0.2">
      <c r="A209" s="108"/>
      <c r="B209" s="108"/>
      <c r="C209" s="108"/>
      <c r="D209" s="107"/>
      <c r="E209" s="108"/>
      <c r="F209" s="108"/>
      <c r="G209" s="108"/>
      <c r="H209" s="108"/>
      <c r="I209" s="108"/>
      <c r="J209" s="109">
        <f t="shared" si="8"/>
        <v>0</v>
      </c>
      <c r="K209" s="110">
        <f t="shared" si="9"/>
        <v>0</v>
      </c>
      <c r="L209" s="108"/>
      <c r="M209" s="108"/>
      <c r="N209" s="108"/>
      <c r="O209" s="112"/>
      <c r="P209" s="112"/>
      <c r="Q209" s="108"/>
      <c r="R209" s="108"/>
      <c r="S209" s="112"/>
    </row>
    <row r="210" spans="1:19" ht="15.75" customHeight="1" x14ac:dyDescent="0.2">
      <c r="A210" s="108"/>
      <c r="B210" s="108"/>
      <c r="C210" s="108"/>
      <c r="D210" s="107"/>
      <c r="E210" s="108"/>
      <c r="F210" s="108"/>
      <c r="G210" s="108"/>
      <c r="H210" s="108"/>
      <c r="I210" s="108"/>
      <c r="J210" s="109">
        <f t="shared" si="8"/>
        <v>0</v>
      </c>
      <c r="K210" s="110">
        <f t="shared" si="9"/>
        <v>0</v>
      </c>
      <c r="L210" s="108"/>
      <c r="M210" s="108"/>
      <c r="N210" s="108"/>
      <c r="O210" s="112"/>
      <c r="P210" s="112"/>
      <c r="Q210" s="108"/>
      <c r="R210" s="108"/>
      <c r="S210" s="112"/>
    </row>
    <row r="211" spans="1:19" ht="15.75" customHeight="1" x14ac:dyDescent="0.2">
      <c r="A211" s="108"/>
      <c r="B211" s="108"/>
      <c r="C211" s="108"/>
      <c r="D211" s="107"/>
      <c r="E211" s="108"/>
      <c r="F211" s="108"/>
      <c r="G211" s="108"/>
      <c r="H211" s="108"/>
      <c r="I211" s="108"/>
      <c r="J211" s="109">
        <f t="shared" si="8"/>
        <v>0</v>
      </c>
      <c r="K211" s="110">
        <f t="shared" si="9"/>
        <v>0</v>
      </c>
      <c r="L211" s="108"/>
      <c r="M211" s="108"/>
      <c r="N211" s="108"/>
      <c r="O211" s="112"/>
      <c r="P211" s="112"/>
      <c r="Q211" s="108"/>
      <c r="R211" s="108"/>
      <c r="S211" s="112"/>
    </row>
    <row r="212" spans="1:19" ht="15.75" customHeight="1" x14ac:dyDescent="0.2">
      <c r="A212" s="108"/>
      <c r="B212" s="108"/>
      <c r="C212" s="108"/>
      <c r="D212" s="107"/>
      <c r="E212" s="108"/>
      <c r="F212" s="108"/>
      <c r="G212" s="108"/>
      <c r="H212" s="108"/>
      <c r="I212" s="108"/>
      <c r="J212" s="109">
        <f t="shared" si="8"/>
        <v>0</v>
      </c>
      <c r="K212" s="110">
        <f t="shared" si="9"/>
        <v>0</v>
      </c>
      <c r="L212" s="108"/>
      <c r="M212" s="108"/>
      <c r="N212" s="108"/>
      <c r="O212" s="112"/>
      <c r="P212" s="112"/>
      <c r="Q212" s="108"/>
      <c r="R212" s="108"/>
      <c r="S212" s="112"/>
    </row>
    <row r="213" spans="1:19" ht="15.75" customHeight="1" x14ac:dyDescent="0.2">
      <c r="A213" s="108"/>
      <c r="B213" s="108"/>
      <c r="C213" s="108"/>
      <c r="D213" s="107"/>
      <c r="E213" s="108"/>
      <c r="F213" s="108"/>
      <c r="G213" s="108"/>
      <c r="H213" s="108"/>
      <c r="I213" s="108"/>
      <c r="J213" s="109">
        <f t="shared" si="8"/>
        <v>0</v>
      </c>
      <c r="K213" s="110">
        <f t="shared" si="9"/>
        <v>0</v>
      </c>
      <c r="L213" s="108"/>
      <c r="M213" s="108"/>
      <c r="N213" s="108"/>
      <c r="O213" s="112"/>
      <c r="P213" s="112"/>
      <c r="Q213" s="108"/>
      <c r="R213" s="108"/>
      <c r="S213" s="112"/>
    </row>
    <row r="214" spans="1:19" ht="15.75" customHeight="1" x14ac:dyDescent="0.2">
      <c r="A214" s="108"/>
      <c r="B214" s="108"/>
      <c r="C214" s="108"/>
      <c r="D214" s="107"/>
      <c r="E214" s="108"/>
      <c r="F214" s="108"/>
      <c r="G214" s="108"/>
      <c r="H214" s="108"/>
      <c r="I214" s="108"/>
      <c r="J214" s="109">
        <f t="shared" si="8"/>
        <v>0</v>
      </c>
      <c r="K214" s="110">
        <f t="shared" si="9"/>
        <v>0</v>
      </c>
      <c r="L214" s="108"/>
      <c r="M214" s="108"/>
      <c r="N214" s="108"/>
      <c r="O214" s="112"/>
      <c r="P214" s="112"/>
      <c r="Q214" s="108"/>
      <c r="R214" s="108"/>
      <c r="S214" s="112"/>
    </row>
    <row r="215" spans="1:19" ht="15.75" customHeight="1" x14ac:dyDescent="0.2">
      <c r="A215" s="108"/>
      <c r="B215" s="108"/>
      <c r="C215" s="108"/>
      <c r="D215" s="107"/>
      <c r="E215" s="108"/>
      <c r="F215" s="108"/>
      <c r="G215" s="108"/>
      <c r="H215" s="108"/>
      <c r="I215" s="108"/>
      <c r="J215" s="109">
        <f t="shared" si="8"/>
        <v>0</v>
      </c>
      <c r="K215" s="110">
        <f t="shared" si="9"/>
        <v>0</v>
      </c>
      <c r="L215" s="108"/>
      <c r="M215" s="108"/>
      <c r="N215" s="108"/>
      <c r="O215" s="112"/>
      <c r="P215" s="112"/>
      <c r="Q215" s="108"/>
      <c r="R215" s="108"/>
      <c r="S215" s="112"/>
    </row>
    <row r="216" spans="1:19" ht="15.75" customHeight="1" x14ac:dyDescent="0.2">
      <c r="A216" s="108"/>
      <c r="B216" s="108"/>
      <c r="C216" s="108"/>
      <c r="D216" s="107"/>
      <c r="E216" s="108"/>
      <c r="F216" s="108"/>
      <c r="G216" s="108"/>
      <c r="H216" s="108"/>
      <c r="I216" s="108"/>
      <c r="J216" s="109">
        <f t="shared" si="8"/>
        <v>0</v>
      </c>
      <c r="K216" s="110">
        <f t="shared" si="9"/>
        <v>0</v>
      </c>
      <c r="L216" s="108"/>
      <c r="M216" s="108"/>
      <c r="N216" s="108"/>
      <c r="O216" s="112"/>
      <c r="P216" s="112"/>
      <c r="Q216" s="108"/>
      <c r="R216" s="108"/>
      <c r="S216" s="112"/>
    </row>
    <row r="217" spans="1:19" ht="15.75" customHeight="1" x14ac:dyDescent="0.2">
      <c r="A217" s="108"/>
      <c r="B217" s="108"/>
      <c r="C217" s="108"/>
      <c r="D217" s="107"/>
      <c r="E217" s="108"/>
      <c r="F217" s="108"/>
      <c r="G217" s="108"/>
      <c r="H217" s="108"/>
      <c r="I217" s="108"/>
      <c r="J217" s="109">
        <f t="shared" si="8"/>
        <v>0</v>
      </c>
      <c r="K217" s="110">
        <f t="shared" si="9"/>
        <v>0</v>
      </c>
      <c r="L217" s="108"/>
      <c r="M217" s="108"/>
      <c r="N217" s="108"/>
      <c r="O217" s="112"/>
      <c r="P217" s="112"/>
      <c r="Q217" s="108"/>
      <c r="R217" s="108"/>
      <c r="S217" s="112"/>
    </row>
    <row r="218" spans="1:19" ht="15.75" customHeight="1" x14ac:dyDescent="0.2">
      <c r="A218" s="108"/>
      <c r="B218" s="108"/>
      <c r="C218" s="108"/>
      <c r="D218" s="107"/>
      <c r="E218" s="108"/>
      <c r="F218" s="108"/>
      <c r="G218" s="108"/>
      <c r="H218" s="108"/>
      <c r="I218" s="108"/>
      <c r="J218" s="109">
        <f t="shared" si="8"/>
        <v>0</v>
      </c>
      <c r="K218" s="110">
        <f t="shared" si="9"/>
        <v>0</v>
      </c>
      <c r="L218" s="108"/>
      <c r="M218" s="108"/>
      <c r="N218" s="108"/>
      <c r="O218" s="112"/>
      <c r="P218" s="112"/>
      <c r="Q218" s="108"/>
      <c r="R218" s="108"/>
      <c r="S218" s="112"/>
    </row>
    <row r="219" spans="1:19" ht="15.75" customHeight="1" x14ac:dyDescent="0.2">
      <c r="A219" s="108"/>
      <c r="B219" s="108"/>
      <c r="C219" s="108"/>
      <c r="D219" s="107"/>
      <c r="E219" s="108"/>
      <c r="F219" s="108"/>
      <c r="G219" s="108"/>
      <c r="H219" s="108"/>
      <c r="I219" s="108"/>
      <c r="J219" s="109">
        <f t="shared" si="8"/>
        <v>0</v>
      </c>
      <c r="K219" s="110">
        <f t="shared" si="9"/>
        <v>0</v>
      </c>
      <c r="L219" s="108"/>
      <c r="M219" s="108"/>
      <c r="N219" s="108"/>
      <c r="O219" s="112"/>
      <c r="P219" s="112"/>
      <c r="Q219" s="108"/>
      <c r="R219" s="108"/>
      <c r="S219" s="112"/>
    </row>
    <row r="220" spans="1:19" ht="15.75" customHeight="1" x14ac:dyDescent="0.2">
      <c r="A220" s="108"/>
      <c r="B220" s="108"/>
      <c r="C220" s="108"/>
      <c r="D220" s="107"/>
      <c r="E220" s="108"/>
      <c r="F220" s="108"/>
      <c r="G220" s="108"/>
      <c r="H220" s="108"/>
      <c r="I220" s="108"/>
      <c r="J220" s="109">
        <f t="shared" si="8"/>
        <v>0</v>
      </c>
      <c r="K220" s="110">
        <f t="shared" si="9"/>
        <v>0</v>
      </c>
      <c r="L220" s="108"/>
      <c r="M220" s="108"/>
      <c r="N220" s="108"/>
      <c r="O220" s="112"/>
      <c r="P220" s="112"/>
      <c r="Q220" s="108"/>
      <c r="R220" s="108"/>
      <c r="S220" s="112"/>
    </row>
    <row r="221" spans="1:19" ht="15.75" customHeight="1" x14ac:dyDescent="0.2">
      <c r="A221" s="108"/>
      <c r="B221" s="108"/>
      <c r="C221" s="108"/>
      <c r="D221" s="107"/>
      <c r="E221" s="108"/>
      <c r="F221" s="108"/>
      <c r="G221" s="108"/>
      <c r="H221" s="108"/>
      <c r="I221" s="108"/>
      <c r="J221" s="109">
        <f t="shared" si="8"/>
        <v>0</v>
      </c>
      <c r="K221" s="110">
        <f t="shared" si="9"/>
        <v>0</v>
      </c>
      <c r="L221" s="108"/>
      <c r="M221" s="108"/>
      <c r="N221" s="108"/>
      <c r="O221" s="112"/>
      <c r="P221" s="112"/>
      <c r="Q221" s="108"/>
      <c r="R221" s="108"/>
      <c r="S221" s="112"/>
    </row>
    <row r="222" spans="1:19" ht="15.75" customHeight="1" x14ac:dyDescent="0.2">
      <c r="A222" s="108"/>
      <c r="B222" s="108"/>
      <c r="C222" s="108"/>
      <c r="D222" s="107"/>
      <c r="E222" s="108"/>
      <c r="F222" s="108"/>
      <c r="G222" s="108"/>
      <c r="H222" s="108"/>
      <c r="I222" s="108"/>
      <c r="J222" s="109">
        <f t="shared" si="8"/>
        <v>0</v>
      </c>
      <c r="K222" s="110">
        <f t="shared" si="9"/>
        <v>0</v>
      </c>
      <c r="L222" s="108"/>
      <c r="M222" s="108"/>
      <c r="N222" s="108"/>
      <c r="O222" s="112"/>
      <c r="P222" s="112"/>
      <c r="Q222" s="108"/>
      <c r="R222" s="108"/>
      <c r="S222" s="112"/>
    </row>
    <row r="223" spans="1:19" ht="15.75" customHeight="1" x14ac:dyDescent="0.2">
      <c r="A223" s="108"/>
      <c r="B223" s="108"/>
      <c r="C223" s="108"/>
      <c r="D223" s="107"/>
      <c r="E223" s="108"/>
      <c r="F223" s="108"/>
      <c r="G223" s="108"/>
      <c r="H223" s="108"/>
      <c r="I223" s="108"/>
      <c r="J223" s="109">
        <f t="shared" si="8"/>
        <v>0</v>
      </c>
      <c r="K223" s="110">
        <f t="shared" si="9"/>
        <v>0</v>
      </c>
      <c r="L223" s="108"/>
      <c r="M223" s="108"/>
      <c r="N223" s="108"/>
      <c r="O223" s="112"/>
      <c r="P223" s="112"/>
      <c r="Q223" s="108"/>
      <c r="R223" s="108"/>
      <c r="S223" s="112"/>
    </row>
    <row r="224" spans="1:19" ht="15.75" customHeight="1" x14ac:dyDescent="0.2">
      <c r="A224" s="108"/>
      <c r="B224" s="108"/>
      <c r="C224" s="108"/>
      <c r="D224" s="107"/>
      <c r="E224" s="108"/>
      <c r="F224" s="108"/>
      <c r="G224" s="108"/>
      <c r="H224" s="108"/>
      <c r="I224" s="108"/>
      <c r="J224" s="109">
        <f t="shared" si="8"/>
        <v>0</v>
      </c>
      <c r="K224" s="110">
        <f t="shared" si="9"/>
        <v>0</v>
      </c>
      <c r="L224" s="108"/>
      <c r="M224" s="108"/>
      <c r="N224" s="108"/>
      <c r="O224" s="112"/>
      <c r="P224" s="112"/>
      <c r="Q224" s="108"/>
      <c r="R224" s="108"/>
      <c r="S224" s="112"/>
    </row>
    <row r="225" spans="1:19" ht="15.75" customHeight="1" x14ac:dyDescent="0.2">
      <c r="A225" s="108"/>
      <c r="B225" s="108"/>
      <c r="C225" s="108"/>
      <c r="D225" s="107"/>
      <c r="E225" s="108"/>
      <c r="F225" s="108"/>
      <c r="G225" s="108"/>
      <c r="H225" s="108"/>
      <c r="I225" s="108"/>
      <c r="J225" s="109">
        <f t="shared" si="8"/>
        <v>0</v>
      </c>
      <c r="K225" s="110">
        <f t="shared" si="9"/>
        <v>0</v>
      </c>
      <c r="L225" s="108"/>
      <c r="M225" s="108"/>
      <c r="N225" s="108"/>
      <c r="O225" s="112"/>
      <c r="P225" s="112"/>
      <c r="Q225" s="108"/>
      <c r="R225" s="108"/>
      <c r="S225" s="112"/>
    </row>
    <row r="226" spans="1:19" ht="15.75" customHeight="1" x14ac:dyDescent="0.2">
      <c r="A226" s="108"/>
      <c r="B226" s="108"/>
      <c r="C226" s="108"/>
      <c r="D226" s="107"/>
      <c r="E226" s="108"/>
      <c r="F226" s="108"/>
      <c r="G226" s="108"/>
      <c r="H226" s="108"/>
      <c r="I226" s="108"/>
      <c r="J226" s="109">
        <f t="shared" si="8"/>
        <v>0</v>
      </c>
      <c r="K226" s="110">
        <f t="shared" si="9"/>
        <v>0</v>
      </c>
      <c r="L226" s="108"/>
      <c r="M226" s="108"/>
      <c r="N226" s="108"/>
      <c r="O226" s="112"/>
      <c r="P226" s="112"/>
      <c r="Q226" s="108"/>
      <c r="R226" s="108"/>
      <c r="S226" s="112"/>
    </row>
    <row r="227" spans="1:19" ht="15.75" customHeight="1" x14ac:dyDescent="0.2">
      <c r="A227" s="108"/>
      <c r="B227" s="108"/>
      <c r="C227" s="108"/>
      <c r="D227" s="107"/>
      <c r="E227" s="108"/>
      <c r="F227" s="108"/>
      <c r="G227" s="108"/>
      <c r="H227" s="108"/>
      <c r="I227" s="108"/>
      <c r="J227" s="109">
        <f t="shared" si="8"/>
        <v>0</v>
      </c>
      <c r="K227" s="110">
        <f t="shared" si="9"/>
        <v>0</v>
      </c>
      <c r="L227" s="108"/>
      <c r="M227" s="108"/>
      <c r="N227" s="108"/>
      <c r="O227" s="112"/>
      <c r="P227" s="112"/>
      <c r="Q227" s="108"/>
      <c r="R227" s="108"/>
      <c r="S227" s="112"/>
    </row>
    <row r="228" spans="1:19" ht="15.75" customHeight="1" x14ac:dyDescent="0.2">
      <c r="A228" s="108"/>
      <c r="B228" s="108"/>
      <c r="C228" s="108"/>
      <c r="D228" s="107"/>
      <c r="E228" s="108"/>
      <c r="F228" s="108"/>
      <c r="G228" s="108"/>
      <c r="H228" s="108"/>
      <c r="I228" s="108"/>
      <c r="J228" s="109">
        <f t="shared" si="8"/>
        <v>0</v>
      </c>
      <c r="K228" s="110">
        <f t="shared" si="9"/>
        <v>0</v>
      </c>
      <c r="L228" s="108"/>
      <c r="M228" s="108"/>
      <c r="N228" s="108"/>
      <c r="O228" s="112"/>
      <c r="P228" s="112"/>
      <c r="Q228" s="108"/>
      <c r="R228" s="108"/>
      <c r="S228" s="112"/>
    </row>
    <row r="229" spans="1:19" ht="15.75" customHeight="1" x14ac:dyDescent="0.2">
      <c r="A229" s="108"/>
      <c r="B229" s="108"/>
      <c r="C229" s="108"/>
      <c r="D229" s="107"/>
      <c r="E229" s="108"/>
      <c r="F229" s="108"/>
      <c r="G229" s="108"/>
      <c r="H229" s="108"/>
      <c r="I229" s="108"/>
      <c r="J229" s="109">
        <f t="shared" si="8"/>
        <v>0</v>
      </c>
      <c r="K229" s="110">
        <f t="shared" si="9"/>
        <v>0</v>
      </c>
      <c r="L229" s="108"/>
      <c r="M229" s="108"/>
      <c r="N229" s="108"/>
      <c r="O229" s="112"/>
      <c r="P229" s="112"/>
      <c r="Q229" s="108"/>
      <c r="R229" s="108"/>
      <c r="S229" s="112"/>
    </row>
    <row r="230" spans="1:19" ht="15.75" customHeight="1" x14ac:dyDescent="0.2">
      <c r="A230" s="108"/>
      <c r="B230" s="108"/>
      <c r="C230" s="108"/>
      <c r="D230" s="107"/>
      <c r="E230" s="108"/>
      <c r="F230" s="108"/>
      <c r="G230" s="108"/>
      <c r="H230" s="108"/>
      <c r="I230" s="108"/>
      <c r="J230" s="109">
        <f t="shared" si="8"/>
        <v>0</v>
      </c>
      <c r="K230" s="110">
        <f t="shared" si="9"/>
        <v>0</v>
      </c>
      <c r="L230" s="108"/>
      <c r="M230" s="108"/>
      <c r="N230" s="108"/>
      <c r="O230" s="112"/>
      <c r="P230" s="112"/>
      <c r="Q230" s="108"/>
      <c r="R230" s="108"/>
      <c r="S230" s="112"/>
    </row>
    <row r="231" spans="1:19" ht="15.75" customHeight="1" x14ac:dyDescent="0.2">
      <c r="A231" s="108"/>
      <c r="B231" s="108"/>
      <c r="C231" s="108"/>
      <c r="D231" s="107"/>
      <c r="E231" s="108"/>
      <c r="F231" s="108"/>
      <c r="G231" s="108"/>
      <c r="H231" s="108"/>
      <c r="I231" s="108"/>
      <c r="J231" s="109">
        <f t="shared" si="8"/>
        <v>0</v>
      </c>
      <c r="K231" s="110">
        <f t="shared" si="9"/>
        <v>0</v>
      </c>
      <c r="L231" s="108"/>
      <c r="M231" s="108"/>
      <c r="N231" s="108"/>
      <c r="O231" s="112"/>
      <c r="P231" s="112"/>
      <c r="Q231" s="108"/>
      <c r="R231" s="108"/>
      <c r="S231" s="112"/>
    </row>
    <row r="232" spans="1:19" ht="15.75" customHeight="1" x14ac:dyDescent="0.2">
      <c r="A232" s="108"/>
      <c r="B232" s="108"/>
      <c r="C232" s="108"/>
      <c r="D232" s="107"/>
      <c r="E232" s="108"/>
      <c r="F232" s="108"/>
      <c r="G232" s="108"/>
      <c r="H232" s="108"/>
      <c r="I232" s="108"/>
      <c r="J232" s="109">
        <f t="shared" si="8"/>
        <v>0</v>
      </c>
      <c r="K232" s="110">
        <f t="shared" si="9"/>
        <v>0</v>
      </c>
      <c r="L232" s="108"/>
      <c r="M232" s="108"/>
      <c r="N232" s="108"/>
      <c r="O232" s="112"/>
      <c r="P232" s="112"/>
      <c r="Q232" s="108"/>
      <c r="R232" s="108"/>
      <c r="S232" s="112"/>
    </row>
    <row r="233" spans="1:19" ht="15.75" customHeight="1" x14ac:dyDescent="0.2">
      <c r="A233" s="108"/>
      <c r="B233" s="108"/>
      <c r="C233" s="108"/>
      <c r="D233" s="107"/>
      <c r="E233" s="108"/>
      <c r="F233" s="108"/>
      <c r="G233" s="108"/>
      <c r="H233" s="108"/>
      <c r="I233" s="108"/>
      <c r="J233" s="109">
        <f t="shared" si="8"/>
        <v>0</v>
      </c>
      <c r="K233" s="110">
        <f t="shared" si="9"/>
        <v>0</v>
      </c>
      <c r="L233" s="108"/>
      <c r="M233" s="108"/>
      <c r="N233" s="108"/>
      <c r="O233" s="112"/>
      <c r="P233" s="112"/>
      <c r="Q233" s="108"/>
      <c r="R233" s="108"/>
      <c r="S233" s="112"/>
    </row>
    <row r="234" spans="1:19" ht="15.75" customHeight="1" x14ac:dyDescent="0.2">
      <c r="A234" s="108"/>
      <c r="B234" s="108"/>
      <c r="C234" s="108"/>
      <c r="D234" s="107"/>
      <c r="E234" s="108"/>
      <c r="F234" s="108"/>
      <c r="G234" s="108"/>
      <c r="H234" s="108"/>
      <c r="I234" s="108"/>
      <c r="J234" s="109">
        <f t="shared" si="8"/>
        <v>0</v>
      </c>
      <c r="K234" s="110">
        <f t="shared" si="9"/>
        <v>0</v>
      </c>
      <c r="L234" s="108"/>
      <c r="M234" s="108"/>
      <c r="N234" s="108"/>
      <c r="O234" s="112"/>
      <c r="P234" s="112"/>
      <c r="Q234" s="108"/>
      <c r="R234" s="108"/>
      <c r="S234" s="112"/>
    </row>
    <row r="235" spans="1:19" ht="15.75" customHeight="1" x14ac:dyDescent="0.2">
      <c r="A235" s="108"/>
      <c r="B235" s="108"/>
      <c r="C235" s="108"/>
      <c r="D235" s="107"/>
      <c r="E235" s="108"/>
      <c r="F235" s="108"/>
      <c r="G235" s="108"/>
      <c r="H235" s="108"/>
      <c r="I235" s="108"/>
      <c r="J235" s="109">
        <f t="shared" si="8"/>
        <v>0</v>
      </c>
      <c r="K235" s="110">
        <f t="shared" si="9"/>
        <v>0</v>
      </c>
      <c r="L235" s="108"/>
      <c r="M235" s="108"/>
      <c r="N235" s="108"/>
      <c r="O235" s="112"/>
      <c r="P235" s="112"/>
      <c r="Q235" s="108"/>
      <c r="R235" s="108"/>
      <c r="S235" s="112"/>
    </row>
    <row r="236" spans="1:19" ht="15.75" customHeight="1" x14ac:dyDescent="0.2">
      <c r="A236" s="108"/>
      <c r="B236" s="108"/>
      <c r="C236" s="108"/>
      <c r="D236" s="107"/>
      <c r="E236" s="108"/>
      <c r="F236" s="108"/>
      <c r="G236" s="108"/>
      <c r="H236" s="108"/>
      <c r="I236" s="108"/>
      <c r="J236" s="109">
        <f t="shared" si="8"/>
        <v>0</v>
      </c>
      <c r="K236" s="110">
        <f t="shared" si="9"/>
        <v>0</v>
      </c>
      <c r="L236" s="108"/>
      <c r="M236" s="108"/>
      <c r="N236" s="108"/>
      <c r="O236" s="112"/>
      <c r="P236" s="112"/>
      <c r="Q236" s="108"/>
      <c r="R236" s="108"/>
      <c r="S236" s="112"/>
    </row>
    <row r="237" spans="1:19" ht="15.75" customHeight="1" x14ac:dyDescent="0.2">
      <c r="A237" s="108"/>
      <c r="B237" s="108"/>
      <c r="C237" s="108"/>
      <c r="D237" s="107"/>
      <c r="E237" s="108"/>
      <c r="F237" s="108"/>
      <c r="G237" s="108"/>
      <c r="H237" s="108"/>
      <c r="I237" s="108"/>
      <c r="J237" s="109">
        <f t="shared" si="8"/>
        <v>0</v>
      </c>
      <c r="K237" s="110">
        <f t="shared" si="9"/>
        <v>0</v>
      </c>
      <c r="L237" s="108"/>
      <c r="M237" s="108"/>
      <c r="N237" s="108"/>
      <c r="O237" s="112"/>
      <c r="P237" s="112"/>
      <c r="Q237" s="108"/>
      <c r="R237" s="108"/>
      <c r="S237" s="112"/>
    </row>
    <row r="238" spans="1:19" ht="15.75" customHeight="1" x14ac:dyDescent="0.2">
      <c r="A238" s="108"/>
      <c r="B238" s="108"/>
      <c r="C238" s="108"/>
      <c r="D238" s="107"/>
      <c r="E238" s="108"/>
      <c r="F238" s="108"/>
      <c r="G238" s="108"/>
      <c r="H238" s="108"/>
      <c r="I238" s="108"/>
      <c r="J238" s="109">
        <f t="shared" si="8"/>
        <v>0</v>
      </c>
      <c r="K238" s="110">
        <f t="shared" si="9"/>
        <v>0</v>
      </c>
      <c r="L238" s="108"/>
      <c r="M238" s="108"/>
      <c r="N238" s="108"/>
      <c r="O238" s="112"/>
      <c r="P238" s="112"/>
      <c r="Q238" s="108"/>
      <c r="R238" s="108"/>
      <c r="S238" s="112"/>
    </row>
    <row r="239" spans="1:19" ht="15.75" customHeight="1" x14ac:dyDescent="0.2">
      <c r="A239" s="108"/>
      <c r="B239" s="108"/>
      <c r="C239" s="108"/>
      <c r="D239" s="107"/>
      <c r="E239" s="108"/>
      <c r="F239" s="108"/>
      <c r="G239" s="108"/>
      <c r="H239" s="108"/>
      <c r="I239" s="108"/>
      <c r="J239" s="109">
        <f t="shared" si="8"/>
        <v>0</v>
      </c>
      <c r="K239" s="110">
        <f t="shared" si="9"/>
        <v>0</v>
      </c>
      <c r="L239" s="108"/>
      <c r="M239" s="108"/>
      <c r="N239" s="108"/>
      <c r="O239" s="112"/>
      <c r="P239" s="112"/>
      <c r="Q239" s="108"/>
      <c r="R239" s="108"/>
      <c r="S239" s="112"/>
    </row>
    <row r="240" spans="1:19" ht="15.75" customHeight="1" x14ac:dyDescent="0.2">
      <c r="A240" s="108"/>
      <c r="B240" s="108"/>
      <c r="C240" s="108"/>
      <c r="D240" s="107"/>
      <c r="E240" s="108"/>
      <c r="F240" s="108"/>
      <c r="G240" s="108"/>
      <c r="H240" s="108"/>
      <c r="I240" s="108"/>
      <c r="J240" s="109">
        <f t="shared" si="8"/>
        <v>0</v>
      </c>
      <c r="K240" s="110">
        <f t="shared" si="9"/>
        <v>0</v>
      </c>
      <c r="L240" s="108"/>
      <c r="M240" s="108"/>
      <c r="N240" s="108"/>
      <c r="O240" s="112"/>
      <c r="P240" s="112"/>
      <c r="Q240" s="108"/>
      <c r="R240" s="108"/>
      <c r="S240" s="112"/>
    </row>
    <row r="241" spans="1:19" ht="15.75" customHeight="1" x14ac:dyDescent="0.2">
      <c r="A241" s="108"/>
      <c r="B241" s="108"/>
      <c r="C241" s="108"/>
      <c r="D241" s="107"/>
      <c r="E241" s="108"/>
      <c r="F241" s="108"/>
      <c r="G241" s="108"/>
      <c r="H241" s="108"/>
      <c r="I241" s="108"/>
      <c r="J241" s="109">
        <f t="shared" si="8"/>
        <v>0</v>
      </c>
      <c r="K241" s="110">
        <f t="shared" si="9"/>
        <v>0</v>
      </c>
      <c r="L241" s="108"/>
      <c r="M241" s="108"/>
      <c r="N241" s="108"/>
      <c r="O241" s="112"/>
      <c r="P241" s="112"/>
      <c r="Q241" s="108"/>
      <c r="R241" s="108"/>
      <c r="S241" s="112"/>
    </row>
    <row r="242" spans="1:19" ht="15.75" customHeight="1" x14ac:dyDescent="0.2">
      <c r="A242" s="108"/>
      <c r="B242" s="108"/>
      <c r="C242" s="108"/>
      <c r="D242" s="107"/>
      <c r="E242" s="108"/>
      <c r="F242" s="108"/>
      <c r="G242" s="108"/>
      <c r="H242" s="108"/>
      <c r="I242" s="108"/>
      <c r="J242" s="109">
        <f t="shared" si="8"/>
        <v>0</v>
      </c>
      <c r="K242" s="110">
        <f t="shared" si="9"/>
        <v>0</v>
      </c>
      <c r="L242" s="108"/>
      <c r="M242" s="108"/>
      <c r="N242" s="108"/>
      <c r="O242" s="112"/>
      <c r="P242" s="112"/>
      <c r="Q242" s="108"/>
      <c r="R242" s="108"/>
      <c r="S242" s="112"/>
    </row>
    <row r="243" spans="1:19" ht="15.75" customHeight="1" x14ac:dyDescent="0.2">
      <c r="A243" s="108"/>
      <c r="B243" s="108"/>
      <c r="C243" s="108"/>
      <c r="D243" s="107"/>
      <c r="E243" s="108"/>
      <c r="F243" s="108"/>
      <c r="G243" s="108"/>
      <c r="H243" s="108"/>
      <c r="I243" s="108"/>
      <c r="J243" s="109">
        <f t="shared" si="8"/>
        <v>0</v>
      </c>
      <c r="K243" s="110">
        <f t="shared" si="9"/>
        <v>0</v>
      </c>
      <c r="L243" s="108"/>
      <c r="M243" s="108"/>
      <c r="N243" s="108"/>
      <c r="O243" s="112"/>
      <c r="P243" s="112"/>
      <c r="Q243" s="108"/>
      <c r="R243" s="108"/>
      <c r="S243" s="112"/>
    </row>
    <row r="244" spans="1:19" ht="15.75" customHeight="1" x14ac:dyDescent="0.2">
      <c r="A244" s="108"/>
      <c r="B244" s="108"/>
      <c r="C244" s="108"/>
      <c r="D244" s="107"/>
      <c r="E244" s="108"/>
      <c r="F244" s="108"/>
      <c r="G244" s="108"/>
      <c r="H244" s="108"/>
      <c r="I244" s="108"/>
      <c r="J244" s="109">
        <f t="shared" si="8"/>
        <v>0</v>
      </c>
      <c r="K244" s="110">
        <f t="shared" si="9"/>
        <v>0</v>
      </c>
      <c r="L244" s="108"/>
      <c r="M244" s="108"/>
      <c r="N244" s="108"/>
      <c r="O244" s="112"/>
      <c r="P244" s="112"/>
      <c r="Q244" s="108"/>
      <c r="R244" s="108"/>
      <c r="S244" s="112"/>
    </row>
    <row r="245" spans="1:19" ht="15.75" customHeight="1" x14ac:dyDescent="0.2">
      <c r="A245" s="108"/>
      <c r="B245" s="108"/>
      <c r="C245" s="108"/>
      <c r="D245" s="107"/>
      <c r="E245" s="108"/>
      <c r="F245" s="108"/>
      <c r="G245" s="108"/>
      <c r="H245" s="108"/>
      <c r="I245" s="108"/>
      <c r="J245" s="109">
        <f t="shared" si="8"/>
        <v>0</v>
      </c>
      <c r="K245" s="110">
        <f t="shared" si="9"/>
        <v>0</v>
      </c>
      <c r="L245" s="108"/>
      <c r="M245" s="108"/>
      <c r="N245" s="108"/>
      <c r="O245" s="112"/>
      <c r="P245" s="112"/>
      <c r="Q245" s="108"/>
      <c r="R245" s="108"/>
      <c r="S245" s="112"/>
    </row>
    <row r="246" spans="1:19" ht="15.75" customHeight="1" x14ac:dyDescent="0.2">
      <c r="A246" s="108"/>
      <c r="B246" s="108"/>
      <c r="C246" s="108"/>
      <c r="D246" s="107"/>
      <c r="E246" s="108"/>
      <c r="F246" s="108"/>
      <c r="G246" s="108"/>
      <c r="H246" s="108"/>
      <c r="I246" s="108"/>
      <c r="J246" s="109">
        <f t="shared" si="8"/>
        <v>0</v>
      </c>
      <c r="K246" s="110">
        <f t="shared" si="9"/>
        <v>0</v>
      </c>
      <c r="L246" s="108"/>
      <c r="M246" s="108"/>
      <c r="N246" s="108"/>
      <c r="O246" s="112"/>
      <c r="P246" s="112"/>
      <c r="Q246" s="108"/>
      <c r="R246" s="108"/>
      <c r="S246" s="112"/>
    </row>
    <row r="247" spans="1:19" ht="15.75" customHeight="1" x14ac:dyDescent="0.2">
      <c r="A247" s="108"/>
      <c r="B247" s="108"/>
      <c r="C247" s="108"/>
      <c r="D247" s="107"/>
      <c r="E247" s="108"/>
      <c r="F247" s="108"/>
      <c r="G247" s="108"/>
      <c r="H247" s="108"/>
      <c r="I247" s="108"/>
      <c r="J247" s="109">
        <f t="shared" si="8"/>
        <v>0</v>
      </c>
      <c r="K247" s="110">
        <f t="shared" si="9"/>
        <v>0</v>
      </c>
      <c r="L247" s="108"/>
      <c r="M247" s="108"/>
      <c r="N247" s="108"/>
      <c r="O247" s="112"/>
      <c r="P247" s="112"/>
      <c r="Q247" s="108"/>
      <c r="R247" s="108"/>
      <c r="S247" s="112"/>
    </row>
    <row r="248" spans="1:19" ht="15.75" customHeight="1" x14ac:dyDescent="0.2">
      <c r="A248" s="108"/>
      <c r="B248" s="108"/>
      <c r="C248" s="108"/>
      <c r="D248" s="107"/>
      <c r="E248" s="108"/>
      <c r="F248" s="108"/>
      <c r="G248" s="108"/>
      <c r="H248" s="108"/>
      <c r="I248" s="108"/>
      <c r="J248" s="109">
        <f t="shared" si="8"/>
        <v>0</v>
      </c>
      <c r="K248" s="110">
        <f t="shared" si="9"/>
        <v>0</v>
      </c>
      <c r="L248" s="108"/>
      <c r="M248" s="108"/>
      <c r="N248" s="108"/>
      <c r="O248" s="112"/>
      <c r="P248" s="112"/>
      <c r="Q248" s="108"/>
      <c r="R248" s="108"/>
      <c r="S248" s="112"/>
    </row>
    <row r="249" spans="1:19" ht="15.75" customHeight="1" x14ac:dyDescent="0.2">
      <c r="A249" s="108"/>
      <c r="B249" s="108"/>
      <c r="C249" s="108"/>
      <c r="D249" s="107"/>
      <c r="E249" s="108"/>
      <c r="F249" s="108"/>
      <c r="G249" s="108"/>
      <c r="H249" s="108"/>
      <c r="I249" s="108"/>
      <c r="J249" s="109">
        <f t="shared" si="8"/>
        <v>0</v>
      </c>
      <c r="K249" s="110">
        <f t="shared" si="9"/>
        <v>0</v>
      </c>
      <c r="L249" s="108"/>
      <c r="M249" s="108"/>
      <c r="N249" s="108"/>
      <c r="O249" s="112"/>
      <c r="P249" s="112"/>
      <c r="Q249" s="108"/>
      <c r="R249" s="108"/>
      <c r="S249" s="112"/>
    </row>
    <row r="250" spans="1:19" ht="15.75" customHeight="1" x14ac:dyDescent="0.2">
      <c r="A250" s="108"/>
      <c r="B250" s="108"/>
      <c r="C250" s="108"/>
      <c r="D250" s="107"/>
      <c r="E250" s="108"/>
      <c r="F250" s="108"/>
      <c r="G250" s="108"/>
      <c r="H250" s="108"/>
      <c r="I250" s="108"/>
      <c r="J250" s="109">
        <f t="shared" si="8"/>
        <v>0</v>
      </c>
      <c r="K250" s="110">
        <f t="shared" si="9"/>
        <v>0</v>
      </c>
      <c r="L250" s="108"/>
      <c r="M250" s="108"/>
      <c r="N250" s="108"/>
      <c r="O250" s="112"/>
      <c r="P250" s="112"/>
      <c r="Q250" s="108"/>
      <c r="R250" s="108"/>
      <c r="S250" s="112"/>
    </row>
    <row r="251" spans="1:19" ht="15.75" customHeight="1" x14ac:dyDescent="0.2">
      <c r="A251" s="108"/>
      <c r="B251" s="108"/>
      <c r="C251" s="108"/>
      <c r="D251" s="107"/>
      <c r="E251" s="108"/>
      <c r="F251" s="108"/>
      <c r="G251" s="108"/>
      <c r="H251" s="108"/>
      <c r="I251" s="108"/>
      <c r="J251" s="109">
        <f t="shared" si="8"/>
        <v>0</v>
      </c>
      <c r="K251" s="110">
        <f t="shared" si="9"/>
        <v>0</v>
      </c>
      <c r="L251" s="108"/>
      <c r="M251" s="108"/>
      <c r="N251" s="108"/>
      <c r="O251" s="112"/>
      <c r="P251" s="112"/>
      <c r="Q251" s="108"/>
      <c r="R251" s="108"/>
      <c r="S251" s="112"/>
    </row>
    <row r="252" spans="1:19" ht="15.75" customHeight="1" x14ac:dyDescent="0.2">
      <c r="A252" s="108"/>
      <c r="B252" s="108"/>
      <c r="C252" s="108"/>
      <c r="D252" s="107"/>
      <c r="E252" s="108"/>
      <c r="F252" s="108"/>
      <c r="G252" s="108"/>
      <c r="H252" s="108"/>
      <c r="I252" s="108"/>
      <c r="J252" s="109">
        <f t="shared" si="8"/>
        <v>0</v>
      </c>
      <c r="K252" s="110">
        <f t="shared" si="9"/>
        <v>0</v>
      </c>
      <c r="L252" s="108"/>
      <c r="M252" s="108"/>
      <c r="N252" s="108"/>
      <c r="O252" s="112"/>
      <c r="P252" s="112"/>
      <c r="Q252" s="108"/>
      <c r="R252" s="108"/>
      <c r="S252" s="112"/>
    </row>
    <row r="253" spans="1:19" ht="15.75" customHeight="1" x14ac:dyDescent="0.2">
      <c r="A253" s="108"/>
      <c r="B253" s="108"/>
      <c r="C253" s="108"/>
      <c r="D253" s="107"/>
      <c r="E253" s="108"/>
      <c r="F253" s="108"/>
      <c r="G253" s="108"/>
      <c r="H253" s="108"/>
      <c r="I253" s="108"/>
      <c r="J253" s="109">
        <f t="shared" si="8"/>
        <v>0</v>
      </c>
      <c r="K253" s="110">
        <f t="shared" si="9"/>
        <v>0</v>
      </c>
      <c r="L253" s="108"/>
      <c r="M253" s="108"/>
      <c r="N253" s="108"/>
      <c r="O253" s="112"/>
      <c r="P253" s="112"/>
      <c r="Q253" s="108"/>
      <c r="R253" s="108"/>
      <c r="S253" s="112"/>
    </row>
    <row r="254" spans="1:19" ht="15.75" customHeight="1" x14ac:dyDescent="0.2">
      <c r="A254" s="108"/>
      <c r="B254" s="108"/>
      <c r="C254" s="108"/>
      <c r="D254" s="107"/>
      <c r="E254" s="108"/>
      <c r="F254" s="108"/>
      <c r="G254" s="108"/>
      <c r="H254" s="108"/>
      <c r="I254" s="108"/>
      <c r="J254" s="109">
        <f t="shared" si="8"/>
        <v>0</v>
      </c>
      <c r="K254" s="109"/>
      <c r="L254" s="108"/>
      <c r="M254" s="108"/>
      <c r="N254" s="108"/>
      <c r="O254" s="112"/>
      <c r="P254" s="112"/>
      <c r="Q254" s="108"/>
      <c r="R254" s="108"/>
      <c r="S254" s="112"/>
    </row>
    <row r="255" spans="1:19" ht="15.75" customHeight="1" x14ac:dyDescent="0.2">
      <c r="A255" s="108"/>
      <c r="B255" s="108"/>
      <c r="C255" s="108"/>
      <c r="D255" s="107"/>
      <c r="E255" s="108"/>
      <c r="F255" s="108"/>
      <c r="G255" s="108"/>
      <c r="H255" s="108"/>
      <c r="I255" s="108"/>
      <c r="J255" s="109">
        <f t="shared" si="8"/>
        <v>0</v>
      </c>
      <c r="K255" s="109"/>
      <c r="L255" s="108"/>
      <c r="M255" s="108"/>
      <c r="N255" s="108"/>
      <c r="O255" s="112"/>
      <c r="P255" s="112"/>
      <c r="Q255" s="108"/>
      <c r="R255" s="108"/>
      <c r="S255" s="112"/>
    </row>
    <row r="256" spans="1:19" ht="15.75" customHeight="1" x14ac:dyDescent="0.2">
      <c r="A256" s="108"/>
      <c r="B256" s="108"/>
      <c r="C256" s="108"/>
      <c r="D256" s="107"/>
      <c r="E256" s="108"/>
      <c r="F256" s="108"/>
      <c r="G256" s="108"/>
      <c r="H256" s="108"/>
      <c r="I256" s="108"/>
      <c r="J256" s="109"/>
      <c r="K256" s="109"/>
      <c r="L256" s="108"/>
      <c r="M256" s="108"/>
      <c r="N256" s="108"/>
      <c r="O256" s="112"/>
      <c r="P256" s="112"/>
      <c r="Q256" s="108"/>
      <c r="R256" s="108"/>
      <c r="S256" s="112"/>
    </row>
    <row r="257" spans="1:19" ht="15.75" customHeight="1" x14ac:dyDescent="0.2">
      <c r="A257" s="108"/>
      <c r="B257" s="108"/>
      <c r="C257" s="108"/>
      <c r="D257" s="107"/>
      <c r="E257" s="108"/>
      <c r="F257" s="108"/>
      <c r="G257" s="108"/>
      <c r="H257" s="108"/>
      <c r="I257" s="108"/>
      <c r="J257" s="109"/>
      <c r="K257" s="109"/>
      <c r="L257" s="108"/>
      <c r="M257" s="108"/>
      <c r="N257" s="108"/>
      <c r="O257" s="112"/>
      <c r="P257" s="112"/>
      <c r="Q257" s="108"/>
      <c r="R257" s="108"/>
      <c r="S257" s="112"/>
    </row>
    <row r="258" spans="1:19" ht="15.75" customHeight="1" x14ac:dyDescent="0.2">
      <c r="A258" s="108"/>
      <c r="B258" s="108"/>
      <c r="C258" s="108"/>
      <c r="D258" s="107"/>
      <c r="E258" s="108"/>
      <c r="F258" s="108"/>
      <c r="G258" s="108"/>
      <c r="H258" s="108"/>
      <c r="I258" s="108"/>
      <c r="J258" s="109"/>
      <c r="K258" s="109"/>
      <c r="L258" s="108"/>
      <c r="M258" s="108"/>
      <c r="N258" s="108"/>
      <c r="O258" s="112"/>
      <c r="P258" s="112"/>
      <c r="Q258" s="108"/>
      <c r="R258" s="108"/>
      <c r="S258" s="112"/>
    </row>
    <row r="259" spans="1:19" ht="15.75" customHeight="1" x14ac:dyDescent="0.2">
      <c r="A259" s="108"/>
      <c r="B259" s="108"/>
      <c r="C259" s="108"/>
      <c r="D259" s="107"/>
      <c r="E259" s="108"/>
      <c r="F259" s="108"/>
      <c r="G259" s="108"/>
      <c r="H259" s="108"/>
      <c r="I259" s="108"/>
      <c r="J259" s="109"/>
      <c r="K259" s="109"/>
      <c r="L259" s="108"/>
      <c r="M259" s="108"/>
      <c r="N259" s="108"/>
      <c r="O259" s="112"/>
      <c r="P259" s="112"/>
      <c r="Q259" s="108"/>
      <c r="R259" s="108"/>
      <c r="S259" s="112"/>
    </row>
    <row r="260" spans="1:19" ht="15.75" customHeight="1" x14ac:dyDescent="0.2">
      <c r="A260" s="108"/>
      <c r="B260" s="108"/>
      <c r="C260" s="108"/>
      <c r="D260" s="107"/>
      <c r="E260" s="108"/>
      <c r="F260" s="108"/>
      <c r="G260" s="108"/>
      <c r="H260" s="108"/>
      <c r="I260" s="108"/>
      <c r="J260" s="109"/>
      <c r="K260" s="109"/>
      <c r="L260" s="108"/>
      <c r="M260" s="108"/>
      <c r="N260" s="108"/>
      <c r="O260" s="112"/>
      <c r="P260" s="112"/>
      <c r="Q260" s="108"/>
      <c r="R260" s="108"/>
      <c r="S260" s="112"/>
    </row>
    <row r="261" spans="1:19" ht="15.75" customHeight="1" x14ac:dyDescent="0.2">
      <c r="A261" s="108"/>
      <c r="B261" s="108"/>
      <c r="C261" s="108"/>
      <c r="D261" s="107"/>
      <c r="E261" s="108"/>
      <c r="F261" s="108"/>
      <c r="G261" s="108"/>
      <c r="H261" s="108"/>
      <c r="I261" s="108"/>
      <c r="J261" s="109"/>
      <c r="K261" s="109"/>
      <c r="L261" s="108"/>
      <c r="M261" s="108"/>
      <c r="N261" s="108"/>
      <c r="O261" s="112"/>
      <c r="P261" s="112"/>
      <c r="Q261" s="108"/>
      <c r="R261" s="108"/>
      <c r="S261" s="112"/>
    </row>
    <row r="262" spans="1:19" ht="15.75" customHeight="1" x14ac:dyDescent="0.2">
      <c r="A262" s="108"/>
      <c r="B262" s="108"/>
      <c r="C262" s="108"/>
      <c r="D262" s="107"/>
      <c r="E262" s="108"/>
      <c r="F262" s="108"/>
      <c r="G262" s="108"/>
      <c r="H262" s="108"/>
      <c r="I262" s="108"/>
      <c r="J262" s="109"/>
      <c r="K262" s="109"/>
      <c r="L262" s="108"/>
      <c r="M262" s="108"/>
      <c r="N262" s="108"/>
      <c r="O262" s="112"/>
      <c r="P262" s="112"/>
      <c r="Q262" s="108"/>
      <c r="R262" s="108"/>
      <c r="S262" s="112"/>
    </row>
    <row r="263" spans="1:19" ht="15.75" customHeight="1" x14ac:dyDescent="0.2">
      <c r="A263" s="108"/>
      <c r="B263" s="108"/>
      <c r="C263" s="108"/>
      <c r="D263" s="107"/>
      <c r="E263" s="108"/>
      <c r="F263" s="108"/>
      <c r="G263" s="108"/>
      <c r="H263" s="108"/>
      <c r="I263" s="108"/>
      <c r="J263" s="109"/>
      <c r="K263" s="109"/>
      <c r="L263" s="108"/>
      <c r="M263" s="108"/>
      <c r="N263" s="108"/>
      <c r="O263" s="112"/>
      <c r="P263" s="112"/>
      <c r="Q263" s="108"/>
      <c r="R263" s="108"/>
      <c r="S263" s="112"/>
    </row>
    <row r="264" spans="1:19" ht="15.75" customHeight="1" x14ac:dyDescent="0.2">
      <c r="A264" s="108"/>
      <c r="B264" s="108"/>
      <c r="C264" s="108"/>
      <c r="D264" s="107"/>
      <c r="E264" s="108"/>
      <c r="F264" s="108"/>
      <c r="G264" s="108"/>
      <c r="H264" s="108"/>
      <c r="I264" s="108"/>
      <c r="J264" s="109"/>
      <c r="K264" s="109"/>
      <c r="L264" s="108"/>
      <c r="M264" s="108"/>
      <c r="N264" s="108"/>
      <c r="O264" s="112"/>
      <c r="P264" s="112"/>
      <c r="Q264" s="108"/>
      <c r="R264" s="108"/>
      <c r="S264" s="112"/>
    </row>
    <row r="265" spans="1:19" ht="15.75" customHeight="1" x14ac:dyDescent="0.2">
      <c r="A265" s="108"/>
      <c r="B265" s="108"/>
      <c r="C265" s="108"/>
      <c r="D265" s="107"/>
      <c r="E265" s="108"/>
      <c r="F265" s="108"/>
      <c r="G265" s="108"/>
      <c r="H265" s="108"/>
      <c r="I265" s="108"/>
      <c r="J265" s="109"/>
      <c r="K265" s="109"/>
      <c r="L265" s="108"/>
      <c r="M265" s="108"/>
      <c r="N265" s="108"/>
      <c r="O265" s="112"/>
      <c r="P265" s="112"/>
      <c r="Q265" s="108"/>
      <c r="R265" s="108"/>
      <c r="S265" s="112"/>
    </row>
    <row r="266" spans="1:19" ht="15.75" customHeight="1" x14ac:dyDescent="0.2">
      <c r="A266" s="108"/>
      <c r="B266" s="108"/>
      <c r="C266" s="108"/>
      <c r="D266" s="107"/>
      <c r="E266" s="108"/>
      <c r="F266" s="108"/>
      <c r="G266" s="108"/>
      <c r="H266" s="108"/>
      <c r="I266" s="108"/>
      <c r="J266" s="109"/>
      <c r="K266" s="109"/>
      <c r="L266" s="108"/>
      <c r="M266" s="108"/>
      <c r="N266" s="108"/>
      <c r="O266" s="112"/>
      <c r="P266" s="112"/>
      <c r="Q266" s="108"/>
      <c r="R266" s="108"/>
      <c r="S266" s="112"/>
    </row>
    <row r="267" spans="1:19" ht="15.75" customHeight="1" x14ac:dyDescent="0.2">
      <c r="A267" s="108"/>
      <c r="B267" s="108"/>
      <c r="C267" s="108"/>
      <c r="D267" s="107"/>
      <c r="E267" s="108"/>
      <c r="F267" s="108"/>
      <c r="G267" s="108"/>
      <c r="H267" s="108"/>
      <c r="I267" s="108"/>
      <c r="J267" s="109"/>
      <c r="K267" s="109"/>
      <c r="L267" s="108"/>
      <c r="M267" s="108"/>
      <c r="N267" s="108"/>
      <c r="O267" s="112"/>
      <c r="P267" s="112"/>
      <c r="Q267" s="108"/>
      <c r="R267" s="108"/>
      <c r="S267" s="112"/>
    </row>
    <row r="268" spans="1:19" ht="15.75" customHeight="1" x14ac:dyDescent="0.2">
      <c r="A268" s="108"/>
      <c r="B268" s="108"/>
      <c r="C268" s="108"/>
      <c r="D268" s="107"/>
      <c r="E268" s="108"/>
      <c r="F268" s="108"/>
      <c r="G268" s="108"/>
      <c r="H268" s="108"/>
      <c r="I268" s="108"/>
      <c r="J268" s="109"/>
      <c r="K268" s="109"/>
      <c r="L268" s="108"/>
      <c r="M268" s="108"/>
      <c r="N268" s="108"/>
      <c r="O268" s="112"/>
      <c r="P268" s="112"/>
      <c r="Q268" s="108"/>
      <c r="R268" s="108"/>
      <c r="S268" s="112"/>
    </row>
    <row r="269" spans="1:19" ht="15.75" customHeight="1" x14ac:dyDescent="0.2">
      <c r="A269" s="108"/>
      <c r="B269" s="108"/>
      <c r="C269" s="108"/>
      <c r="D269" s="107"/>
      <c r="E269" s="108"/>
      <c r="F269" s="108"/>
      <c r="G269" s="108"/>
      <c r="H269" s="108"/>
      <c r="I269" s="108"/>
      <c r="J269" s="109"/>
      <c r="K269" s="109"/>
      <c r="L269" s="108"/>
      <c r="M269" s="108"/>
      <c r="N269" s="108"/>
      <c r="O269" s="112"/>
      <c r="P269" s="112"/>
      <c r="Q269" s="108"/>
      <c r="R269" s="108"/>
      <c r="S269" s="112"/>
    </row>
    <row r="270" spans="1:19" ht="15.75" customHeight="1" x14ac:dyDescent="0.2">
      <c r="A270" s="108"/>
      <c r="B270" s="108"/>
      <c r="C270" s="108"/>
      <c r="D270" s="107"/>
      <c r="E270" s="108"/>
      <c r="F270" s="108"/>
      <c r="G270" s="108"/>
      <c r="H270" s="108"/>
      <c r="I270" s="108"/>
      <c r="J270" s="109"/>
      <c r="K270" s="109"/>
      <c r="L270" s="108"/>
      <c r="M270" s="108"/>
      <c r="N270" s="108"/>
      <c r="O270" s="112"/>
      <c r="P270" s="112"/>
      <c r="Q270" s="108"/>
      <c r="R270" s="108"/>
      <c r="S270" s="112"/>
    </row>
    <row r="271" spans="1:19" ht="15.75" customHeight="1" x14ac:dyDescent="0.2">
      <c r="A271" s="108"/>
      <c r="B271" s="108"/>
      <c r="C271" s="108"/>
      <c r="D271" s="107"/>
      <c r="E271" s="108"/>
      <c r="F271" s="108"/>
      <c r="G271" s="108"/>
      <c r="H271" s="108"/>
      <c r="I271" s="108"/>
      <c r="J271" s="109"/>
      <c r="K271" s="109"/>
      <c r="L271" s="108"/>
      <c r="M271" s="108"/>
      <c r="N271" s="108"/>
      <c r="O271" s="112"/>
      <c r="P271" s="112"/>
      <c r="Q271" s="108"/>
      <c r="R271" s="108"/>
      <c r="S271" s="112"/>
    </row>
    <row r="272" spans="1:19" ht="15.75" customHeight="1" x14ac:dyDescent="0.2">
      <c r="A272" s="108"/>
      <c r="B272" s="108"/>
      <c r="C272" s="108"/>
      <c r="D272" s="107"/>
      <c r="E272" s="108"/>
      <c r="F272" s="108"/>
      <c r="G272" s="108"/>
      <c r="H272" s="108"/>
      <c r="I272" s="108"/>
      <c r="J272" s="109"/>
      <c r="K272" s="109"/>
      <c r="L272" s="108"/>
      <c r="M272" s="108"/>
      <c r="N272" s="108"/>
      <c r="O272" s="112"/>
      <c r="P272" s="112"/>
      <c r="Q272" s="108"/>
      <c r="R272" s="108"/>
      <c r="S272" s="112"/>
    </row>
    <row r="273" spans="1:19" ht="15.75" customHeight="1" x14ac:dyDescent="0.2">
      <c r="A273" s="108"/>
      <c r="B273" s="108"/>
      <c r="C273" s="108"/>
      <c r="D273" s="107"/>
      <c r="E273" s="108"/>
      <c r="F273" s="108"/>
      <c r="G273" s="108"/>
      <c r="H273" s="108"/>
      <c r="I273" s="108"/>
      <c r="J273" s="109"/>
      <c r="K273" s="109"/>
      <c r="L273" s="108"/>
      <c r="M273" s="108"/>
      <c r="N273" s="108"/>
      <c r="O273" s="112"/>
      <c r="P273" s="112"/>
      <c r="Q273" s="108"/>
      <c r="R273" s="108"/>
      <c r="S273" s="112"/>
    </row>
    <row r="274" spans="1:19" ht="15.75" customHeight="1" x14ac:dyDescent="0.2">
      <c r="A274" s="108"/>
      <c r="B274" s="108"/>
      <c r="C274" s="108"/>
      <c r="D274" s="107"/>
      <c r="E274" s="108"/>
      <c r="F274" s="108"/>
      <c r="G274" s="108"/>
      <c r="H274" s="108"/>
      <c r="I274" s="108"/>
      <c r="J274" s="109"/>
      <c r="K274" s="109"/>
      <c r="L274" s="108"/>
      <c r="M274" s="108"/>
      <c r="N274" s="108"/>
      <c r="O274" s="112"/>
      <c r="P274" s="112"/>
      <c r="Q274" s="108"/>
      <c r="R274" s="108"/>
      <c r="S274" s="112"/>
    </row>
    <row r="275" spans="1:19" ht="15.75" customHeight="1" x14ac:dyDescent="0.2">
      <c r="A275" s="108"/>
      <c r="B275" s="108"/>
      <c r="C275" s="108"/>
      <c r="D275" s="107"/>
      <c r="E275" s="108"/>
      <c r="F275" s="108"/>
      <c r="G275" s="108"/>
      <c r="H275" s="108"/>
      <c r="I275" s="108"/>
      <c r="J275" s="109"/>
      <c r="K275" s="109"/>
      <c r="L275" s="108"/>
      <c r="M275" s="108"/>
      <c r="N275" s="108"/>
      <c r="O275" s="112"/>
      <c r="P275" s="112"/>
      <c r="Q275" s="108"/>
      <c r="R275" s="108"/>
      <c r="S275" s="112"/>
    </row>
    <row r="276" spans="1:19" ht="15.75" customHeight="1" x14ac:dyDescent="0.2">
      <c r="A276" s="108"/>
      <c r="B276" s="108"/>
      <c r="C276" s="108"/>
      <c r="D276" s="107"/>
      <c r="E276" s="108"/>
      <c r="F276" s="108"/>
      <c r="G276" s="108"/>
      <c r="H276" s="108"/>
      <c r="I276" s="108"/>
      <c r="J276" s="109"/>
      <c r="K276" s="109"/>
      <c r="L276" s="108"/>
      <c r="M276" s="108"/>
      <c r="N276" s="108"/>
      <c r="O276" s="112"/>
      <c r="P276" s="112"/>
      <c r="Q276" s="108"/>
      <c r="R276" s="108"/>
      <c r="S276" s="112"/>
    </row>
    <row r="277" spans="1:19" ht="15.75" customHeight="1" x14ac:dyDescent="0.2">
      <c r="A277" s="108"/>
      <c r="B277" s="108"/>
      <c r="C277" s="108"/>
      <c r="D277" s="107"/>
      <c r="E277" s="108"/>
      <c r="F277" s="108"/>
      <c r="G277" s="108"/>
      <c r="H277" s="108"/>
      <c r="I277" s="108"/>
      <c r="J277" s="109"/>
      <c r="K277" s="109"/>
      <c r="L277" s="108"/>
      <c r="M277" s="108"/>
      <c r="N277" s="108"/>
      <c r="O277" s="112"/>
      <c r="P277" s="112"/>
      <c r="Q277" s="108"/>
      <c r="R277" s="108"/>
      <c r="S277" s="112"/>
    </row>
    <row r="278" spans="1:19" ht="15.75" customHeight="1" x14ac:dyDescent="0.2">
      <c r="A278" s="108"/>
      <c r="B278" s="108"/>
      <c r="C278" s="108"/>
      <c r="D278" s="107"/>
      <c r="E278" s="108"/>
      <c r="F278" s="108"/>
      <c r="G278" s="108"/>
      <c r="H278" s="108"/>
      <c r="I278" s="108"/>
      <c r="J278" s="109"/>
      <c r="K278" s="109"/>
      <c r="L278" s="108"/>
      <c r="M278" s="108"/>
      <c r="N278" s="108"/>
      <c r="O278" s="112"/>
      <c r="P278" s="112"/>
      <c r="Q278" s="108"/>
      <c r="R278" s="108"/>
      <c r="S278" s="112"/>
    </row>
    <row r="279" spans="1:19" ht="15.75" customHeight="1" x14ac:dyDescent="0.2">
      <c r="A279" s="108"/>
      <c r="B279" s="108"/>
      <c r="C279" s="108"/>
      <c r="D279" s="107"/>
      <c r="E279" s="108"/>
      <c r="F279" s="108"/>
      <c r="G279" s="108"/>
      <c r="H279" s="108"/>
      <c r="I279" s="108"/>
      <c r="J279" s="109"/>
      <c r="K279" s="109"/>
      <c r="L279" s="108"/>
      <c r="M279" s="108"/>
      <c r="N279" s="108"/>
      <c r="O279" s="112"/>
      <c r="P279" s="112"/>
      <c r="Q279" s="108"/>
      <c r="R279" s="108"/>
      <c r="S279" s="112"/>
    </row>
    <row r="280" spans="1:19" ht="15.75" customHeight="1" x14ac:dyDescent="0.2">
      <c r="A280" s="108"/>
      <c r="B280" s="108"/>
      <c r="C280" s="108"/>
      <c r="D280" s="107"/>
      <c r="E280" s="108"/>
      <c r="F280" s="108"/>
      <c r="G280" s="108"/>
      <c r="H280" s="108"/>
      <c r="I280" s="108"/>
      <c r="J280" s="109"/>
      <c r="K280" s="109"/>
      <c r="L280" s="108"/>
      <c r="M280" s="108"/>
      <c r="N280" s="108"/>
      <c r="O280" s="112"/>
      <c r="P280" s="112"/>
      <c r="Q280" s="108"/>
      <c r="R280" s="108"/>
      <c r="S280" s="112"/>
    </row>
    <row r="281" spans="1:19" ht="15.75" customHeight="1" x14ac:dyDescent="0.2">
      <c r="A281" s="108"/>
      <c r="B281" s="108"/>
      <c r="C281" s="108"/>
      <c r="D281" s="107"/>
      <c r="E281" s="108"/>
      <c r="F281" s="108"/>
      <c r="G281" s="108"/>
      <c r="H281" s="108"/>
      <c r="I281" s="108"/>
      <c r="J281" s="109"/>
      <c r="K281" s="109"/>
      <c r="L281" s="108"/>
      <c r="M281" s="108"/>
      <c r="N281" s="108"/>
      <c r="O281" s="112"/>
      <c r="P281" s="112"/>
      <c r="Q281" s="108"/>
      <c r="R281" s="108"/>
      <c r="S281" s="112"/>
    </row>
    <row r="282" spans="1:19" ht="15.75" customHeight="1" x14ac:dyDescent="0.2">
      <c r="A282" s="108"/>
      <c r="B282" s="108"/>
      <c r="C282" s="108"/>
      <c r="D282" s="107"/>
      <c r="E282" s="108"/>
      <c r="F282" s="108"/>
      <c r="G282" s="108"/>
      <c r="H282" s="108"/>
      <c r="I282" s="108"/>
      <c r="J282" s="109"/>
      <c r="K282" s="109"/>
      <c r="L282" s="108"/>
      <c r="M282" s="108"/>
      <c r="N282" s="108"/>
      <c r="O282" s="112"/>
      <c r="P282" s="112"/>
      <c r="Q282" s="108"/>
      <c r="R282" s="108"/>
      <c r="S282" s="112"/>
    </row>
    <row r="283" spans="1:19" ht="15.75" customHeight="1" x14ac:dyDescent="0.2">
      <c r="A283" s="108"/>
      <c r="B283" s="108"/>
      <c r="C283" s="108"/>
      <c r="D283" s="107"/>
      <c r="E283" s="108"/>
      <c r="F283" s="108"/>
      <c r="G283" s="108"/>
      <c r="H283" s="108"/>
      <c r="I283" s="108"/>
      <c r="J283" s="109"/>
      <c r="K283" s="109"/>
      <c r="L283" s="108"/>
      <c r="M283" s="108"/>
      <c r="N283" s="108"/>
      <c r="O283" s="112"/>
      <c r="P283" s="112"/>
      <c r="Q283" s="108"/>
      <c r="R283" s="108"/>
      <c r="S283" s="112"/>
    </row>
    <row r="284" spans="1:19" ht="15.75" customHeight="1" x14ac:dyDescent="0.2">
      <c r="A284" s="108"/>
      <c r="B284" s="108"/>
      <c r="C284" s="108"/>
      <c r="D284" s="107"/>
      <c r="E284" s="108"/>
      <c r="F284" s="108"/>
      <c r="G284" s="108"/>
      <c r="H284" s="108"/>
      <c r="I284" s="108"/>
      <c r="J284" s="109"/>
      <c r="K284" s="109"/>
      <c r="L284" s="108"/>
      <c r="M284" s="108"/>
      <c r="N284" s="108"/>
      <c r="O284" s="112"/>
      <c r="P284" s="112"/>
      <c r="Q284" s="108"/>
      <c r="R284" s="108"/>
      <c r="S284" s="112"/>
    </row>
    <row r="285" spans="1:19" ht="15.75" customHeight="1" x14ac:dyDescent="0.2">
      <c r="A285" s="108"/>
      <c r="B285" s="108"/>
      <c r="C285" s="108"/>
      <c r="D285" s="107"/>
      <c r="E285" s="108"/>
      <c r="F285" s="108"/>
      <c r="G285" s="108"/>
      <c r="H285" s="108"/>
      <c r="I285" s="108"/>
      <c r="J285" s="109"/>
      <c r="K285" s="109"/>
      <c r="L285" s="108"/>
      <c r="M285" s="108"/>
      <c r="N285" s="108"/>
      <c r="O285" s="112"/>
      <c r="P285" s="112"/>
      <c r="Q285" s="108"/>
      <c r="R285" s="108"/>
      <c r="S285" s="112"/>
    </row>
    <row r="286" spans="1:19" ht="15.75" customHeight="1" x14ac:dyDescent="0.2">
      <c r="A286" s="108"/>
      <c r="B286" s="108"/>
      <c r="C286" s="108"/>
      <c r="D286" s="107"/>
      <c r="E286" s="108"/>
      <c r="F286" s="108"/>
      <c r="G286" s="108"/>
      <c r="H286" s="108"/>
      <c r="I286" s="108"/>
      <c r="J286" s="109"/>
      <c r="K286" s="109"/>
      <c r="L286" s="108"/>
      <c r="M286" s="108"/>
      <c r="N286" s="108"/>
      <c r="O286" s="112"/>
      <c r="P286" s="112"/>
      <c r="Q286" s="108"/>
      <c r="R286" s="108"/>
      <c r="S286" s="112"/>
    </row>
    <row r="287" spans="1:19" ht="15.75" customHeight="1" x14ac:dyDescent="0.2">
      <c r="A287" s="108"/>
      <c r="B287" s="108"/>
      <c r="C287" s="108"/>
      <c r="D287" s="107"/>
      <c r="E287" s="108"/>
      <c r="F287" s="108"/>
      <c r="G287" s="108"/>
      <c r="H287" s="108"/>
      <c r="I287" s="108"/>
      <c r="J287" s="109"/>
      <c r="K287" s="109"/>
      <c r="L287" s="108"/>
      <c r="M287" s="108"/>
      <c r="N287" s="108"/>
      <c r="O287" s="112"/>
      <c r="P287" s="112"/>
      <c r="Q287" s="108"/>
      <c r="R287" s="108"/>
      <c r="S287" s="112"/>
    </row>
    <row r="288" spans="1:19" ht="15.75" customHeight="1" x14ac:dyDescent="0.2">
      <c r="A288" s="108"/>
      <c r="B288" s="108"/>
      <c r="C288" s="108"/>
      <c r="D288" s="107"/>
      <c r="E288" s="108"/>
      <c r="F288" s="108"/>
      <c r="G288" s="108"/>
      <c r="H288" s="108"/>
      <c r="I288" s="108"/>
      <c r="J288" s="109"/>
      <c r="K288" s="109"/>
      <c r="L288" s="108"/>
      <c r="M288" s="108"/>
      <c r="N288" s="108"/>
      <c r="O288" s="112"/>
      <c r="P288" s="112"/>
      <c r="Q288" s="108"/>
      <c r="R288" s="108"/>
      <c r="S288" s="112"/>
    </row>
    <row r="289" spans="1:19" ht="15.75" customHeight="1" x14ac:dyDescent="0.2">
      <c r="A289" s="108"/>
      <c r="B289" s="108"/>
      <c r="C289" s="108"/>
      <c r="D289" s="107"/>
      <c r="E289" s="108"/>
      <c r="F289" s="108"/>
      <c r="G289" s="108"/>
      <c r="H289" s="108"/>
      <c r="I289" s="108"/>
      <c r="J289" s="109"/>
      <c r="K289" s="109"/>
      <c r="L289" s="108"/>
      <c r="M289" s="108"/>
      <c r="N289" s="108"/>
      <c r="O289" s="112"/>
      <c r="P289" s="112"/>
      <c r="Q289" s="108"/>
      <c r="R289" s="108"/>
      <c r="S289" s="112"/>
    </row>
    <row r="290" spans="1:19" ht="15.75" customHeight="1" x14ac:dyDescent="0.2">
      <c r="A290" s="108"/>
      <c r="B290" s="108"/>
      <c r="C290" s="108"/>
      <c r="D290" s="107"/>
      <c r="E290" s="108"/>
      <c r="F290" s="108"/>
      <c r="G290" s="108"/>
      <c r="H290" s="108"/>
      <c r="I290" s="108"/>
      <c r="J290" s="109"/>
      <c r="K290" s="109"/>
      <c r="L290" s="108"/>
      <c r="M290" s="108"/>
      <c r="N290" s="108"/>
      <c r="O290" s="112"/>
      <c r="P290" s="112"/>
      <c r="Q290" s="108"/>
      <c r="R290" s="108"/>
      <c r="S290" s="112"/>
    </row>
    <row r="291" spans="1:19" ht="15.75" customHeight="1" x14ac:dyDescent="0.2">
      <c r="A291" s="108"/>
      <c r="B291" s="108"/>
      <c r="C291" s="108"/>
      <c r="D291" s="107"/>
      <c r="E291" s="108"/>
      <c r="F291" s="108"/>
      <c r="G291" s="108"/>
      <c r="H291" s="108"/>
      <c r="I291" s="108"/>
      <c r="J291" s="109"/>
      <c r="K291" s="109"/>
      <c r="L291" s="108"/>
      <c r="M291" s="108"/>
      <c r="N291" s="108"/>
      <c r="O291" s="112"/>
      <c r="P291" s="112"/>
      <c r="Q291" s="108"/>
      <c r="R291" s="108"/>
      <c r="S291" s="112"/>
    </row>
    <row r="292" spans="1:19" ht="15.75" customHeight="1" x14ac:dyDescent="0.2">
      <c r="A292" s="108"/>
      <c r="B292" s="108"/>
      <c r="C292" s="108"/>
      <c r="D292" s="107"/>
      <c r="E292" s="108"/>
      <c r="F292" s="108"/>
      <c r="G292" s="108"/>
      <c r="H292" s="108"/>
      <c r="I292" s="108"/>
      <c r="J292" s="109"/>
      <c r="K292" s="109"/>
      <c r="L292" s="108"/>
      <c r="M292" s="108"/>
      <c r="N292" s="108"/>
      <c r="O292" s="112"/>
      <c r="P292" s="112"/>
      <c r="Q292" s="108"/>
      <c r="R292" s="108"/>
      <c r="S292" s="112"/>
    </row>
    <row r="293" spans="1:19" ht="15.75" customHeight="1" x14ac:dyDescent="0.2">
      <c r="A293" s="108"/>
      <c r="B293" s="108"/>
      <c r="C293" s="108"/>
      <c r="D293" s="107"/>
      <c r="E293" s="108"/>
      <c r="F293" s="108"/>
      <c r="G293" s="108"/>
      <c r="H293" s="108"/>
      <c r="I293" s="108"/>
      <c r="J293" s="109"/>
      <c r="K293" s="109"/>
      <c r="L293" s="108"/>
      <c r="M293" s="108"/>
      <c r="N293" s="108"/>
      <c r="O293" s="112"/>
      <c r="P293" s="112"/>
      <c r="Q293" s="108"/>
      <c r="R293" s="108"/>
      <c r="S293" s="112"/>
    </row>
    <row r="294" spans="1:19" ht="15.75" customHeight="1" x14ac:dyDescent="0.2">
      <c r="A294" s="108"/>
      <c r="B294" s="108"/>
      <c r="C294" s="108"/>
      <c r="D294" s="107"/>
      <c r="E294" s="108"/>
      <c r="F294" s="108"/>
      <c r="G294" s="108"/>
      <c r="H294" s="108"/>
      <c r="I294" s="108"/>
      <c r="J294" s="109"/>
      <c r="K294" s="109"/>
      <c r="L294" s="108"/>
      <c r="M294" s="108"/>
      <c r="N294" s="108"/>
      <c r="O294" s="112"/>
      <c r="P294" s="112"/>
      <c r="Q294" s="108"/>
      <c r="R294" s="108"/>
      <c r="S294" s="112"/>
    </row>
    <row r="295" spans="1:19" ht="15.75" customHeight="1" x14ac:dyDescent="0.2">
      <c r="A295" s="108"/>
      <c r="B295" s="108"/>
      <c r="C295" s="108"/>
      <c r="D295" s="107"/>
      <c r="E295" s="108"/>
      <c r="F295" s="108"/>
      <c r="G295" s="108"/>
      <c r="H295" s="108"/>
      <c r="I295" s="108"/>
      <c r="J295" s="109"/>
      <c r="K295" s="109"/>
      <c r="L295" s="108"/>
      <c r="M295" s="108"/>
      <c r="N295" s="108"/>
      <c r="O295" s="112"/>
      <c r="P295" s="112"/>
      <c r="Q295" s="108"/>
      <c r="R295" s="108"/>
      <c r="S295" s="112"/>
    </row>
    <row r="296" spans="1:19" ht="15.75" customHeight="1" x14ac:dyDescent="0.2">
      <c r="A296" s="108"/>
      <c r="B296" s="108"/>
      <c r="C296" s="108"/>
      <c r="D296" s="107"/>
      <c r="E296" s="108"/>
      <c r="F296" s="108"/>
      <c r="G296" s="108"/>
      <c r="H296" s="108"/>
      <c r="I296" s="108"/>
      <c r="J296" s="109"/>
      <c r="K296" s="109"/>
      <c r="L296" s="108"/>
      <c r="M296" s="108"/>
      <c r="N296" s="108"/>
      <c r="O296" s="112"/>
      <c r="P296" s="112"/>
      <c r="Q296" s="108"/>
      <c r="R296" s="108"/>
      <c r="S296" s="112"/>
    </row>
    <row r="297" spans="1:19" ht="15.75" customHeight="1" x14ac:dyDescent="0.2">
      <c r="A297" s="108"/>
      <c r="B297" s="108"/>
      <c r="C297" s="108"/>
      <c r="D297" s="107"/>
      <c r="E297" s="108"/>
      <c r="F297" s="108"/>
      <c r="G297" s="108"/>
      <c r="H297" s="108"/>
      <c r="I297" s="108"/>
      <c r="J297" s="109"/>
      <c r="K297" s="109"/>
      <c r="L297" s="108"/>
      <c r="M297" s="108"/>
      <c r="N297" s="108"/>
      <c r="O297" s="112"/>
      <c r="P297" s="112"/>
      <c r="Q297" s="108"/>
      <c r="R297" s="108"/>
      <c r="S297" s="112"/>
    </row>
    <row r="298" spans="1:19" ht="15.75" customHeight="1" x14ac:dyDescent="0.2">
      <c r="A298" s="108"/>
      <c r="B298" s="108"/>
      <c r="C298" s="108"/>
      <c r="D298" s="107"/>
      <c r="E298" s="108"/>
      <c r="F298" s="108"/>
      <c r="G298" s="108"/>
      <c r="H298" s="108"/>
      <c r="I298" s="108"/>
      <c r="J298" s="109"/>
      <c r="K298" s="109"/>
      <c r="L298" s="108"/>
      <c r="M298" s="108"/>
      <c r="N298" s="108"/>
      <c r="O298" s="112"/>
      <c r="P298" s="112"/>
      <c r="Q298" s="108"/>
      <c r="R298" s="108"/>
      <c r="S298" s="112"/>
    </row>
    <row r="299" spans="1:19" ht="15.75" customHeight="1" x14ac:dyDescent="0.2">
      <c r="A299" s="108"/>
      <c r="B299" s="108"/>
      <c r="C299" s="108"/>
      <c r="D299" s="107"/>
      <c r="E299" s="108"/>
      <c r="F299" s="108"/>
      <c r="G299" s="108"/>
      <c r="H299" s="108"/>
      <c r="I299" s="108"/>
      <c r="J299" s="109"/>
      <c r="K299" s="109"/>
      <c r="L299" s="108"/>
      <c r="M299" s="108"/>
      <c r="N299" s="108"/>
      <c r="O299" s="112"/>
      <c r="P299" s="112"/>
      <c r="Q299" s="108"/>
      <c r="R299" s="108"/>
      <c r="S299" s="112"/>
    </row>
    <row r="300" spans="1:19" ht="15.75" customHeight="1" x14ac:dyDescent="0.2">
      <c r="A300" s="108"/>
      <c r="B300" s="108"/>
      <c r="C300" s="108"/>
      <c r="D300" s="107"/>
      <c r="E300" s="108"/>
      <c r="F300" s="108"/>
      <c r="G300" s="108"/>
      <c r="H300" s="108"/>
      <c r="I300" s="108"/>
      <c r="J300" s="109"/>
      <c r="K300" s="109"/>
      <c r="L300" s="108"/>
      <c r="M300" s="108"/>
      <c r="N300" s="108"/>
      <c r="O300" s="112"/>
      <c r="P300" s="112"/>
      <c r="Q300" s="108"/>
      <c r="R300" s="108"/>
      <c r="S300" s="112"/>
    </row>
    <row r="301" spans="1:19" ht="15.75" customHeight="1" x14ac:dyDescent="0.2">
      <c r="A301" s="108"/>
      <c r="B301" s="108"/>
      <c r="C301" s="108"/>
      <c r="D301" s="107"/>
      <c r="E301" s="108"/>
      <c r="F301" s="108"/>
      <c r="G301" s="108"/>
      <c r="H301" s="108"/>
      <c r="I301" s="108"/>
      <c r="J301" s="109"/>
      <c r="K301" s="109"/>
      <c r="L301" s="108"/>
      <c r="M301" s="108"/>
      <c r="N301" s="108"/>
      <c r="O301" s="112"/>
      <c r="P301" s="112"/>
      <c r="Q301" s="108"/>
      <c r="R301" s="108"/>
      <c r="S301" s="112"/>
    </row>
    <row r="302" spans="1:19" ht="15.75" customHeight="1" x14ac:dyDescent="0.2">
      <c r="A302" s="108"/>
      <c r="B302" s="108"/>
      <c r="C302" s="108"/>
      <c r="D302" s="107"/>
      <c r="E302" s="108"/>
      <c r="F302" s="108"/>
      <c r="G302" s="108"/>
      <c r="H302" s="108"/>
      <c r="I302" s="108"/>
      <c r="J302" s="109"/>
      <c r="K302" s="109"/>
      <c r="L302" s="108"/>
      <c r="M302" s="108"/>
      <c r="N302" s="108"/>
      <c r="O302" s="112"/>
      <c r="P302" s="112"/>
      <c r="Q302" s="108"/>
      <c r="R302" s="108"/>
      <c r="S302" s="112"/>
    </row>
    <row r="303" spans="1:19" ht="15.75" customHeight="1" x14ac:dyDescent="0.2">
      <c r="A303" s="108"/>
      <c r="B303" s="108"/>
      <c r="C303" s="108"/>
      <c r="D303" s="107"/>
      <c r="E303" s="108"/>
      <c r="F303" s="108"/>
      <c r="G303" s="108"/>
      <c r="H303" s="108"/>
      <c r="I303" s="108"/>
      <c r="J303" s="109"/>
      <c r="K303" s="109"/>
      <c r="L303" s="108"/>
      <c r="M303" s="108"/>
      <c r="N303" s="108"/>
      <c r="O303" s="112"/>
      <c r="P303" s="112"/>
      <c r="Q303" s="108"/>
      <c r="R303" s="108"/>
      <c r="S303" s="112"/>
    </row>
    <row r="304" spans="1:19" ht="15.75" customHeight="1" x14ac:dyDescent="0.2">
      <c r="A304" s="108"/>
      <c r="B304" s="108"/>
      <c r="C304" s="108"/>
      <c r="D304" s="107"/>
      <c r="E304" s="108"/>
      <c r="F304" s="108"/>
      <c r="G304" s="108"/>
      <c r="H304" s="108"/>
      <c r="I304" s="108"/>
      <c r="J304" s="109"/>
      <c r="K304" s="109"/>
      <c r="L304" s="108"/>
      <c r="M304" s="108"/>
      <c r="N304" s="108"/>
      <c r="O304" s="112"/>
      <c r="P304" s="112"/>
      <c r="Q304" s="108"/>
      <c r="R304" s="108"/>
      <c r="S304" s="112"/>
    </row>
    <row r="305" spans="1:19" ht="15.75" customHeight="1" x14ac:dyDescent="0.2">
      <c r="A305" s="108"/>
      <c r="B305" s="108"/>
      <c r="C305" s="108"/>
      <c r="D305" s="107"/>
      <c r="E305" s="108"/>
      <c r="F305" s="108"/>
      <c r="G305" s="108"/>
      <c r="H305" s="108"/>
      <c r="I305" s="108"/>
      <c r="J305" s="109"/>
      <c r="K305" s="109"/>
      <c r="L305" s="108"/>
      <c r="M305" s="108"/>
      <c r="N305" s="108"/>
      <c r="O305" s="112"/>
      <c r="P305" s="112"/>
      <c r="Q305" s="108"/>
      <c r="R305" s="108"/>
      <c r="S305" s="112"/>
    </row>
    <row r="306" spans="1:19" ht="15.75" customHeight="1" x14ac:dyDescent="0.2">
      <c r="A306" s="108"/>
      <c r="B306" s="108"/>
      <c r="C306" s="108"/>
      <c r="D306" s="107"/>
      <c r="E306" s="108"/>
      <c r="F306" s="108"/>
      <c r="G306" s="108"/>
      <c r="H306" s="108"/>
      <c r="I306" s="108"/>
      <c r="J306" s="109"/>
      <c r="K306" s="109"/>
      <c r="L306" s="108"/>
      <c r="M306" s="108"/>
      <c r="N306" s="108"/>
      <c r="O306" s="112"/>
      <c r="P306" s="112"/>
      <c r="Q306" s="108"/>
      <c r="R306" s="108"/>
      <c r="S306" s="112"/>
    </row>
    <row r="307" spans="1:19" ht="15.75" customHeight="1" x14ac:dyDescent="0.2">
      <c r="A307" s="108"/>
      <c r="B307" s="108"/>
      <c r="C307" s="108"/>
      <c r="D307" s="107"/>
      <c r="E307" s="108"/>
      <c r="F307" s="108"/>
      <c r="G307" s="108"/>
      <c r="H307" s="108"/>
      <c r="I307" s="108"/>
      <c r="J307" s="109"/>
      <c r="K307" s="109"/>
      <c r="L307" s="108"/>
      <c r="M307" s="108"/>
      <c r="N307" s="108"/>
      <c r="O307" s="112"/>
      <c r="P307" s="112"/>
      <c r="Q307" s="108"/>
      <c r="R307" s="108"/>
      <c r="S307" s="112"/>
    </row>
    <row r="308" spans="1:19" ht="15.75" customHeight="1" x14ac:dyDescent="0.2">
      <c r="A308" s="108"/>
      <c r="B308" s="108"/>
      <c r="C308" s="108"/>
      <c r="D308" s="107"/>
      <c r="E308" s="108"/>
      <c r="F308" s="108"/>
      <c r="G308" s="108"/>
      <c r="H308" s="108"/>
      <c r="I308" s="108"/>
      <c r="J308" s="109"/>
      <c r="K308" s="109"/>
      <c r="L308" s="108"/>
      <c r="M308" s="108"/>
      <c r="N308" s="108"/>
      <c r="O308" s="112"/>
      <c r="P308" s="112"/>
      <c r="Q308" s="108"/>
      <c r="R308" s="108"/>
      <c r="S308" s="112"/>
    </row>
    <row r="309" spans="1:19" ht="15.75" customHeight="1" x14ac:dyDescent="0.2">
      <c r="A309" s="108"/>
      <c r="B309" s="108"/>
      <c r="C309" s="108"/>
      <c r="D309" s="107"/>
      <c r="E309" s="108"/>
      <c r="F309" s="108"/>
      <c r="G309" s="108"/>
      <c r="H309" s="108"/>
      <c r="I309" s="108"/>
      <c r="J309" s="109"/>
      <c r="K309" s="109"/>
      <c r="L309" s="108"/>
      <c r="M309" s="108"/>
      <c r="N309" s="108"/>
      <c r="O309" s="112"/>
      <c r="P309" s="112"/>
      <c r="Q309" s="108"/>
      <c r="R309" s="108"/>
      <c r="S309" s="112"/>
    </row>
    <row r="310" spans="1:19" ht="15.75" customHeight="1" x14ac:dyDescent="0.2">
      <c r="A310" s="108"/>
      <c r="B310" s="108"/>
      <c r="C310" s="108"/>
      <c r="D310" s="107"/>
      <c r="E310" s="108"/>
      <c r="F310" s="108"/>
      <c r="G310" s="108"/>
      <c r="H310" s="108"/>
      <c r="I310" s="108"/>
      <c r="J310" s="109"/>
      <c r="K310" s="109"/>
      <c r="L310" s="108"/>
      <c r="M310" s="108"/>
      <c r="N310" s="108"/>
      <c r="O310" s="112"/>
      <c r="P310" s="112"/>
      <c r="Q310" s="108"/>
      <c r="R310" s="108"/>
      <c r="S310" s="112"/>
    </row>
    <row r="311" spans="1:19" ht="15.75" customHeight="1" x14ac:dyDescent="0.2">
      <c r="A311" s="108"/>
      <c r="B311" s="108"/>
      <c r="C311" s="108"/>
      <c r="D311" s="107"/>
      <c r="E311" s="108"/>
      <c r="F311" s="108"/>
      <c r="G311" s="108"/>
      <c r="H311" s="108"/>
      <c r="I311" s="108"/>
      <c r="J311" s="109"/>
      <c r="K311" s="109"/>
      <c r="L311" s="108"/>
      <c r="M311" s="108"/>
      <c r="N311" s="108"/>
      <c r="O311" s="112"/>
      <c r="P311" s="112"/>
      <c r="Q311" s="108"/>
      <c r="R311" s="108"/>
      <c r="S311" s="112"/>
    </row>
    <row r="312" spans="1:19" ht="15.75" customHeight="1" x14ac:dyDescent="0.2">
      <c r="A312" s="108"/>
      <c r="B312" s="108"/>
      <c r="C312" s="108"/>
      <c r="D312" s="107"/>
      <c r="E312" s="108"/>
      <c r="F312" s="108"/>
      <c r="G312" s="108"/>
      <c r="H312" s="108"/>
      <c r="I312" s="108"/>
      <c r="J312" s="109"/>
      <c r="K312" s="109"/>
      <c r="L312" s="108"/>
      <c r="M312" s="108"/>
      <c r="N312" s="108"/>
      <c r="O312" s="112"/>
      <c r="P312" s="112"/>
      <c r="Q312" s="108"/>
      <c r="R312" s="108"/>
      <c r="S312" s="112"/>
    </row>
    <row r="313" spans="1:19" ht="15.75" customHeight="1" x14ac:dyDescent="0.2">
      <c r="A313" s="108"/>
      <c r="B313" s="108"/>
      <c r="C313" s="108"/>
      <c r="D313" s="107"/>
      <c r="E313" s="108"/>
      <c r="F313" s="108"/>
      <c r="G313" s="108"/>
      <c r="H313" s="108"/>
      <c r="I313" s="108"/>
      <c r="J313" s="109"/>
      <c r="K313" s="109"/>
      <c r="L313" s="108"/>
      <c r="M313" s="108"/>
      <c r="N313" s="108"/>
      <c r="O313" s="112"/>
      <c r="P313" s="112"/>
      <c r="Q313" s="108"/>
      <c r="R313" s="108"/>
      <c r="S313" s="112"/>
    </row>
    <row r="314" spans="1:19" ht="15.75" customHeight="1" x14ac:dyDescent="0.2">
      <c r="A314" s="108"/>
      <c r="B314" s="108"/>
      <c r="C314" s="108"/>
      <c r="D314" s="107"/>
      <c r="E314" s="108"/>
      <c r="F314" s="108"/>
      <c r="G314" s="108"/>
      <c r="H314" s="108"/>
      <c r="I314" s="108"/>
      <c r="J314" s="109"/>
      <c r="K314" s="109"/>
      <c r="L314" s="108"/>
      <c r="M314" s="108"/>
      <c r="N314" s="108"/>
      <c r="O314" s="112"/>
      <c r="P314" s="112"/>
      <c r="Q314" s="108"/>
      <c r="R314" s="108"/>
      <c r="S314" s="112"/>
    </row>
    <row r="315" spans="1:19" ht="15.75" customHeight="1" x14ac:dyDescent="0.2">
      <c r="A315" s="108"/>
      <c r="B315" s="108"/>
      <c r="C315" s="108"/>
      <c r="D315" s="107"/>
      <c r="E315" s="108"/>
      <c r="F315" s="108"/>
      <c r="G315" s="108"/>
      <c r="H315" s="108"/>
      <c r="I315" s="108"/>
      <c r="J315" s="109"/>
      <c r="K315" s="109"/>
      <c r="L315" s="108"/>
      <c r="M315" s="108"/>
      <c r="N315" s="108"/>
      <c r="O315" s="112"/>
      <c r="P315" s="112"/>
      <c r="Q315" s="108"/>
      <c r="R315" s="108"/>
      <c r="S315" s="112"/>
    </row>
    <row r="316" spans="1:19" ht="15.75" customHeight="1" x14ac:dyDescent="0.2">
      <c r="A316" s="108"/>
      <c r="B316" s="108"/>
      <c r="C316" s="108"/>
      <c r="D316" s="107"/>
      <c r="E316" s="108"/>
      <c r="F316" s="108"/>
      <c r="G316" s="108"/>
      <c r="H316" s="108"/>
      <c r="I316" s="108"/>
      <c r="J316" s="109"/>
      <c r="K316" s="109"/>
      <c r="L316" s="108"/>
      <c r="M316" s="108"/>
      <c r="N316" s="108"/>
      <c r="O316" s="112"/>
      <c r="P316" s="112"/>
      <c r="Q316" s="108"/>
      <c r="R316" s="108"/>
      <c r="S316" s="112"/>
    </row>
    <row r="317" spans="1:19" ht="15.75" customHeight="1" x14ac:dyDescent="0.2">
      <c r="A317" s="108"/>
      <c r="B317" s="108"/>
      <c r="C317" s="108"/>
      <c r="D317" s="107"/>
      <c r="E317" s="108"/>
      <c r="F317" s="108"/>
      <c r="G317" s="108"/>
      <c r="H317" s="108"/>
      <c r="I317" s="108"/>
      <c r="J317" s="109"/>
      <c r="K317" s="109"/>
      <c r="L317" s="108"/>
      <c r="M317" s="108"/>
      <c r="N317" s="108"/>
      <c r="O317" s="112"/>
      <c r="P317" s="112"/>
      <c r="Q317" s="108"/>
      <c r="R317" s="108"/>
      <c r="S317" s="112"/>
    </row>
    <row r="318" spans="1:19" ht="15.75" customHeight="1" x14ac:dyDescent="0.2">
      <c r="A318" s="108"/>
      <c r="B318" s="108"/>
      <c r="C318" s="108"/>
      <c r="D318" s="107"/>
      <c r="E318" s="108"/>
      <c r="F318" s="108"/>
      <c r="G318" s="108"/>
      <c r="H318" s="108"/>
      <c r="I318" s="108"/>
      <c r="J318" s="109"/>
      <c r="K318" s="109"/>
      <c r="L318" s="108"/>
      <c r="M318" s="108"/>
      <c r="N318" s="108"/>
      <c r="O318" s="112"/>
      <c r="P318" s="112"/>
      <c r="Q318" s="108"/>
      <c r="R318" s="108"/>
      <c r="S318" s="112"/>
    </row>
    <row r="319" spans="1:19" ht="15.75" customHeight="1" x14ac:dyDescent="0.2">
      <c r="A319" s="108"/>
      <c r="B319" s="108"/>
      <c r="C319" s="108"/>
      <c r="D319" s="107"/>
      <c r="E319" s="108"/>
      <c r="F319" s="108"/>
      <c r="G319" s="108"/>
      <c r="H319" s="108"/>
      <c r="I319" s="108"/>
      <c r="J319" s="109"/>
      <c r="K319" s="109"/>
      <c r="L319" s="108"/>
      <c r="M319" s="108"/>
      <c r="N319" s="108"/>
      <c r="O319" s="112"/>
      <c r="P319" s="112"/>
      <c r="Q319" s="108"/>
      <c r="R319" s="108"/>
      <c r="S319" s="112"/>
    </row>
    <row r="320" spans="1:19" ht="15.75" customHeight="1" x14ac:dyDescent="0.2">
      <c r="A320" s="108"/>
      <c r="B320" s="108"/>
      <c r="C320" s="108"/>
      <c r="D320" s="107"/>
      <c r="E320" s="108"/>
      <c r="F320" s="108"/>
      <c r="G320" s="108"/>
      <c r="H320" s="108"/>
      <c r="I320" s="108"/>
      <c r="J320" s="109"/>
      <c r="K320" s="109"/>
      <c r="L320" s="108"/>
      <c r="M320" s="108"/>
      <c r="N320" s="108"/>
      <c r="O320" s="112"/>
      <c r="P320" s="112"/>
      <c r="Q320" s="108"/>
      <c r="R320" s="108"/>
      <c r="S320" s="112"/>
    </row>
    <row r="321" spans="1:19" ht="15.75" customHeight="1" x14ac:dyDescent="0.2">
      <c r="A321" s="108"/>
      <c r="B321" s="108"/>
      <c r="C321" s="108"/>
      <c r="D321" s="107"/>
      <c r="E321" s="108"/>
      <c r="F321" s="108"/>
      <c r="G321" s="108"/>
      <c r="H321" s="108"/>
      <c r="I321" s="108"/>
      <c r="J321" s="109"/>
      <c r="K321" s="109"/>
      <c r="L321" s="108"/>
      <c r="M321" s="108"/>
      <c r="N321" s="108"/>
      <c r="O321" s="112"/>
      <c r="P321" s="112"/>
      <c r="Q321" s="108"/>
      <c r="R321" s="108"/>
      <c r="S321" s="112"/>
    </row>
    <row r="322" spans="1:19" ht="15.75" customHeight="1" x14ac:dyDescent="0.2">
      <c r="A322" s="108"/>
      <c r="B322" s="108"/>
      <c r="C322" s="108"/>
      <c r="D322" s="107"/>
      <c r="E322" s="108"/>
      <c r="F322" s="108"/>
      <c r="G322" s="108"/>
      <c r="H322" s="108"/>
      <c r="I322" s="108"/>
      <c r="J322" s="109"/>
      <c r="K322" s="109"/>
      <c r="L322" s="108"/>
      <c r="M322" s="108"/>
      <c r="N322" s="108"/>
      <c r="O322" s="112"/>
      <c r="P322" s="112"/>
      <c r="Q322" s="108"/>
      <c r="R322" s="108"/>
      <c r="S322" s="112"/>
    </row>
    <row r="323" spans="1:19" ht="15.75" customHeight="1" x14ac:dyDescent="0.2">
      <c r="A323" s="108"/>
      <c r="B323" s="108"/>
      <c r="C323" s="108"/>
      <c r="D323" s="107"/>
      <c r="E323" s="108"/>
      <c r="F323" s="108"/>
      <c r="G323" s="108"/>
      <c r="H323" s="108"/>
      <c r="I323" s="108"/>
      <c r="J323" s="109"/>
      <c r="K323" s="109"/>
      <c r="L323" s="108"/>
      <c r="M323" s="108"/>
      <c r="N323" s="108"/>
      <c r="O323" s="112"/>
      <c r="P323" s="112"/>
      <c r="Q323" s="108"/>
      <c r="R323" s="108"/>
      <c r="S323" s="112"/>
    </row>
    <row r="324" spans="1:19" ht="15.75" customHeight="1" x14ac:dyDescent="0.2">
      <c r="A324" s="108"/>
      <c r="B324" s="108"/>
      <c r="C324" s="108"/>
      <c r="D324" s="107"/>
      <c r="E324" s="108"/>
      <c r="F324" s="108"/>
      <c r="G324" s="108"/>
      <c r="H324" s="108"/>
      <c r="I324" s="108"/>
      <c r="J324" s="109"/>
      <c r="K324" s="109"/>
      <c r="L324" s="108"/>
      <c r="M324" s="108"/>
      <c r="N324" s="108"/>
      <c r="O324" s="112"/>
      <c r="P324" s="112"/>
      <c r="Q324" s="108"/>
      <c r="R324" s="108"/>
      <c r="S324" s="112"/>
    </row>
    <row r="325" spans="1:19" ht="15.75" customHeight="1" x14ac:dyDescent="0.2">
      <c r="A325" s="108"/>
      <c r="B325" s="108"/>
      <c r="C325" s="108"/>
      <c r="D325" s="107"/>
      <c r="E325" s="108"/>
      <c r="F325" s="108"/>
      <c r="G325" s="108"/>
      <c r="H325" s="108"/>
      <c r="I325" s="108"/>
      <c r="J325" s="109"/>
      <c r="K325" s="109"/>
      <c r="L325" s="108"/>
      <c r="M325" s="108"/>
      <c r="N325" s="108"/>
      <c r="O325" s="112"/>
      <c r="P325" s="112"/>
      <c r="Q325" s="108"/>
      <c r="R325" s="108"/>
      <c r="S325" s="112"/>
    </row>
    <row r="326" spans="1:19" ht="15.75" customHeight="1" x14ac:dyDescent="0.2">
      <c r="A326" s="108"/>
      <c r="B326" s="108"/>
      <c r="C326" s="108"/>
      <c r="D326" s="107"/>
      <c r="E326" s="108"/>
      <c r="F326" s="108"/>
      <c r="G326" s="108"/>
      <c r="H326" s="108"/>
      <c r="I326" s="108"/>
      <c r="J326" s="109"/>
      <c r="K326" s="109"/>
      <c r="L326" s="108"/>
      <c r="M326" s="108"/>
      <c r="N326" s="108"/>
      <c r="O326" s="112"/>
      <c r="P326" s="112"/>
      <c r="Q326" s="108"/>
      <c r="R326" s="108"/>
      <c r="S326" s="112"/>
    </row>
    <row r="327" spans="1:19" ht="15.75" customHeight="1" x14ac:dyDescent="0.2">
      <c r="A327" s="108"/>
      <c r="B327" s="108"/>
      <c r="C327" s="108"/>
      <c r="D327" s="107"/>
      <c r="E327" s="108"/>
      <c r="F327" s="108"/>
      <c r="G327" s="108"/>
      <c r="H327" s="108"/>
      <c r="I327" s="108"/>
      <c r="J327" s="109"/>
      <c r="K327" s="109"/>
      <c r="L327" s="108"/>
      <c r="M327" s="108"/>
      <c r="N327" s="108"/>
      <c r="O327" s="112"/>
      <c r="P327" s="112"/>
      <c r="Q327" s="108"/>
      <c r="R327" s="108"/>
      <c r="S327" s="112"/>
    </row>
    <row r="328" spans="1:19" ht="15.75" customHeight="1" x14ac:dyDescent="0.2">
      <c r="A328" s="108"/>
      <c r="B328" s="108"/>
      <c r="C328" s="108"/>
      <c r="D328" s="107"/>
      <c r="E328" s="108"/>
      <c r="F328" s="108"/>
      <c r="G328" s="108"/>
      <c r="H328" s="108"/>
      <c r="I328" s="108"/>
      <c r="J328" s="109"/>
      <c r="K328" s="109"/>
      <c r="L328" s="108"/>
      <c r="M328" s="108"/>
      <c r="N328" s="108"/>
      <c r="O328" s="112"/>
      <c r="P328" s="112"/>
      <c r="Q328" s="108"/>
      <c r="R328" s="108"/>
      <c r="S328" s="112"/>
    </row>
    <row r="329" spans="1:19" ht="15.75" customHeight="1" x14ac:dyDescent="0.2">
      <c r="A329" s="108"/>
      <c r="B329" s="108"/>
      <c r="C329" s="108"/>
      <c r="D329" s="107"/>
      <c r="E329" s="108"/>
      <c r="F329" s="108"/>
      <c r="G329" s="108"/>
      <c r="H329" s="108"/>
      <c r="I329" s="108"/>
      <c r="J329" s="109"/>
      <c r="K329" s="109"/>
      <c r="L329" s="108"/>
      <c r="M329" s="108"/>
      <c r="N329" s="108"/>
      <c r="O329" s="112"/>
      <c r="P329" s="112"/>
      <c r="Q329" s="108"/>
      <c r="R329" s="108"/>
      <c r="S329" s="112"/>
    </row>
    <row r="330" spans="1:19" ht="15.75" customHeight="1" x14ac:dyDescent="0.2">
      <c r="A330" s="108"/>
      <c r="B330" s="108"/>
      <c r="C330" s="108"/>
      <c r="D330" s="107"/>
      <c r="E330" s="108"/>
      <c r="F330" s="108"/>
      <c r="G330" s="108"/>
      <c r="H330" s="108"/>
      <c r="I330" s="108"/>
      <c r="J330" s="109"/>
      <c r="K330" s="109"/>
      <c r="L330" s="108"/>
      <c r="M330" s="108"/>
      <c r="N330" s="108"/>
      <c r="O330" s="112"/>
      <c r="P330" s="112"/>
      <c r="Q330" s="108"/>
      <c r="R330" s="108"/>
      <c r="S330" s="112"/>
    </row>
    <row r="331" spans="1:19" ht="15.75" customHeight="1" x14ac:dyDescent="0.2">
      <c r="A331" s="108"/>
      <c r="B331" s="108"/>
      <c r="C331" s="108"/>
      <c r="D331" s="107"/>
      <c r="E331" s="108"/>
      <c r="F331" s="108"/>
      <c r="G331" s="108"/>
      <c r="H331" s="108"/>
      <c r="I331" s="108"/>
      <c r="J331" s="109"/>
      <c r="K331" s="109"/>
      <c r="L331" s="108"/>
      <c r="M331" s="108"/>
      <c r="N331" s="108"/>
      <c r="O331" s="112"/>
      <c r="P331" s="112"/>
      <c r="Q331" s="108"/>
      <c r="R331" s="108"/>
      <c r="S331" s="112"/>
    </row>
    <row r="332" spans="1:19" ht="15.75" customHeight="1" x14ac:dyDescent="0.2">
      <c r="A332" s="108"/>
      <c r="B332" s="108"/>
      <c r="C332" s="108"/>
      <c r="D332" s="107"/>
      <c r="E332" s="108"/>
      <c r="F332" s="108"/>
      <c r="G332" s="108"/>
      <c r="H332" s="108"/>
      <c r="I332" s="108"/>
      <c r="J332" s="109"/>
      <c r="K332" s="109"/>
      <c r="L332" s="108"/>
      <c r="M332" s="108"/>
      <c r="N332" s="108"/>
      <c r="O332" s="112"/>
      <c r="P332" s="112"/>
      <c r="Q332" s="108"/>
      <c r="R332" s="108"/>
      <c r="S332" s="112"/>
    </row>
    <row r="333" spans="1:19" ht="15.75" customHeight="1" x14ac:dyDescent="0.2">
      <c r="A333" s="108"/>
      <c r="B333" s="108"/>
      <c r="C333" s="108"/>
      <c r="D333" s="107"/>
      <c r="E333" s="108"/>
      <c r="F333" s="108"/>
      <c r="G333" s="108"/>
      <c r="H333" s="108"/>
      <c r="I333" s="108"/>
      <c r="J333" s="109"/>
      <c r="K333" s="109"/>
      <c r="L333" s="108"/>
      <c r="M333" s="108"/>
      <c r="N333" s="108"/>
      <c r="O333" s="112"/>
      <c r="P333" s="112"/>
      <c r="Q333" s="108"/>
      <c r="R333" s="108"/>
      <c r="S333" s="112"/>
    </row>
    <row r="334" spans="1:19" ht="15.75" customHeight="1" x14ac:dyDescent="0.2">
      <c r="A334" s="108"/>
      <c r="B334" s="108"/>
      <c r="C334" s="108"/>
      <c r="D334" s="107"/>
      <c r="E334" s="108"/>
      <c r="F334" s="108"/>
      <c r="G334" s="108"/>
      <c r="H334" s="108"/>
      <c r="I334" s="108"/>
      <c r="J334" s="109"/>
      <c r="K334" s="109"/>
      <c r="L334" s="108"/>
      <c r="M334" s="108"/>
      <c r="N334" s="108"/>
      <c r="O334" s="112"/>
      <c r="P334" s="112"/>
      <c r="Q334" s="108"/>
      <c r="R334" s="108"/>
      <c r="S334" s="112"/>
    </row>
    <row r="335" spans="1:19" ht="15.75" customHeight="1" x14ac:dyDescent="0.2">
      <c r="A335" s="108"/>
      <c r="B335" s="108"/>
      <c r="C335" s="108"/>
      <c r="D335" s="107"/>
      <c r="E335" s="108"/>
      <c r="F335" s="108"/>
      <c r="G335" s="108"/>
      <c r="H335" s="108"/>
      <c r="I335" s="108"/>
      <c r="J335" s="109"/>
      <c r="K335" s="109"/>
      <c r="L335" s="108"/>
      <c r="M335" s="108"/>
      <c r="N335" s="108"/>
      <c r="O335" s="112"/>
      <c r="P335" s="112"/>
      <c r="Q335" s="108"/>
      <c r="R335" s="108"/>
      <c r="S335" s="112"/>
    </row>
    <row r="336" spans="1:19" ht="15.75" customHeight="1" x14ac:dyDescent="0.2">
      <c r="A336" s="108"/>
      <c r="B336" s="108"/>
      <c r="C336" s="108"/>
      <c r="D336" s="107"/>
      <c r="E336" s="108"/>
      <c r="F336" s="108"/>
      <c r="G336" s="108"/>
      <c r="H336" s="108"/>
      <c r="I336" s="108"/>
      <c r="J336" s="109"/>
      <c r="K336" s="109"/>
      <c r="L336" s="108"/>
      <c r="M336" s="108"/>
      <c r="N336" s="108"/>
      <c r="O336" s="112"/>
      <c r="P336" s="112"/>
      <c r="Q336" s="108"/>
      <c r="R336" s="108"/>
      <c r="S336" s="112"/>
    </row>
    <row r="337" spans="1:19" ht="15.75" customHeight="1" x14ac:dyDescent="0.2">
      <c r="A337" s="108"/>
      <c r="B337" s="108"/>
      <c r="C337" s="108"/>
      <c r="D337" s="107"/>
      <c r="E337" s="108"/>
      <c r="F337" s="108"/>
      <c r="G337" s="108"/>
      <c r="H337" s="108"/>
      <c r="I337" s="108"/>
      <c r="J337" s="109"/>
      <c r="K337" s="109"/>
      <c r="L337" s="108"/>
      <c r="M337" s="108"/>
      <c r="N337" s="108"/>
      <c r="O337" s="112"/>
      <c r="P337" s="112"/>
      <c r="Q337" s="108"/>
      <c r="R337" s="108"/>
      <c r="S337" s="112"/>
    </row>
    <row r="338" spans="1:19" ht="15.75" customHeight="1" x14ac:dyDescent="0.2">
      <c r="A338" s="108"/>
      <c r="B338" s="108"/>
      <c r="C338" s="108"/>
      <c r="D338" s="107"/>
      <c r="E338" s="108"/>
      <c r="F338" s="108"/>
      <c r="G338" s="108"/>
      <c r="H338" s="108"/>
      <c r="I338" s="108"/>
      <c r="J338" s="109"/>
      <c r="K338" s="109"/>
      <c r="L338" s="108"/>
      <c r="M338" s="108"/>
      <c r="N338" s="108"/>
      <c r="O338" s="112"/>
      <c r="P338" s="112"/>
      <c r="Q338" s="108"/>
      <c r="R338" s="108"/>
      <c r="S338" s="112"/>
    </row>
    <row r="339" spans="1:19" ht="15.75" customHeight="1" x14ac:dyDescent="0.2">
      <c r="A339" s="108"/>
      <c r="B339" s="108"/>
      <c r="C339" s="108"/>
      <c r="D339" s="107"/>
      <c r="E339" s="108"/>
      <c r="F339" s="108"/>
      <c r="G339" s="108"/>
      <c r="H339" s="108"/>
      <c r="I339" s="108"/>
      <c r="J339" s="109"/>
      <c r="K339" s="109"/>
      <c r="L339" s="108"/>
      <c r="M339" s="108"/>
      <c r="N339" s="108"/>
      <c r="O339" s="112"/>
      <c r="P339" s="112"/>
      <c r="Q339" s="108"/>
      <c r="R339" s="108"/>
      <c r="S339" s="112"/>
    </row>
    <row r="340" spans="1:19" ht="15.75" customHeight="1" x14ac:dyDescent="0.2">
      <c r="A340" s="108"/>
      <c r="B340" s="108"/>
      <c r="C340" s="108"/>
      <c r="D340" s="107"/>
      <c r="E340" s="108"/>
      <c r="F340" s="108"/>
      <c r="G340" s="108"/>
      <c r="H340" s="108"/>
      <c r="I340" s="108"/>
      <c r="J340" s="109"/>
      <c r="K340" s="109"/>
      <c r="L340" s="108"/>
      <c r="M340" s="108"/>
      <c r="N340" s="108"/>
      <c r="O340" s="112"/>
      <c r="P340" s="112"/>
      <c r="Q340" s="108"/>
      <c r="R340" s="108"/>
      <c r="S340" s="112"/>
    </row>
    <row r="341" spans="1:19" ht="15.75" customHeight="1" x14ac:dyDescent="0.2">
      <c r="A341" s="108"/>
      <c r="B341" s="108"/>
      <c r="C341" s="108"/>
      <c r="D341" s="107"/>
      <c r="E341" s="108"/>
      <c r="F341" s="108"/>
      <c r="G341" s="108"/>
      <c r="H341" s="108"/>
      <c r="I341" s="108"/>
      <c r="J341" s="109"/>
      <c r="K341" s="109"/>
      <c r="L341" s="108"/>
      <c r="M341" s="108"/>
      <c r="N341" s="108"/>
      <c r="O341" s="112"/>
      <c r="P341" s="112"/>
      <c r="Q341" s="108"/>
      <c r="R341" s="108"/>
      <c r="S341" s="112"/>
    </row>
    <row r="342" spans="1:19" ht="15.75" customHeight="1" x14ac:dyDescent="0.2">
      <c r="A342" s="108"/>
      <c r="B342" s="108"/>
      <c r="C342" s="108"/>
      <c r="D342" s="107"/>
      <c r="E342" s="108"/>
      <c r="F342" s="108"/>
      <c r="G342" s="108"/>
      <c r="H342" s="108"/>
      <c r="I342" s="108"/>
      <c r="J342" s="109"/>
      <c r="K342" s="109"/>
      <c r="L342" s="108"/>
      <c r="M342" s="108"/>
      <c r="N342" s="108"/>
      <c r="O342" s="112"/>
      <c r="P342" s="112"/>
      <c r="Q342" s="108"/>
      <c r="R342" s="108"/>
      <c r="S342" s="112"/>
    </row>
    <row r="343" spans="1:19" ht="15.75" customHeight="1" x14ac:dyDescent="0.2">
      <c r="A343" s="108"/>
      <c r="B343" s="108"/>
      <c r="C343" s="108"/>
      <c r="D343" s="107"/>
      <c r="E343" s="108"/>
      <c r="F343" s="108"/>
      <c r="G343" s="108"/>
      <c r="H343" s="108"/>
      <c r="I343" s="108"/>
      <c r="J343" s="109"/>
      <c r="K343" s="109"/>
      <c r="L343" s="108"/>
      <c r="M343" s="108"/>
      <c r="N343" s="108"/>
      <c r="O343" s="112"/>
      <c r="P343" s="112"/>
      <c r="Q343" s="108"/>
      <c r="R343" s="108"/>
      <c r="S343" s="112"/>
    </row>
    <row r="344" spans="1:19" ht="15.75" customHeight="1" x14ac:dyDescent="0.2">
      <c r="A344" s="108"/>
      <c r="B344" s="108"/>
      <c r="C344" s="108"/>
      <c r="D344" s="107"/>
      <c r="E344" s="108"/>
      <c r="F344" s="108"/>
      <c r="G344" s="108"/>
      <c r="H344" s="108"/>
      <c r="I344" s="108"/>
      <c r="J344" s="109"/>
      <c r="K344" s="109"/>
      <c r="L344" s="108"/>
      <c r="M344" s="108"/>
      <c r="N344" s="108"/>
      <c r="O344" s="112"/>
      <c r="P344" s="112"/>
      <c r="Q344" s="108"/>
      <c r="R344" s="108"/>
      <c r="S344" s="112"/>
    </row>
    <row r="345" spans="1:19" ht="15.75" customHeight="1" x14ac:dyDescent="0.2">
      <c r="A345" s="108"/>
      <c r="B345" s="108"/>
      <c r="C345" s="108"/>
      <c r="D345" s="107"/>
      <c r="E345" s="108"/>
      <c r="F345" s="108"/>
      <c r="G345" s="108"/>
      <c r="H345" s="108"/>
      <c r="I345" s="108"/>
      <c r="J345" s="109"/>
      <c r="K345" s="109"/>
      <c r="L345" s="108"/>
      <c r="M345" s="108"/>
      <c r="N345" s="108"/>
      <c r="O345" s="112"/>
      <c r="P345" s="112"/>
      <c r="Q345" s="108"/>
      <c r="R345" s="108"/>
      <c r="S345" s="112"/>
    </row>
    <row r="346" spans="1:19" ht="15.75" customHeight="1" x14ac:dyDescent="0.2">
      <c r="A346" s="108"/>
      <c r="B346" s="108"/>
      <c r="C346" s="108"/>
      <c r="D346" s="107"/>
      <c r="E346" s="108"/>
      <c r="F346" s="108"/>
      <c r="G346" s="108"/>
      <c r="H346" s="108"/>
      <c r="I346" s="108"/>
      <c r="J346" s="109"/>
      <c r="K346" s="109"/>
      <c r="L346" s="108"/>
      <c r="M346" s="108"/>
      <c r="N346" s="108"/>
      <c r="O346" s="112"/>
      <c r="P346" s="112"/>
      <c r="Q346" s="108"/>
      <c r="R346" s="108"/>
      <c r="S346" s="112"/>
    </row>
    <row r="347" spans="1:19" ht="15.75" customHeight="1" x14ac:dyDescent="0.2">
      <c r="A347" s="108"/>
      <c r="B347" s="108"/>
      <c r="C347" s="108"/>
      <c r="D347" s="107"/>
      <c r="E347" s="108"/>
      <c r="F347" s="108"/>
      <c r="G347" s="108"/>
      <c r="H347" s="108"/>
      <c r="I347" s="108"/>
      <c r="J347" s="109"/>
      <c r="K347" s="109"/>
      <c r="L347" s="108"/>
      <c r="M347" s="108"/>
      <c r="N347" s="108"/>
      <c r="O347" s="112"/>
      <c r="P347" s="112"/>
      <c r="Q347" s="108"/>
      <c r="R347" s="108"/>
      <c r="S347" s="112"/>
    </row>
    <row r="348" spans="1:19" ht="15.75" customHeight="1" x14ac:dyDescent="0.2">
      <c r="A348" s="108"/>
      <c r="B348" s="108"/>
      <c r="C348" s="108"/>
      <c r="D348" s="107"/>
      <c r="E348" s="108"/>
      <c r="F348" s="108"/>
      <c r="G348" s="108"/>
      <c r="H348" s="108"/>
      <c r="I348" s="108"/>
      <c r="J348" s="109"/>
      <c r="K348" s="109"/>
      <c r="L348" s="108"/>
      <c r="M348" s="108"/>
      <c r="N348" s="108"/>
      <c r="O348" s="112"/>
      <c r="P348" s="112"/>
      <c r="Q348" s="108"/>
      <c r="R348" s="108"/>
      <c r="S348" s="112"/>
    </row>
    <row r="349" spans="1:19" ht="15.75" customHeight="1" x14ac:dyDescent="0.2">
      <c r="A349" s="108"/>
      <c r="B349" s="108"/>
      <c r="C349" s="108"/>
      <c r="D349" s="107"/>
      <c r="E349" s="108"/>
      <c r="F349" s="108"/>
      <c r="G349" s="108"/>
      <c r="H349" s="108"/>
      <c r="I349" s="108"/>
      <c r="J349" s="109"/>
      <c r="K349" s="109"/>
      <c r="L349" s="108"/>
      <c r="M349" s="108"/>
      <c r="N349" s="108"/>
      <c r="O349" s="112"/>
      <c r="P349" s="112"/>
      <c r="Q349" s="108"/>
      <c r="R349" s="108"/>
      <c r="S349" s="112"/>
    </row>
    <row r="350" spans="1:19" ht="15.75" customHeight="1" x14ac:dyDescent="0.2">
      <c r="A350" s="108"/>
      <c r="B350" s="108"/>
      <c r="C350" s="108"/>
      <c r="D350" s="107"/>
      <c r="E350" s="108"/>
      <c r="F350" s="108"/>
      <c r="G350" s="108"/>
      <c r="H350" s="108"/>
      <c r="I350" s="108"/>
      <c r="J350" s="109"/>
      <c r="K350" s="109"/>
      <c r="L350" s="108"/>
      <c r="M350" s="108"/>
      <c r="N350" s="108"/>
      <c r="O350" s="112"/>
      <c r="P350" s="112"/>
      <c r="Q350" s="108"/>
      <c r="R350" s="108"/>
      <c r="S350" s="112"/>
    </row>
    <row r="351" spans="1:19" ht="15.75" customHeight="1" x14ac:dyDescent="0.2">
      <c r="A351" s="108"/>
      <c r="B351" s="108"/>
      <c r="C351" s="108"/>
      <c r="D351" s="107"/>
      <c r="E351" s="108"/>
      <c r="F351" s="108"/>
      <c r="G351" s="108"/>
      <c r="H351" s="108"/>
      <c r="I351" s="108"/>
      <c r="J351" s="109"/>
      <c r="K351" s="109"/>
      <c r="L351" s="108"/>
      <c r="M351" s="108"/>
      <c r="N351" s="108"/>
      <c r="O351" s="112"/>
      <c r="P351" s="112"/>
      <c r="Q351" s="108"/>
      <c r="R351" s="108"/>
      <c r="S351" s="112"/>
    </row>
    <row r="352" spans="1:19" ht="15.75" customHeight="1" x14ac:dyDescent="0.2">
      <c r="A352" s="108"/>
      <c r="B352" s="108"/>
      <c r="C352" s="108"/>
      <c r="D352" s="107"/>
      <c r="E352" s="108"/>
      <c r="F352" s="108"/>
      <c r="G352" s="108"/>
      <c r="H352" s="108"/>
      <c r="I352" s="108"/>
      <c r="J352" s="109"/>
      <c r="K352" s="109"/>
      <c r="L352" s="108"/>
      <c r="M352" s="108"/>
      <c r="N352" s="108"/>
      <c r="O352" s="112"/>
      <c r="P352" s="112"/>
      <c r="Q352" s="108"/>
      <c r="R352" s="108"/>
      <c r="S352" s="112"/>
    </row>
    <row r="353" spans="1:19" ht="15.75" customHeight="1" x14ac:dyDescent="0.2">
      <c r="A353" s="108"/>
      <c r="B353" s="108"/>
      <c r="C353" s="108"/>
      <c r="D353" s="107"/>
      <c r="E353" s="108"/>
      <c r="F353" s="108"/>
      <c r="G353" s="108"/>
      <c r="H353" s="108"/>
      <c r="I353" s="108"/>
      <c r="J353" s="109"/>
      <c r="K353" s="109"/>
      <c r="L353" s="108"/>
      <c r="M353" s="108"/>
      <c r="N353" s="108"/>
      <c r="O353" s="112"/>
      <c r="P353" s="112"/>
      <c r="Q353" s="108"/>
      <c r="R353" s="108"/>
      <c r="S353" s="112"/>
    </row>
    <row r="354" spans="1:19" ht="15.75" customHeight="1" x14ac:dyDescent="0.2">
      <c r="A354" s="108"/>
      <c r="B354" s="108"/>
      <c r="C354" s="108"/>
      <c r="D354" s="107"/>
      <c r="E354" s="108"/>
      <c r="F354" s="108"/>
      <c r="G354" s="108"/>
      <c r="H354" s="108"/>
      <c r="I354" s="108"/>
      <c r="J354" s="109"/>
      <c r="K354" s="109"/>
      <c r="L354" s="108"/>
      <c r="M354" s="108"/>
      <c r="N354" s="108"/>
      <c r="O354" s="112"/>
      <c r="P354" s="112"/>
      <c r="Q354" s="108"/>
      <c r="R354" s="108"/>
      <c r="S354" s="112"/>
    </row>
    <row r="355" spans="1:19" ht="15.75" customHeight="1" x14ac:dyDescent="0.2">
      <c r="A355" s="108"/>
      <c r="B355" s="108"/>
      <c r="C355" s="108"/>
      <c r="D355" s="107"/>
      <c r="E355" s="108"/>
      <c r="F355" s="108"/>
      <c r="G355" s="108"/>
      <c r="H355" s="108"/>
      <c r="I355" s="108"/>
      <c r="J355" s="109"/>
      <c r="K355" s="109"/>
      <c r="L355" s="108"/>
      <c r="M355" s="108"/>
      <c r="N355" s="108"/>
      <c r="O355" s="112"/>
      <c r="P355" s="112"/>
      <c r="Q355" s="108"/>
      <c r="R355" s="108"/>
      <c r="S355" s="112"/>
    </row>
    <row r="356" spans="1:19" ht="15.75" customHeight="1" x14ac:dyDescent="0.2">
      <c r="A356" s="108"/>
      <c r="B356" s="108"/>
      <c r="C356" s="108"/>
      <c r="D356" s="107"/>
      <c r="E356" s="108"/>
      <c r="F356" s="108"/>
      <c r="G356" s="108"/>
      <c r="H356" s="108"/>
      <c r="I356" s="108"/>
      <c r="J356" s="109"/>
      <c r="K356" s="109"/>
      <c r="L356" s="108"/>
      <c r="M356" s="108"/>
      <c r="N356" s="108"/>
      <c r="O356" s="112"/>
      <c r="P356" s="112"/>
      <c r="Q356" s="108"/>
      <c r="R356" s="108"/>
      <c r="S356" s="112"/>
    </row>
    <row r="357" spans="1:19" ht="15.75" customHeight="1" x14ac:dyDescent="0.2">
      <c r="A357" s="108"/>
      <c r="B357" s="108"/>
      <c r="C357" s="108"/>
      <c r="D357" s="107"/>
      <c r="E357" s="108"/>
      <c r="F357" s="108"/>
      <c r="G357" s="108"/>
      <c r="H357" s="108"/>
      <c r="I357" s="108"/>
      <c r="J357" s="109"/>
      <c r="K357" s="109"/>
      <c r="L357" s="108"/>
      <c r="M357" s="108"/>
      <c r="N357" s="108"/>
      <c r="O357" s="112"/>
      <c r="P357" s="112"/>
      <c r="Q357" s="108"/>
      <c r="R357" s="108"/>
      <c r="S357" s="112"/>
    </row>
    <row r="358" spans="1:19" ht="15.75" customHeight="1" x14ac:dyDescent="0.2">
      <c r="A358" s="108"/>
      <c r="B358" s="108"/>
      <c r="C358" s="108"/>
      <c r="D358" s="107"/>
      <c r="E358" s="108"/>
      <c r="F358" s="108"/>
      <c r="G358" s="108"/>
      <c r="H358" s="108"/>
      <c r="I358" s="108"/>
      <c r="J358" s="109"/>
      <c r="K358" s="109"/>
      <c r="L358" s="108"/>
      <c r="M358" s="108"/>
      <c r="N358" s="108"/>
      <c r="O358" s="112"/>
      <c r="P358" s="112"/>
      <c r="Q358" s="108"/>
      <c r="R358" s="108"/>
      <c r="S358" s="112"/>
    </row>
    <row r="359" spans="1:19" ht="15.75" customHeight="1" x14ac:dyDescent="0.2">
      <c r="A359" s="108"/>
      <c r="B359" s="108"/>
      <c r="C359" s="108"/>
      <c r="D359" s="107"/>
      <c r="E359" s="108"/>
      <c r="F359" s="108"/>
      <c r="G359" s="108"/>
      <c r="H359" s="108"/>
      <c r="I359" s="108"/>
      <c r="J359" s="109"/>
      <c r="K359" s="109"/>
      <c r="L359" s="108"/>
      <c r="M359" s="108"/>
      <c r="N359" s="108"/>
      <c r="O359" s="112"/>
      <c r="P359" s="112"/>
      <c r="Q359" s="108"/>
      <c r="R359" s="108"/>
      <c r="S359" s="112"/>
    </row>
    <row r="360" spans="1:19" ht="15.75" customHeight="1" x14ac:dyDescent="0.2">
      <c r="A360" s="108"/>
      <c r="B360" s="108"/>
      <c r="C360" s="108"/>
      <c r="D360" s="107"/>
      <c r="E360" s="108"/>
      <c r="F360" s="108"/>
      <c r="G360" s="108"/>
      <c r="H360" s="108"/>
      <c r="I360" s="108"/>
      <c r="J360" s="109"/>
      <c r="K360" s="109"/>
      <c r="L360" s="108"/>
      <c r="M360" s="108"/>
      <c r="N360" s="108"/>
      <c r="O360" s="112"/>
      <c r="P360" s="112"/>
      <c r="Q360" s="108"/>
      <c r="R360" s="108"/>
      <c r="S360" s="112"/>
    </row>
    <row r="361" spans="1:19" ht="15.75" customHeight="1" x14ac:dyDescent="0.2">
      <c r="A361" s="108"/>
      <c r="B361" s="108"/>
      <c r="C361" s="108"/>
      <c r="D361" s="107"/>
      <c r="E361" s="108"/>
      <c r="F361" s="108"/>
      <c r="G361" s="108"/>
      <c r="H361" s="108"/>
      <c r="I361" s="108"/>
      <c r="J361" s="109"/>
      <c r="K361" s="109"/>
      <c r="L361" s="108"/>
      <c r="M361" s="108"/>
      <c r="N361" s="108"/>
      <c r="O361" s="112"/>
      <c r="P361" s="112"/>
      <c r="Q361" s="108"/>
      <c r="R361" s="108"/>
      <c r="S361" s="112"/>
    </row>
    <row r="362" spans="1:19" ht="15.75" customHeight="1" x14ac:dyDescent="0.2">
      <c r="A362" s="108"/>
      <c r="B362" s="108"/>
      <c r="C362" s="108"/>
      <c r="D362" s="107"/>
      <c r="E362" s="108"/>
      <c r="F362" s="108"/>
      <c r="G362" s="108"/>
      <c r="H362" s="108"/>
      <c r="I362" s="108"/>
      <c r="J362" s="109"/>
      <c r="K362" s="109"/>
      <c r="L362" s="108"/>
      <c r="M362" s="108"/>
      <c r="N362" s="108"/>
      <c r="O362" s="112"/>
      <c r="P362" s="112"/>
      <c r="Q362" s="108"/>
      <c r="R362" s="108"/>
      <c r="S362" s="112"/>
    </row>
    <row r="363" spans="1:19" ht="15.75" customHeight="1" x14ac:dyDescent="0.2">
      <c r="A363" s="108"/>
      <c r="B363" s="108"/>
      <c r="C363" s="108"/>
      <c r="D363" s="107"/>
      <c r="E363" s="108"/>
      <c r="F363" s="108"/>
      <c r="G363" s="108"/>
      <c r="H363" s="108"/>
      <c r="I363" s="108"/>
      <c r="J363" s="109"/>
      <c r="K363" s="109"/>
      <c r="L363" s="108"/>
      <c r="M363" s="108"/>
      <c r="N363" s="108"/>
      <c r="O363" s="112"/>
      <c r="P363" s="112"/>
      <c r="Q363" s="108"/>
      <c r="R363" s="108"/>
      <c r="S363" s="112"/>
    </row>
    <row r="364" spans="1:19" ht="15.75" customHeight="1" x14ac:dyDescent="0.2">
      <c r="A364" s="108"/>
      <c r="B364" s="108"/>
      <c r="C364" s="108"/>
      <c r="D364" s="107"/>
      <c r="E364" s="108"/>
      <c r="F364" s="108"/>
      <c r="G364" s="108"/>
      <c r="H364" s="108"/>
      <c r="I364" s="108"/>
      <c r="J364" s="109"/>
      <c r="K364" s="109"/>
      <c r="L364" s="108"/>
      <c r="M364" s="108"/>
      <c r="N364" s="108"/>
      <c r="O364" s="112"/>
      <c r="P364" s="112"/>
      <c r="Q364" s="108"/>
      <c r="R364" s="108"/>
      <c r="S364" s="112"/>
    </row>
    <row r="365" spans="1:19" ht="15.75" customHeight="1" x14ac:dyDescent="0.2">
      <c r="A365" s="108"/>
      <c r="B365" s="108"/>
      <c r="C365" s="108"/>
      <c r="D365" s="107"/>
      <c r="E365" s="108"/>
      <c r="F365" s="108"/>
      <c r="G365" s="108"/>
      <c r="H365" s="108"/>
      <c r="I365" s="108"/>
      <c r="J365" s="109"/>
      <c r="K365" s="109"/>
      <c r="L365" s="108"/>
      <c r="M365" s="108"/>
      <c r="N365" s="108"/>
      <c r="O365" s="112"/>
      <c r="P365" s="112"/>
      <c r="Q365" s="108"/>
      <c r="R365" s="108"/>
      <c r="S365" s="112"/>
    </row>
    <row r="366" spans="1:19" ht="15.75" customHeight="1" x14ac:dyDescent="0.2">
      <c r="A366" s="108"/>
      <c r="B366" s="108"/>
      <c r="C366" s="108"/>
      <c r="D366" s="107"/>
      <c r="E366" s="108"/>
      <c r="F366" s="108"/>
      <c r="G366" s="108"/>
      <c r="H366" s="108"/>
      <c r="I366" s="108"/>
      <c r="J366" s="109"/>
      <c r="K366" s="109"/>
      <c r="L366" s="108"/>
      <c r="M366" s="108"/>
      <c r="N366" s="108"/>
      <c r="O366" s="112"/>
      <c r="P366" s="112"/>
      <c r="Q366" s="108"/>
      <c r="R366" s="108"/>
      <c r="S366" s="112"/>
    </row>
    <row r="367" spans="1:19" ht="15.75" customHeight="1" x14ac:dyDescent="0.2">
      <c r="A367" s="108"/>
      <c r="B367" s="108"/>
      <c r="C367" s="108"/>
      <c r="D367" s="107"/>
      <c r="E367" s="108"/>
      <c r="F367" s="108"/>
      <c r="G367" s="108"/>
      <c r="H367" s="108"/>
      <c r="I367" s="108"/>
      <c r="J367" s="109"/>
      <c r="K367" s="109"/>
      <c r="L367" s="108"/>
      <c r="M367" s="108"/>
      <c r="N367" s="108"/>
      <c r="O367" s="112"/>
      <c r="P367" s="112"/>
      <c r="Q367" s="108"/>
      <c r="R367" s="108"/>
      <c r="S367" s="112"/>
    </row>
    <row r="368" spans="1:19" ht="15.75" customHeight="1" x14ac:dyDescent="0.2">
      <c r="A368" s="108"/>
      <c r="B368" s="108"/>
      <c r="C368" s="108"/>
      <c r="D368" s="107"/>
      <c r="E368" s="108"/>
      <c r="F368" s="108"/>
      <c r="G368" s="108"/>
      <c r="H368" s="108"/>
      <c r="I368" s="108"/>
      <c r="J368" s="109"/>
      <c r="K368" s="109"/>
      <c r="L368" s="108"/>
      <c r="M368" s="108"/>
      <c r="N368" s="108"/>
      <c r="O368" s="112"/>
      <c r="P368" s="112"/>
      <c r="Q368" s="108"/>
      <c r="R368" s="108"/>
      <c r="S368" s="112"/>
    </row>
    <row r="369" spans="1:19" ht="15.75" customHeight="1" x14ac:dyDescent="0.2">
      <c r="A369" s="108"/>
      <c r="B369" s="108"/>
      <c r="C369" s="108"/>
      <c r="D369" s="107"/>
      <c r="E369" s="108"/>
      <c r="F369" s="108"/>
      <c r="G369" s="108"/>
      <c r="H369" s="108"/>
      <c r="I369" s="108"/>
      <c r="J369" s="109"/>
      <c r="K369" s="109"/>
      <c r="L369" s="108"/>
      <c r="M369" s="108"/>
      <c r="N369" s="108"/>
      <c r="O369" s="112"/>
      <c r="P369" s="112"/>
      <c r="Q369" s="108"/>
      <c r="R369" s="108"/>
      <c r="S369" s="112"/>
    </row>
    <row r="370" spans="1:19" ht="15.75" customHeight="1" x14ac:dyDescent="0.2">
      <c r="A370" s="108"/>
      <c r="B370" s="108"/>
      <c r="C370" s="108"/>
      <c r="D370" s="107"/>
      <c r="E370" s="108"/>
      <c r="F370" s="108"/>
      <c r="G370" s="108"/>
      <c r="H370" s="108"/>
      <c r="I370" s="108"/>
      <c r="J370" s="109"/>
      <c r="K370" s="109"/>
      <c r="L370" s="108"/>
      <c r="M370" s="108"/>
      <c r="N370" s="108"/>
      <c r="O370" s="112"/>
      <c r="P370" s="112"/>
      <c r="Q370" s="108"/>
      <c r="R370" s="108"/>
      <c r="S370" s="112"/>
    </row>
    <row r="371" spans="1:19" ht="15.75" customHeight="1" x14ac:dyDescent="0.2">
      <c r="A371" s="108"/>
      <c r="B371" s="108"/>
      <c r="C371" s="108"/>
      <c r="D371" s="107"/>
      <c r="E371" s="108"/>
      <c r="F371" s="108"/>
      <c r="G371" s="108"/>
      <c r="H371" s="108"/>
      <c r="I371" s="108"/>
      <c r="J371" s="109"/>
      <c r="K371" s="109"/>
      <c r="L371" s="108"/>
      <c r="M371" s="108"/>
      <c r="N371" s="108"/>
      <c r="O371" s="112"/>
      <c r="P371" s="112"/>
      <c r="Q371" s="108"/>
      <c r="R371" s="108"/>
      <c r="S371" s="112"/>
    </row>
    <row r="372" spans="1:19" ht="15.75" customHeight="1" x14ac:dyDescent="0.2">
      <c r="A372" s="108"/>
      <c r="B372" s="108"/>
      <c r="C372" s="108"/>
      <c r="D372" s="107"/>
      <c r="E372" s="108"/>
      <c r="F372" s="108"/>
      <c r="G372" s="108"/>
      <c r="H372" s="108"/>
      <c r="I372" s="108"/>
      <c r="J372" s="109"/>
      <c r="K372" s="109"/>
      <c r="L372" s="108"/>
      <c r="M372" s="108"/>
      <c r="N372" s="108"/>
      <c r="O372" s="112"/>
      <c r="P372" s="112"/>
      <c r="Q372" s="108"/>
      <c r="R372" s="108"/>
      <c r="S372" s="112"/>
    </row>
    <row r="373" spans="1:19" ht="15.75" customHeight="1" x14ac:dyDescent="0.2">
      <c r="A373" s="108"/>
      <c r="B373" s="108"/>
      <c r="C373" s="108"/>
      <c r="D373" s="107"/>
      <c r="E373" s="108"/>
      <c r="F373" s="108"/>
      <c r="G373" s="108"/>
      <c r="H373" s="108"/>
      <c r="I373" s="108"/>
      <c r="J373" s="109"/>
      <c r="K373" s="109"/>
      <c r="L373" s="108"/>
      <c r="M373" s="108"/>
      <c r="N373" s="108"/>
      <c r="O373" s="112"/>
      <c r="P373" s="112"/>
      <c r="Q373" s="108"/>
      <c r="R373" s="108"/>
      <c r="S373" s="112"/>
    </row>
    <row r="374" spans="1:19" ht="15.75" customHeight="1" x14ac:dyDescent="0.2">
      <c r="A374" s="108"/>
      <c r="B374" s="108"/>
      <c r="C374" s="108"/>
      <c r="D374" s="107"/>
      <c r="E374" s="108"/>
      <c r="F374" s="108"/>
      <c r="G374" s="108"/>
      <c r="H374" s="108"/>
      <c r="I374" s="108"/>
      <c r="J374" s="109"/>
      <c r="K374" s="109"/>
      <c r="L374" s="108"/>
      <c r="M374" s="108"/>
      <c r="N374" s="108"/>
      <c r="O374" s="112"/>
      <c r="P374" s="112"/>
      <c r="Q374" s="108"/>
      <c r="R374" s="108"/>
      <c r="S374" s="112"/>
    </row>
    <row r="375" spans="1:19" ht="15.75" customHeight="1" x14ac:dyDescent="0.2">
      <c r="A375" s="108"/>
      <c r="B375" s="108"/>
      <c r="C375" s="108"/>
      <c r="D375" s="107"/>
      <c r="E375" s="108"/>
      <c r="F375" s="108"/>
      <c r="G375" s="108"/>
      <c r="H375" s="108"/>
      <c r="I375" s="108"/>
      <c r="J375" s="109"/>
      <c r="K375" s="109"/>
      <c r="L375" s="108"/>
      <c r="M375" s="108"/>
      <c r="N375" s="108"/>
      <c r="O375" s="112"/>
      <c r="P375" s="112"/>
      <c r="Q375" s="108"/>
      <c r="R375" s="108"/>
      <c r="S375" s="112"/>
    </row>
    <row r="376" spans="1:19" ht="15.75" customHeight="1" x14ac:dyDescent="0.2">
      <c r="A376" s="108"/>
      <c r="B376" s="108"/>
      <c r="C376" s="108"/>
      <c r="D376" s="107"/>
      <c r="E376" s="108"/>
      <c r="F376" s="108"/>
      <c r="G376" s="108"/>
      <c r="H376" s="108"/>
      <c r="I376" s="108"/>
      <c r="J376" s="109"/>
      <c r="K376" s="109"/>
      <c r="L376" s="108"/>
      <c r="M376" s="108"/>
      <c r="N376" s="108"/>
      <c r="O376" s="112"/>
      <c r="P376" s="112"/>
      <c r="Q376" s="108"/>
      <c r="R376" s="108"/>
      <c r="S376" s="112"/>
    </row>
    <row r="377" spans="1:19" ht="15.75" customHeight="1" x14ac:dyDescent="0.2">
      <c r="A377" s="108"/>
      <c r="B377" s="108"/>
      <c r="C377" s="108"/>
      <c r="D377" s="107"/>
      <c r="E377" s="108"/>
      <c r="F377" s="108"/>
      <c r="G377" s="108"/>
      <c r="H377" s="108"/>
      <c r="I377" s="108"/>
      <c r="J377" s="109"/>
      <c r="K377" s="109"/>
      <c r="L377" s="108"/>
      <c r="M377" s="108"/>
      <c r="N377" s="108"/>
      <c r="O377" s="112"/>
      <c r="P377" s="112"/>
      <c r="Q377" s="108"/>
      <c r="R377" s="108"/>
      <c r="S377" s="112"/>
    </row>
    <row r="378" spans="1:19" ht="15.75" customHeight="1" x14ac:dyDescent="0.2">
      <c r="A378" s="108"/>
      <c r="B378" s="108"/>
      <c r="C378" s="108"/>
      <c r="D378" s="107"/>
      <c r="E378" s="108"/>
      <c r="F378" s="108"/>
      <c r="G378" s="108"/>
      <c r="H378" s="108"/>
      <c r="I378" s="108"/>
      <c r="J378" s="109"/>
      <c r="K378" s="109"/>
      <c r="L378" s="108"/>
      <c r="M378" s="108"/>
      <c r="N378" s="108"/>
      <c r="O378" s="112"/>
      <c r="P378" s="112"/>
      <c r="Q378" s="108"/>
      <c r="R378" s="108"/>
      <c r="S378" s="112"/>
    </row>
    <row r="379" spans="1:19" ht="15.75" customHeight="1" x14ac:dyDescent="0.2">
      <c r="A379" s="108"/>
      <c r="B379" s="108"/>
      <c r="C379" s="108"/>
      <c r="D379" s="107"/>
      <c r="E379" s="108"/>
      <c r="F379" s="108"/>
      <c r="G379" s="108"/>
      <c r="H379" s="108"/>
      <c r="I379" s="108"/>
      <c r="J379" s="109"/>
      <c r="K379" s="109"/>
      <c r="L379" s="108"/>
      <c r="M379" s="108"/>
      <c r="N379" s="108"/>
      <c r="O379" s="112"/>
      <c r="P379" s="112"/>
      <c r="Q379" s="108"/>
      <c r="R379" s="108"/>
      <c r="S379" s="112"/>
    </row>
    <row r="380" spans="1:19" ht="15.75" customHeight="1" x14ac:dyDescent="0.2">
      <c r="A380" s="108"/>
      <c r="B380" s="108"/>
      <c r="C380" s="108"/>
      <c r="D380" s="107"/>
      <c r="E380" s="108"/>
      <c r="F380" s="108"/>
      <c r="G380" s="108"/>
      <c r="H380" s="108"/>
      <c r="I380" s="108"/>
      <c r="J380" s="109"/>
      <c r="K380" s="109"/>
      <c r="L380" s="108"/>
      <c r="M380" s="108"/>
      <c r="N380" s="108"/>
      <c r="O380" s="112"/>
      <c r="P380" s="112"/>
      <c r="Q380" s="108"/>
      <c r="R380" s="108"/>
      <c r="S380" s="112"/>
    </row>
    <row r="381" spans="1:19" ht="15.75" customHeight="1" x14ac:dyDescent="0.2">
      <c r="A381" s="108"/>
      <c r="B381" s="108"/>
      <c r="C381" s="108"/>
      <c r="D381" s="107"/>
      <c r="E381" s="108"/>
      <c r="F381" s="108"/>
      <c r="G381" s="108"/>
      <c r="H381" s="108"/>
      <c r="I381" s="108"/>
      <c r="J381" s="109"/>
      <c r="K381" s="109"/>
      <c r="L381" s="108"/>
      <c r="M381" s="108"/>
      <c r="N381" s="108"/>
      <c r="O381" s="112"/>
      <c r="P381" s="112"/>
      <c r="Q381" s="108"/>
      <c r="R381" s="108"/>
      <c r="S381" s="112"/>
    </row>
    <row r="382" spans="1:19" ht="15.75" customHeight="1" x14ac:dyDescent="0.2">
      <c r="A382" s="108"/>
      <c r="B382" s="108"/>
      <c r="C382" s="108"/>
      <c r="D382" s="107"/>
      <c r="E382" s="108"/>
      <c r="F382" s="108"/>
      <c r="G382" s="108"/>
      <c r="H382" s="108"/>
      <c r="I382" s="108"/>
      <c r="J382" s="109"/>
      <c r="K382" s="109"/>
      <c r="L382" s="108"/>
      <c r="M382" s="108"/>
      <c r="N382" s="108"/>
      <c r="O382" s="112"/>
      <c r="P382" s="112"/>
      <c r="Q382" s="108"/>
      <c r="R382" s="108"/>
      <c r="S382" s="112"/>
    </row>
    <row r="383" spans="1:19" ht="15.75" customHeight="1" x14ac:dyDescent="0.2">
      <c r="A383" s="108"/>
      <c r="B383" s="108"/>
      <c r="C383" s="108"/>
      <c r="D383" s="107"/>
      <c r="E383" s="108"/>
      <c r="F383" s="108"/>
      <c r="G383" s="108"/>
      <c r="H383" s="108"/>
      <c r="I383" s="108"/>
      <c r="J383" s="109"/>
      <c r="K383" s="109"/>
      <c r="L383" s="108"/>
      <c r="M383" s="108"/>
      <c r="N383" s="108"/>
      <c r="O383" s="112"/>
      <c r="P383" s="112"/>
      <c r="Q383" s="108"/>
      <c r="R383" s="108"/>
      <c r="S383" s="112"/>
    </row>
    <row r="384" spans="1:19" ht="15.75" customHeight="1" x14ac:dyDescent="0.2">
      <c r="A384" s="108"/>
      <c r="B384" s="108"/>
      <c r="C384" s="108"/>
      <c r="D384" s="107"/>
      <c r="E384" s="108"/>
      <c r="F384" s="108"/>
      <c r="G384" s="108"/>
      <c r="H384" s="108"/>
      <c r="I384" s="108"/>
      <c r="J384" s="109"/>
      <c r="K384" s="109"/>
      <c r="L384" s="108"/>
      <c r="M384" s="108"/>
      <c r="N384" s="108"/>
      <c r="O384" s="112"/>
      <c r="P384" s="112"/>
      <c r="Q384" s="108"/>
      <c r="R384" s="108"/>
      <c r="S384" s="112"/>
    </row>
    <row r="385" spans="1:19" ht="15.75" customHeight="1" x14ac:dyDescent="0.2">
      <c r="A385" s="108"/>
      <c r="B385" s="108"/>
      <c r="C385" s="108"/>
      <c r="D385" s="107"/>
      <c r="E385" s="108"/>
      <c r="F385" s="108"/>
      <c r="G385" s="108"/>
      <c r="H385" s="108"/>
      <c r="I385" s="108"/>
      <c r="J385" s="109"/>
      <c r="K385" s="109"/>
      <c r="L385" s="108"/>
      <c r="M385" s="108"/>
      <c r="N385" s="108"/>
      <c r="O385" s="112"/>
      <c r="P385" s="112"/>
      <c r="Q385" s="108"/>
      <c r="R385" s="108"/>
      <c r="S385" s="112"/>
    </row>
    <row r="386" spans="1:19" ht="15.75" customHeight="1" x14ac:dyDescent="0.2">
      <c r="A386" s="108"/>
      <c r="B386" s="108"/>
      <c r="C386" s="108"/>
      <c r="D386" s="107"/>
      <c r="E386" s="108"/>
      <c r="F386" s="108"/>
      <c r="G386" s="108"/>
      <c r="H386" s="108"/>
      <c r="I386" s="108"/>
      <c r="J386" s="109"/>
      <c r="K386" s="109"/>
      <c r="L386" s="108"/>
      <c r="M386" s="108"/>
      <c r="N386" s="108"/>
      <c r="O386" s="112"/>
      <c r="P386" s="112"/>
      <c r="Q386" s="108"/>
      <c r="R386" s="108"/>
      <c r="S386" s="112"/>
    </row>
    <row r="387" spans="1:19" ht="15.75" customHeight="1" x14ac:dyDescent="0.2">
      <c r="A387" s="108"/>
      <c r="B387" s="108"/>
      <c r="C387" s="108"/>
      <c r="D387" s="107"/>
      <c r="E387" s="108"/>
      <c r="F387" s="108"/>
      <c r="G387" s="108"/>
      <c r="H387" s="108"/>
      <c r="I387" s="108"/>
      <c r="J387" s="109"/>
      <c r="K387" s="109"/>
      <c r="L387" s="108"/>
      <c r="M387" s="108"/>
      <c r="N387" s="108"/>
      <c r="O387" s="112"/>
      <c r="P387" s="112"/>
      <c r="Q387" s="108"/>
      <c r="R387" s="108"/>
      <c r="S387" s="112"/>
    </row>
    <row r="388" spans="1:19" ht="15.75" customHeight="1" x14ac:dyDescent="0.2">
      <c r="A388" s="108"/>
      <c r="B388" s="108"/>
      <c r="C388" s="108"/>
      <c r="D388" s="107"/>
      <c r="E388" s="108"/>
      <c r="F388" s="108"/>
      <c r="G388" s="108"/>
      <c r="H388" s="108"/>
      <c r="I388" s="108"/>
      <c r="J388" s="109"/>
      <c r="K388" s="109"/>
      <c r="L388" s="108"/>
      <c r="M388" s="108"/>
      <c r="N388" s="108"/>
      <c r="O388" s="112"/>
      <c r="P388" s="112"/>
      <c r="Q388" s="108"/>
      <c r="R388" s="108"/>
      <c r="S388" s="112"/>
    </row>
    <row r="389" spans="1:19" ht="15.75" customHeight="1" x14ac:dyDescent="0.2">
      <c r="A389" s="108"/>
      <c r="B389" s="108"/>
      <c r="C389" s="108"/>
      <c r="D389" s="107"/>
      <c r="E389" s="108"/>
      <c r="F389" s="108"/>
      <c r="G389" s="108"/>
      <c r="H389" s="108"/>
      <c r="I389" s="108"/>
      <c r="J389" s="109"/>
      <c r="K389" s="109"/>
      <c r="L389" s="108"/>
      <c r="M389" s="108"/>
      <c r="N389" s="108"/>
      <c r="O389" s="112"/>
      <c r="P389" s="112"/>
      <c r="Q389" s="108"/>
      <c r="R389" s="108"/>
      <c r="S389" s="112"/>
    </row>
    <row r="390" spans="1:19" ht="15.75" customHeight="1" x14ac:dyDescent="0.2">
      <c r="A390" s="108"/>
      <c r="B390" s="108"/>
      <c r="C390" s="108"/>
      <c r="D390" s="107"/>
      <c r="E390" s="108"/>
      <c r="F390" s="108"/>
      <c r="G390" s="108"/>
      <c r="H390" s="108"/>
      <c r="I390" s="108"/>
      <c r="J390" s="109"/>
      <c r="K390" s="109"/>
      <c r="L390" s="108"/>
      <c r="M390" s="108"/>
      <c r="N390" s="108"/>
      <c r="O390" s="112"/>
      <c r="P390" s="112"/>
      <c r="Q390" s="108"/>
      <c r="R390" s="108"/>
      <c r="S390" s="112"/>
    </row>
    <row r="391" spans="1:19" ht="15.75" customHeight="1" x14ac:dyDescent="0.2">
      <c r="A391" s="108"/>
      <c r="B391" s="108"/>
      <c r="C391" s="108"/>
      <c r="D391" s="107"/>
      <c r="E391" s="108"/>
      <c r="F391" s="108"/>
      <c r="G391" s="108"/>
      <c r="H391" s="108"/>
      <c r="I391" s="108"/>
      <c r="J391" s="109"/>
      <c r="K391" s="109"/>
      <c r="L391" s="108"/>
      <c r="M391" s="108"/>
      <c r="N391" s="108"/>
      <c r="O391" s="112"/>
      <c r="P391" s="112"/>
      <c r="Q391" s="108"/>
      <c r="R391" s="108"/>
      <c r="S391" s="112"/>
    </row>
    <row r="392" spans="1:19" ht="15.75" customHeight="1" x14ac:dyDescent="0.2">
      <c r="A392" s="108"/>
      <c r="B392" s="108"/>
      <c r="C392" s="108"/>
      <c r="D392" s="107"/>
      <c r="E392" s="108"/>
      <c r="F392" s="108"/>
      <c r="G392" s="108"/>
      <c r="H392" s="108"/>
      <c r="I392" s="108"/>
      <c r="J392" s="109"/>
      <c r="K392" s="109"/>
      <c r="L392" s="108"/>
      <c r="M392" s="108"/>
      <c r="N392" s="108"/>
      <c r="O392" s="112"/>
      <c r="P392" s="112"/>
      <c r="Q392" s="108"/>
      <c r="R392" s="108"/>
      <c r="S392" s="112"/>
    </row>
    <row r="393" spans="1:19" ht="15.75" customHeight="1" x14ac:dyDescent="0.2">
      <c r="A393" s="108"/>
      <c r="B393" s="108"/>
      <c r="C393" s="108"/>
      <c r="D393" s="107"/>
      <c r="E393" s="108"/>
      <c r="F393" s="108"/>
      <c r="G393" s="108"/>
      <c r="H393" s="108"/>
      <c r="I393" s="108"/>
      <c r="J393" s="109"/>
      <c r="K393" s="109"/>
      <c r="L393" s="108"/>
      <c r="M393" s="108"/>
      <c r="N393" s="108"/>
      <c r="O393" s="112"/>
      <c r="P393" s="112"/>
      <c r="Q393" s="108"/>
      <c r="R393" s="108"/>
      <c r="S393" s="112"/>
    </row>
    <row r="394" spans="1:19" ht="15.75" customHeight="1" x14ac:dyDescent="0.2">
      <c r="A394" s="108"/>
      <c r="B394" s="108"/>
      <c r="C394" s="108"/>
      <c r="D394" s="107"/>
      <c r="E394" s="108"/>
      <c r="F394" s="108"/>
      <c r="G394" s="108"/>
      <c r="H394" s="108"/>
      <c r="I394" s="108"/>
      <c r="J394" s="109"/>
      <c r="K394" s="109"/>
      <c r="L394" s="108"/>
      <c r="M394" s="108"/>
      <c r="N394" s="108"/>
      <c r="O394" s="112"/>
      <c r="P394" s="112"/>
      <c r="Q394" s="108"/>
      <c r="R394" s="108"/>
      <c r="S394" s="112"/>
    </row>
    <row r="395" spans="1:19" ht="15.75" customHeight="1" x14ac:dyDescent="0.2">
      <c r="A395" s="108"/>
      <c r="B395" s="108"/>
      <c r="C395" s="108"/>
      <c r="D395" s="107"/>
      <c r="E395" s="108"/>
      <c r="F395" s="108"/>
      <c r="G395" s="108"/>
      <c r="H395" s="108"/>
      <c r="I395" s="108"/>
      <c r="J395" s="109"/>
      <c r="K395" s="109"/>
      <c r="L395" s="108"/>
      <c r="M395" s="108"/>
      <c r="N395" s="108"/>
      <c r="O395" s="112"/>
      <c r="P395" s="112"/>
      <c r="Q395" s="108"/>
      <c r="R395" s="108"/>
      <c r="S395" s="112"/>
    </row>
    <row r="396" spans="1:19" ht="15.75" customHeight="1" x14ac:dyDescent="0.2">
      <c r="A396" s="108"/>
      <c r="B396" s="108"/>
      <c r="C396" s="108"/>
      <c r="D396" s="107"/>
      <c r="E396" s="108"/>
      <c r="F396" s="108"/>
      <c r="G396" s="108"/>
      <c r="H396" s="108"/>
      <c r="I396" s="108"/>
      <c r="J396" s="109"/>
      <c r="K396" s="109"/>
      <c r="L396" s="108"/>
      <c r="M396" s="108"/>
      <c r="N396" s="108"/>
      <c r="O396" s="112"/>
      <c r="P396" s="112"/>
      <c r="Q396" s="108"/>
      <c r="R396" s="108"/>
      <c r="S396" s="112"/>
    </row>
    <row r="397" spans="1:19" ht="15.75" customHeight="1" x14ac:dyDescent="0.2">
      <c r="A397" s="108"/>
      <c r="B397" s="108"/>
      <c r="C397" s="108"/>
      <c r="D397" s="107"/>
      <c r="E397" s="108"/>
      <c r="F397" s="108"/>
      <c r="G397" s="108"/>
      <c r="H397" s="108"/>
      <c r="I397" s="108"/>
      <c r="J397" s="109"/>
      <c r="K397" s="109"/>
      <c r="L397" s="108"/>
      <c r="M397" s="108"/>
      <c r="N397" s="108"/>
      <c r="O397" s="112"/>
      <c r="P397" s="112"/>
      <c r="Q397" s="108"/>
      <c r="R397" s="108"/>
      <c r="S397" s="112"/>
    </row>
    <row r="398" spans="1:19" ht="15.75" customHeight="1" x14ac:dyDescent="0.2">
      <c r="A398" s="108"/>
      <c r="B398" s="108"/>
      <c r="C398" s="108"/>
      <c r="D398" s="107"/>
      <c r="E398" s="108"/>
      <c r="F398" s="108"/>
      <c r="G398" s="108"/>
      <c r="H398" s="108"/>
      <c r="I398" s="108"/>
      <c r="J398" s="109"/>
      <c r="K398" s="109"/>
      <c r="L398" s="108"/>
      <c r="M398" s="108"/>
      <c r="N398" s="108"/>
      <c r="O398" s="112"/>
      <c r="P398" s="112"/>
      <c r="Q398" s="108"/>
      <c r="R398" s="108"/>
      <c r="S398" s="112"/>
    </row>
    <row r="399" spans="1:19" ht="15.75" customHeight="1" x14ac:dyDescent="0.2">
      <c r="A399" s="108"/>
      <c r="B399" s="108"/>
      <c r="C399" s="108"/>
      <c r="D399" s="107"/>
      <c r="E399" s="108"/>
      <c r="F399" s="108"/>
      <c r="G399" s="108"/>
      <c r="H399" s="108"/>
      <c r="I399" s="108"/>
      <c r="J399" s="109"/>
      <c r="K399" s="109"/>
      <c r="L399" s="108"/>
      <c r="M399" s="108"/>
      <c r="N399" s="108"/>
      <c r="O399" s="112"/>
      <c r="P399" s="112"/>
      <c r="Q399" s="108"/>
      <c r="R399" s="108"/>
      <c r="S399" s="112"/>
    </row>
    <row r="400" spans="1:19" ht="15.75" customHeight="1" x14ac:dyDescent="0.2">
      <c r="A400" s="108"/>
      <c r="B400" s="108"/>
      <c r="C400" s="108"/>
      <c r="D400" s="107"/>
      <c r="E400" s="108"/>
      <c r="F400" s="108"/>
      <c r="G400" s="108"/>
      <c r="H400" s="108"/>
      <c r="I400" s="108"/>
      <c r="J400" s="109"/>
      <c r="K400" s="109"/>
      <c r="L400" s="108"/>
      <c r="M400" s="108"/>
      <c r="N400" s="108"/>
      <c r="O400" s="112"/>
      <c r="P400" s="112"/>
      <c r="Q400" s="108"/>
      <c r="R400" s="108"/>
      <c r="S400" s="112"/>
    </row>
    <row r="401" spans="1:19" ht="15.75" customHeight="1" x14ac:dyDescent="0.2">
      <c r="A401" s="108"/>
      <c r="B401" s="108"/>
      <c r="C401" s="108"/>
      <c r="D401" s="107"/>
      <c r="E401" s="108"/>
      <c r="F401" s="108"/>
      <c r="G401" s="108"/>
      <c r="H401" s="108"/>
      <c r="I401" s="108"/>
      <c r="J401" s="109"/>
      <c r="K401" s="109"/>
      <c r="L401" s="108"/>
      <c r="M401" s="108"/>
      <c r="N401" s="108"/>
      <c r="O401" s="112"/>
      <c r="P401" s="112"/>
      <c r="Q401" s="108"/>
      <c r="R401" s="108"/>
      <c r="S401" s="112"/>
    </row>
    <row r="402" spans="1:19" ht="15.75" customHeight="1" x14ac:dyDescent="0.2">
      <c r="A402" s="108"/>
      <c r="B402" s="108"/>
      <c r="C402" s="108"/>
      <c r="D402" s="107"/>
      <c r="E402" s="108"/>
      <c r="F402" s="108"/>
      <c r="G402" s="108"/>
      <c r="H402" s="108"/>
      <c r="I402" s="108"/>
      <c r="J402" s="109"/>
      <c r="K402" s="109"/>
      <c r="L402" s="108"/>
      <c r="M402" s="108"/>
      <c r="N402" s="108"/>
      <c r="O402" s="112"/>
      <c r="P402" s="112"/>
      <c r="Q402" s="108"/>
      <c r="R402" s="108"/>
      <c r="S402" s="112"/>
    </row>
    <row r="403" spans="1:19" ht="15.75" customHeight="1" x14ac:dyDescent="0.2">
      <c r="A403" s="108"/>
      <c r="B403" s="108"/>
      <c r="C403" s="108"/>
      <c r="D403" s="107"/>
      <c r="E403" s="108"/>
      <c r="F403" s="108"/>
      <c r="G403" s="108"/>
      <c r="H403" s="108"/>
      <c r="I403" s="108"/>
      <c r="J403" s="109"/>
      <c r="K403" s="109"/>
      <c r="L403" s="108"/>
      <c r="M403" s="108"/>
      <c r="N403" s="108"/>
      <c r="O403" s="112"/>
      <c r="P403" s="112"/>
      <c r="Q403" s="108"/>
      <c r="R403" s="108"/>
      <c r="S403" s="112"/>
    </row>
    <row r="404" spans="1:19" ht="15.75" customHeight="1" x14ac:dyDescent="0.2">
      <c r="A404" s="108"/>
      <c r="B404" s="108"/>
      <c r="C404" s="108"/>
      <c r="D404" s="107"/>
      <c r="E404" s="108"/>
      <c r="F404" s="108"/>
      <c r="G404" s="108"/>
      <c r="H404" s="108"/>
      <c r="I404" s="108"/>
      <c r="J404" s="109"/>
      <c r="K404" s="109"/>
      <c r="L404" s="108"/>
      <c r="M404" s="108"/>
      <c r="N404" s="108"/>
      <c r="O404" s="112"/>
      <c r="P404" s="112"/>
      <c r="Q404" s="108"/>
      <c r="R404" s="108"/>
      <c r="S404" s="112"/>
    </row>
    <row r="405" spans="1:19" ht="15.75" customHeight="1" x14ac:dyDescent="0.2">
      <c r="A405" s="108"/>
      <c r="B405" s="108"/>
      <c r="C405" s="108"/>
      <c r="D405" s="107"/>
      <c r="E405" s="108"/>
      <c r="F405" s="108"/>
      <c r="G405" s="108"/>
      <c r="H405" s="108"/>
      <c r="I405" s="108"/>
      <c r="J405" s="109"/>
      <c r="K405" s="109"/>
      <c r="L405" s="108"/>
      <c r="M405" s="108"/>
      <c r="N405" s="108"/>
      <c r="O405" s="112"/>
      <c r="P405" s="112"/>
      <c r="Q405" s="108"/>
      <c r="R405" s="108"/>
      <c r="S405" s="112"/>
    </row>
    <row r="406" spans="1:19" ht="15.75" customHeight="1" x14ac:dyDescent="0.2">
      <c r="A406" s="108"/>
      <c r="B406" s="108"/>
      <c r="C406" s="108"/>
      <c r="D406" s="107"/>
      <c r="E406" s="108"/>
      <c r="F406" s="108"/>
      <c r="G406" s="108"/>
      <c r="H406" s="108"/>
      <c r="I406" s="108"/>
      <c r="J406" s="109"/>
      <c r="K406" s="109"/>
      <c r="L406" s="108"/>
      <c r="M406" s="108"/>
      <c r="N406" s="108"/>
      <c r="O406" s="112"/>
      <c r="P406" s="112"/>
      <c r="Q406" s="108"/>
      <c r="R406" s="108"/>
      <c r="S406" s="112"/>
    </row>
    <row r="407" spans="1:19" ht="15.75" customHeight="1" x14ac:dyDescent="0.2">
      <c r="A407" s="108"/>
      <c r="B407" s="108"/>
      <c r="C407" s="108"/>
      <c r="D407" s="107"/>
      <c r="E407" s="108"/>
      <c r="F407" s="108"/>
      <c r="G407" s="108"/>
      <c r="H407" s="108"/>
      <c r="I407" s="108"/>
      <c r="J407" s="109"/>
      <c r="K407" s="109"/>
      <c r="L407" s="108"/>
      <c r="M407" s="108"/>
      <c r="N407" s="108"/>
      <c r="O407" s="112"/>
      <c r="P407" s="112"/>
      <c r="Q407" s="108"/>
      <c r="R407" s="108"/>
      <c r="S407" s="112"/>
    </row>
    <row r="408" spans="1:19" ht="15.75" customHeight="1" x14ac:dyDescent="0.2">
      <c r="A408" s="108"/>
      <c r="B408" s="108"/>
      <c r="C408" s="108"/>
      <c r="D408" s="107"/>
      <c r="E408" s="108"/>
      <c r="F408" s="108"/>
      <c r="G408" s="108"/>
      <c r="H408" s="108"/>
      <c r="I408" s="108"/>
      <c r="J408" s="109"/>
      <c r="K408" s="109"/>
      <c r="L408" s="108"/>
      <c r="M408" s="108"/>
      <c r="N408" s="108"/>
      <c r="O408" s="112"/>
      <c r="P408" s="112"/>
      <c r="Q408" s="108"/>
      <c r="R408" s="108"/>
      <c r="S408" s="112"/>
    </row>
    <row r="409" spans="1:19" ht="15.75" customHeight="1" x14ac:dyDescent="0.2">
      <c r="A409" s="108"/>
      <c r="B409" s="108"/>
      <c r="C409" s="108"/>
      <c r="D409" s="107"/>
      <c r="E409" s="108"/>
      <c r="F409" s="108"/>
      <c r="G409" s="108"/>
      <c r="H409" s="108"/>
      <c r="I409" s="108"/>
      <c r="J409" s="109"/>
      <c r="K409" s="109"/>
      <c r="L409" s="108"/>
      <c r="M409" s="108"/>
      <c r="N409" s="108"/>
      <c r="O409" s="112"/>
      <c r="P409" s="112"/>
      <c r="Q409" s="108"/>
      <c r="R409" s="108"/>
      <c r="S409" s="112"/>
    </row>
    <row r="410" spans="1:19" ht="15.75" customHeight="1" x14ac:dyDescent="0.2">
      <c r="A410" s="108"/>
      <c r="B410" s="108"/>
      <c r="C410" s="108"/>
      <c r="D410" s="107"/>
      <c r="E410" s="108"/>
      <c r="F410" s="108"/>
      <c r="G410" s="108"/>
      <c r="H410" s="108"/>
      <c r="I410" s="108"/>
      <c r="J410" s="109"/>
      <c r="K410" s="109"/>
      <c r="L410" s="108"/>
      <c r="M410" s="108"/>
      <c r="N410" s="108"/>
      <c r="O410" s="112"/>
      <c r="P410" s="112"/>
      <c r="Q410" s="108"/>
      <c r="R410" s="108"/>
      <c r="S410" s="112"/>
    </row>
    <row r="411" spans="1:19" ht="15.75" customHeight="1" x14ac:dyDescent="0.2">
      <c r="A411" s="108"/>
      <c r="B411" s="108"/>
      <c r="C411" s="108"/>
      <c r="D411" s="107"/>
      <c r="E411" s="108"/>
      <c r="F411" s="108"/>
      <c r="G411" s="108"/>
      <c r="H411" s="108"/>
      <c r="I411" s="108"/>
      <c r="J411" s="109"/>
      <c r="K411" s="109"/>
      <c r="L411" s="108"/>
      <c r="M411" s="108"/>
      <c r="N411" s="108"/>
      <c r="O411" s="112"/>
      <c r="P411" s="112"/>
      <c r="Q411" s="108"/>
      <c r="R411" s="108"/>
      <c r="S411" s="112"/>
    </row>
    <row r="412" spans="1:19" ht="15.75" customHeight="1" x14ac:dyDescent="0.2">
      <c r="A412" s="108"/>
      <c r="B412" s="108"/>
      <c r="C412" s="108"/>
      <c r="D412" s="107"/>
      <c r="E412" s="108"/>
      <c r="F412" s="108"/>
      <c r="G412" s="108"/>
      <c r="H412" s="108"/>
      <c r="I412" s="108"/>
      <c r="J412" s="109"/>
      <c r="K412" s="109"/>
      <c r="L412" s="108"/>
      <c r="M412" s="108"/>
      <c r="N412" s="108"/>
      <c r="O412" s="112"/>
      <c r="P412" s="112"/>
      <c r="Q412" s="108"/>
      <c r="R412" s="108"/>
      <c r="S412" s="112"/>
    </row>
    <row r="413" spans="1:19" ht="15.75" customHeight="1" x14ac:dyDescent="0.2">
      <c r="A413" s="108"/>
      <c r="B413" s="108"/>
      <c r="C413" s="108"/>
      <c r="D413" s="107"/>
      <c r="E413" s="108"/>
      <c r="F413" s="108"/>
      <c r="G413" s="108"/>
      <c r="H413" s="108"/>
      <c r="I413" s="108"/>
      <c r="J413" s="109"/>
      <c r="K413" s="109"/>
      <c r="L413" s="108"/>
      <c r="M413" s="108"/>
      <c r="N413" s="108"/>
      <c r="O413" s="112"/>
      <c r="P413" s="112"/>
      <c r="Q413" s="108"/>
      <c r="R413" s="108"/>
      <c r="S413" s="112"/>
    </row>
    <row r="414" spans="1:19" ht="15.75" customHeight="1" x14ac:dyDescent="0.2">
      <c r="A414" s="108"/>
      <c r="B414" s="108"/>
      <c r="C414" s="108"/>
      <c r="D414" s="107"/>
      <c r="E414" s="108"/>
      <c r="F414" s="108"/>
      <c r="G414" s="108"/>
      <c r="H414" s="108"/>
      <c r="I414" s="108"/>
      <c r="J414" s="109"/>
      <c r="K414" s="109"/>
      <c r="L414" s="108"/>
      <c r="M414" s="108"/>
      <c r="N414" s="108"/>
      <c r="O414" s="112"/>
      <c r="P414" s="112"/>
      <c r="Q414" s="108"/>
      <c r="R414" s="108"/>
      <c r="S414" s="112"/>
    </row>
    <row r="415" spans="1:19" ht="15.75" customHeight="1" x14ac:dyDescent="0.2">
      <c r="A415" s="108"/>
      <c r="B415" s="108"/>
      <c r="C415" s="108"/>
      <c r="D415" s="107"/>
      <c r="E415" s="108"/>
      <c r="F415" s="108"/>
      <c r="G415" s="108"/>
      <c r="H415" s="108"/>
      <c r="I415" s="108"/>
      <c r="J415" s="109"/>
      <c r="K415" s="109"/>
      <c r="L415" s="108"/>
      <c r="M415" s="108"/>
      <c r="N415" s="108"/>
      <c r="O415" s="112"/>
      <c r="P415" s="112"/>
      <c r="Q415" s="108"/>
      <c r="R415" s="108"/>
      <c r="S415" s="112"/>
    </row>
    <row r="416" spans="1:19" ht="15.75" customHeight="1" x14ac:dyDescent="0.2">
      <c r="A416" s="108"/>
      <c r="B416" s="108"/>
      <c r="C416" s="108"/>
      <c r="D416" s="107"/>
      <c r="E416" s="108"/>
      <c r="F416" s="108"/>
      <c r="G416" s="108"/>
      <c r="H416" s="108"/>
      <c r="I416" s="108"/>
      <c r="J416" s="109"/>
      <c r="K416" s="109"/>
      <c r="L416" s="108"/>
      <c r="M416" s="108"/>
      <c r="N416" s="108"/>
      <c r="O416" s="112"/>
      <c r="P416" s="112"/>
      <c r="Q416" s="108"/>
      <c r="R416" s="108"/>
      <c r="S416" s="112"/>
    </row>
    <row r="417" spans="1:19" ht="15.75" customHeight="1" x14ac:dyDescent="0.2">
      <c r="A417" s="108"/>
      <c r="B417" s="108"/>
      <c r="C417" s="108"/>
      <c r="D417" s="107"/>
      <c r="E417" s="108"/>
      <c r="F417" s="108"/>
      <c r="G417" s="108"/>
      <c r="H417" s="108"/>
      <c r="I417" s="108"/>
      <c r="J417" s="109"/>
      <c r="K417" s="109"/>
      <c r="L417" s="108"/>
      <c r="M417" s="108"/>
      <c r="N417" s="108"/>
      <c r="O417" s="112"/>
      <c r="P417" s="112"/>
      <c r="Q417" s="108"/>
      <c r="R417" s="108"/>
      <c r="S417" s="112"/>
    </row>
    <row r="418" spans="1:19" ht="15.75" customHeight="1" x14ac:dyDescent="0.2">
      <c r="A418" s="108"/>
      <c r="B418" s="108"/>
      <c r="C418" s="108"/>
      <c r="D418" s="107"/>
      <c r="E418" s="108"/>
      <c r="F418" s="108"/>
      <c r="G418" s="108"/>
      <c r="H418" s="108"/>
      <c r="I418" s="108"/>
      <c r="J418" s="109"/>
      <c r="K418" s="109"/>
      <c r="L418" s="108"/>
      <c r="M418" s="108"/>
      <c r="N418" s="108"/>
      <c r="O418" s="112"/>
      <c r="P418" s="112"/>
      <c r="Q418" s="108"/>
      <c r="R418" s="108"/>
      <c r="S418" s="112"/>
    </row>
    <row r="419" spans="1:19" ht="15.75" customHeight="1" x14ac:dyDescent="0.2">
      <c r="A419" s="108"/>
      <c r="B419" s="108"/>
      <c r="C419" s="108"/>
      <c r="D419" s="107"/>
      <c r="E419" s="108"/>
      <c r="F419" s="108"/>
      <c r="G419" s="108"/>
      <c r="H419" s="108"/>
      <c r="I419" s="108"/>
      <c r="J419" s="109"/>
      <c r="K419" s="109"/>
      <c r="L419" s="108"/>
      <c r="M419" s="108"/>
      <c r="N419" s="108"/>
      <c r="O419" s="112"/>
      <c r="P419" s="112"/>
      <c r="Q419" s="108"/>
      <c r="R419" s="108"/>
      <c r="S419" s="112"/>
    </row>
    <row r="420" spans="1:19" ht="15.75" customHeight="1" x14ac:dyDescent="0.2">
      <c r="A420" s="108"/>
      <c r="B420" s="108"/>
      <c r="C420" s="108"/>
      <c r="D420" s="107"/>
      <c r="E420" s="108"/>
      <c r="F420" s="108"/>
      <c r="G420" s="108"/>
      <c r="H420" s="108"/>
      <c r="I420" s="108"/>
      <c r="J420" s="109"/>
      <c r="K420" s="109"/>
      <c r="L420" s="108"/>
      <c r="M420" s="108"/>
      <c r="N420" s="108"/>
      <c r="O420" s="112"/>
      <c r="P420" s="112"/>
      <c r="Q420" s="108"/>
      <c r="R420" s="108"/>
      <c r="S420" s="112"/>
    </row>
    <row r="421" spans="1:19" ht="15.75" customHeight="1" x14ac:dyDescent="0.2">
      <c r="A421" s="108"/>
      <c r="B421" s="108"/>
      <c r="C421" s="108"/>
      <c r="D421" s="107"/>
      <c r="E421" s="108"/>
      <c r="F421" s="108"/>
      <c r="G421" s="108"/>
      <c r="H421" s="108"/>
      <c r="I421" s="108"/>
      <c r="J421" s="109"/>
      <c r="K421" s="109"/>
      <c r="L421" s="108"/>
      <c r="M421" s="108"/>
      <c r="N421" s="108"/>
      <c r="O421" s="112"/>
      <c r="P421" s="112"/>
      <c r="Q421" s="108"/>
      <c r="R421" s="108"/>
      <c r="S421" s="112"/>
    </row>
    <row r="422" spans="1:19" ht="15.75" customHeight="1" x14ac:dyDescent="0.2">
      <c r="A422" s="108"/>
      <c r="B422" s="108"/>
      <c r="C422" s="108"/>
      <c r="D422" s="107"/>
      <c r="E422" s="108"/>
      <c r="F422" s="108"/>
      <c r="G422" s="108"/>
      <c r="H422" s="108"/>
      <c r="I422" s="108"/>
      <c r="J422" s="109"/>
      <c r="K422" s="109"/>
      <c r="L422" s="108"/>
      <c r="M422" s="108"/>
      <c r="N422" s="108"/>
      <c r="O422" s="112"/>
      <c r="P422" s="112"/>
      <c r="Q422" s="108"/>
      <c r="R422" s="108"/>
      <c r="S422" s="112"/>
    </row>
    <row r="423" spans="1:19" ht="15.75" customHeight="1" x14ac:dyDescent="0.2">
      <c r="A423" s="108"/>
      <c r="B423" s="108"/>
      <c r="C423" s="108"/>
      <c r="D423" s="107"/>
      <c r="E423" s="108"/>
      <c r="F423" s="108"/>
      <c r="G423" s="108"/>
      <c r="H423" s="108"/>
      <c r="I423" s="108"/>
      <c r="J423" s="109"/>
      <c r="K423" s="109"/>
      <c r="L423" s="108"/>
      <c r="M423" s="108"/>
      <c r="N423" s="108"/>
      <c r="O423" s="112"/>
      <c r="P423" s="112"/>
      <c r="Q423" s="108"/>
      <c r="R423" s="108"/>
      <c r="S423" s="112"/>
    </row>
    <row r="424" spans="1:19" ht="15.75" customHeight="1" x14ac:dyDescent="0.2">
      <c r="A424" s="108"/>
      <c r="B424" s="108"/>
      <c r="C424" s="108"/>
      <c r="D424" s="107"/>
      <c r="E424" s="108"/>
      <c r="F424" s="108"/>
      <c r="G424" s="108"/>
      <c r="H424" s="108"/>
      <c r="I424" s="108"/>
      <c r="J424" s="109"/>
      <c r="K424" s="109"/>
      <c r="L424" s="108"/>
      <c r="M424" s="108"/>
      <c r="N424" s="108"/>
      <c r="O424" s="112"/>
      <c r="P424" s="112"/>
      <c r="Q424" s="108"/>
      <c r="R424" s="108"/>
      <c r="S424" s="112"/>
    </row>
    <row r="425" spans="1:19" ht="15.75" customHeight="1" x14ac:dyDescent="0.2">
      <c r="A425" s="108"/>
      <c r="B425" s="108"/>
      <c r="C425" s="108"/>
      <c r="D425" s="107"/>
      <c r="E425" s="108"/>
      <c r="F425" s="108"/>
      <c r="G425" s="108"/>
      <c r="H425" s="108"/>
      <c r="I425" s="108"/>
      <c r="J425" s="109"/>
      <c r="K425" s="109"/>
      <c r="L425" s="108"/>
      <c r="M425" s="108"/>
      <c r="N425" s="108"/>
      <c r="O425" s="112"/>
      <c r="P425" s="112"/>
      <c r="Q425" s="108"/>
      <c r="R425" s="108"/>
      <c r="S425" s="112"/>
    </row>
    <row r="426" spans="1:19" ht="15.75" customHeight="1" x14ac:dyDescent="0.2">
      <c r="A426" s="108"/>
      <c r="B426" s="108"/>
      <c r="C426" s="108"/>
      <c r="D426" s="107"/>
      <c r="E426" s="108"/>
      <c r="F426" s="108"/>
      <c r="G426" s="108"/>
      <c r="H426" s="108"/>
      <c r="I426" s="108"/>
      <c r="J426" s="109"/>
      <c r="K426" s="109"/>
      <c r="L426" s="108"/>
      <c r="M426" s="108"/>
      <c r="N426" s="108"/>
      <c r="O426" s="112"/>
      <c r="P426" s="112"/>
      <c r="Q426" s="108"/>
      <c r="R426" s="108"/>
      <c r="S426" s="112"/>
    </row>
    <row r="427" spans="1:19" ht="15.75" customHeight="1" x14ac:dyDescent="0.2">
      <c r="A427" s="108"/>
      <c r="B427" s="108"/>
      <c r="C427" s="108"/>
      <c r="D427" s="107"/>
      <c r="E427" s="108"/>
      <c r="F427" s="108"/>
      <c r="G427" s="108"/>
      <c r="H427" s="108"/>
      <c r="I427" s="108"/>
      <c r="J427" s="109"/>
      <c r="K427" s="109"/>
      <c r="L427" s="108"/>
      <c r="M427" s="108"/>
      <c r="N427" s="108"/>
      <c r="O427" s="112"/>
      <c r="P427" s="112"/>
      <c r="Q427" s="108"/>
      <c r="R427" s="108"/>
      <c r="S427" s="112"/>
    </row>
    <row r="428" spans="1:19" ht="15.75" customHeight="1" x14ac:dyDescent="0.2">
      <c r="A428" s="108"/>
      <c r="B428" s="108"/>
      <c r="C428" s="108"/>
      <c r="D428" s="107"/>
      <c r="E428" s="108"/>
      <c r="F428" s="108"/>
      <c r="G428" s="108"/>
      <c r="H428" s="108"/>
      <c r="I428" s="108"/>
      <c r="J428" s="109"/>
      <c r="K428" s="109"/>
      <c r="L428" s="108"/>
      <c r="M428" s="108"/>
      <c r="N428" s="108"/>
      <c r="O428" s="112"/>
      <c r="P428" s="112"/>
      <c r="Q428" s="108"/>
      <c r="R428" s="108"/>
      <c r="S428" s="112"/>
    </row>
    <row r="429" spans="1:19" ht="15.75" customHeight="1" x14ac:dyDescent="0.2">
      <c r="A429" s="108"/>
      <c r="B429" s="108"/>
      <c r="C429" s="108"/>
      <c r="D429" s="107"/>
      <c r="E429" s="108"/>
      <c r="F429" s="108"/>
      <c r="G429" s="108"/>
      <c r="H429" s="108"/>
      <c r="I429" s="108"/>
      <c r="J429" s="109"/>
      <c r="K429" s="109"/>
      <c r="L429" s="108"/>
      <c r="M429" s="108"/>
      <c r="N429" s="108"/>
      <c r="O429" s="112"/>
      <c r="P429" s="112"/>
      <c r="Q429" s="108"/>
      <c r="R429" s="108"/>
      <c r="S429" s="112"/>
    </row>
    <row r="430" spans="1:19" ht="15.75" customHeight="1" x14ac:dyDescent="0.2">
      <c r="A430" s="108"/>
      <c r="B430" s="108"/>
      <c r="C430" s="108"/>
      <c r="D430" s="107"/>
      <c r="E430" s="108"/>
      <c r="F430" s="108"/>
      <c r="G430" s="108"/>
      <c r="H430" s="108"/>
      <c r="I430" s="108"/>
      <c r="J430" s="109"/>
      <c r="K430" s="109"/>
      <c r="L430" s="108"/>
      <c r="M430" s="108"/>
      <c r="N430" s="108"/>
      <c r="O430" s="112"/>
      <c r="P430" s="112"/>
      <c r="Q430" s="108"/>
      <c r="R430" s="108"/>
      <c r="S430" s="112"/>
    </row>
    <row r="431" spans="1:19" ht="15.75" customHeight="1" x14ac:dyDescent="0.2">
      <c r="A431" s="108"/>
      <c r="B431" s="108"/>
      <c r="C431" s="108"/>
      <c r="D431" s="107"/>
      <c r="E431" s="108"/>
      <c r="F431" s="108"/>
      <c r="G431" s="108"/>
      <c r="H431" s="108"/>
      <c r="I431" s="108"/>
      <c r="J431" s="109"/>
      <c r="K431" s="109"/>
      <c r="L431" s="108"/>
      <c r="M431" s="108"/>
      <c r="N431" s="108"/>
      <c r="O431" s="112"/>
      <c r="P431" s="112"/>
      <c r="Q431" s="108"/>
      <c r="R431" s="108"/>
      <c r="S431" s="112"/>
    </row>
    <row r="432" spans="1:19" ht="15.75" customHeight="1" x14ac:dyDescent="0.2">
      <c r="A432" s="108"/>
      <c r="B432" s="108"/>
      <c r="C432" s="108"/>
      <c r="D432" s="107"/>
      <c r="E432" s="108"/>
      <c r="F432" s="108"/>
      <c r="G432" s="108"/>
      <c r="H432" s="108"/>
      <c r="I432" s="108"/>
      <c r="J432" s="109"/>
      <c r="K432" s="109"/>
      <c r="L432" s="108"/>
      <c r="M432" s="108"/>
      <c r="N432" s="108"/>
      <c r="O432" s="112"/>
      <c r="P432" s="112"/>
      <c r="Q432" s="108"/>
      <c r="R432" s="108"/>
      <c r="S432" s="112"/>
    </row>
    <row r="433" spans="1:19" ht="15.75" customHeight="1" x14ac:dyDescent="0.2">
      <c r="A433" s="108"/>
      <c r="B433" s="108"/>
      <c r="C433" s="108"/>
      <c r="D433" s="107"/>
      <c r="E433" s="108"/>
      <c r="F433" s="108"/>
      <c r="G433" s="108"/>
      <c r="H433" s="108"/>
      <c r="I433" s="108"/>
      <c r="J433" s="109"/>
      <c r="K433" s="109"/>
      <c r="L433" s="108"/>
      <c r="M433" s="108"/>
      <c r="N433" s="108"/>
      <c r="O433" s="112"/>
      <c r="P433" s="112"/>
      <c r="Q433" s="108"/>
      <c r="R433" s="108"/>
      <c r="S433" s="112"/>
    </row>
    <row r="434" spans="1:19" ht="15.75" customHeight="1" x14ac:dyDescent="0.2">
      <c r="A434" s="108"/>
      <c r="B434" s="108"/>
      <c r="C434" s="108"/>
      <c r="D434" s="107"/>
      <c r="E434" s="108"/>
      <c r="F434" s="108"/>
      <c r="G434" s="108"/>
      <c r="H434" s="108"/>
      <c r="I434" s="108"/>
      <c r="J434" s="109"/>
      <c r="K434" s="109"/>
      <c r="L434" s="108"/>
      <c r="M434" s="108"/>
      <c r="N434" s="108"/>
      <c r="O434" s="112"/>
      <c r="P434" s="112"/>
      <c r="Q434" s="108"/>
      <c r="R434" s="108"/>
      <c r="S434" s="112"/>
    </row>
    <row r="435" spans="1:19" ht="15.75" customHeight="1" x14ac:dyDescent="0.2">
      <c r="A435" s="108"/>
      <c r="B435" s="108"/>
      <c r="C435" s="108"/>
      <c r="D435" s="107"/>
      <c r="E435" s="108"/>
      <c r="F435" s="108"/>
      <c r="G435" s="108"/>
      <c r="H435" s="108"/>
      <c r="I435" s="108"/>
      <c r="J435" s="109"/>
      <c r="K435" s="109"/>
      <c r="L435" s="108"/>
      <c r="M435" s="108"/>
      <c r="N435" s="108"/>
      <c r="O435" s="112"/>
      <c r="P435" s="112"/>
      <c r="Q435" s="108"/>
      <c r="R435" s="108"/>
      <c r="S435" s="112"/>
    </row>
    <row r="436" spans="1:19" ht="15.75" customHeight="1" x14ac:dyDescent="0.2">
      <c r="A436" s="108"/>
      <c r="B436" s="108"/>
      <c r="C436" s="108"/>
      <c r="D436" s="107"/>
      <c r="E436" s="108"/>
      <c r="F436" s="108"/>
      <c r="G436" s="108"/>
      <c r="H436" s="108"/>
      <c r="I436" s="108"/>
      <c r="J436" s="109"/>
      <c r="K436" s="109"/>
      <c r="L436" s="108"/>
      <c r="M436" s="108"/>
      <c r="N436" s="108"/>
      <c r="O436" s="112"/>
      <c r="P436" s="112"/>
      <c r="Q436" s="108"/>
      <c r="R436" s="108"/>
      <c r="S436" s="112"/>
    </row>
    <row r="437" spans="1:19" ht="15.75" customHeight="1" x14ac:dyDescent="0.2">
      <c r="A437" s="108"/>
      <c r="B437" s="108"/>
      <c r="C437" s="108"/>
      <c r="D437" s="107"/>
      <c r="E437" s="108"/>
      <c r="F437" s="108"/>
      <c r="G437" s="108"/>
      <c r="H437" s="108"/>
      <c r="I437" s="108"/>
      <c r="J437" s="109"/>
      <c r="K437" s="109"/>
      <c r="L437" s="108"/>
      <c r="M437" s="108"/>
      <c r="N437" s="108"/>
      <c r="O437" s="112"/>
      <c r="P437" s="112"/>
      <c r="Q437" s="108"/>
      <c r="R437" s="108"/>
      <c r="S437" s="112"/>
    </row>
    <row r="438" spans="1:19" ht="15.75" customHeight="1" x14ac:dyDescent="0.2">
      <c r="A438" s="108"/>
      <c r="B438" s="108"/>
      <c r="C438" s="108"/>
      <c r="D438" s="107"/>
      <c r="E438" s="108"/>
      <c r="F438" s="108"/>
      <c r="G438" s="108"/>
      <c r="H438" s="108"/>
      <c r="I438" s="108"/>
      <c r="J438" s="109"/>
      <c r="K438" s="109"/>
      <c r="L438" s="108"/>
      <c r="M438" s="108"/>
      <c r="N438" s="108"/>
      <c r="O438" s="112"/>
      <c r="P438" s="112"/>
      <c r="Q438" s="108"/>
      <c r="R438" s="108"/>
      <c r="S438" s="112"/>
    </row>
    <row r="439" spans="1:19" ht="15.75" customHeight="1" x14ac:dyDescent="0.2">
      <c r="A439" s="108"/>
      <c r="B439" s="108"/>
      <c r="C439" s="108"/>
      <c r="D439" s="107"/>
      <c r="E439" s="108"/>
      <c r="F439" s="108"/>
      <c r="G439" s="108"/>
      <c r="H439" s="108"/>
      <c r="I439" s="108"/>
      <c r="J439" s="109"/>
      <c r="K439" s="109"/>
      <c r="L439" s="108"/>
      <c r="M439" s="108"/>
      <c r="N439" s="108"/>
      <c r="O439" s="112"/>
      <c r="P439" s="112"/>
      <c r="Q439" s="108"/>
      <c r="R439" s="108"/>
      <c r="S439" s="112"/>
    </row>
    <row r="440" spans="1:19" ht="15.75" customHeight="1" x14ac:dyDescent="0.2">
      <c r="A440" s="108"/>
      <c r="B440" s="108"/>
      <c r="C440" s="108"/>
      <c r="D440" s="107"/>
      <c r="E440" s="108"/>
      <c r="F440" s="108"/>
      <c r="G440" s="108"/>
      <c r="H440" s="108"/>
      <c r="I440" s="108"/>
      <c r="J440" s="109"/>
      <c r="K440" s="109"/>
      <c r="L440" s="108"/>
      <c r="M440" s="108"/>
      <c r="N440" s="108"/>
      <c r="O440" s="112"/>
      <c r="P440" s="112"/>
      <c r="Q440" s="108"/>
      <c r="R440" s="108"/>
      <c r="S440" s="112"/>
    </row>
    <row r="441" spans="1:19" ht="15.75" customHeight="1" x14ac:dyDescent="0.2">
      <c r="A441" s="108"/>
      <c r="B441" s="108"/>
      <c r="C441" s="108"/>
      <c r="D441" s="107"/>
      <c r="E441" s="108"/>
      <c r="F441" s="108"/>
      <c r="G441" s="108"/>
      <c r="H441" s="108"/>
      <c r="I441" s="108"/>
      <c r="J441" s="109"/>
      <c r="K441" s="109"/>
      <c r="L441" s="108"/>
      <c r="M441" s="108"/>
      <c r="N441" s="108"/>
      <c r="O441" s="112"/>
      <c r="P441" s="112"/>
      <c r="Q441" s="108"/>
      <c r="R441" s="108"/>
      <c r="S441" s="112"/>
    </row>
    <row r="442" spans="1:19" ht="15.75" customHeight="1" x14ac:dyDescent="0.2">
      <c r="A442" s="108"/>
      <c r="B442" s="108"/>
      <c r="C442" s="108"/>
      <c r="D442" s="107"/>
      <c r="E442" s="108"/>
      <c r="F442" s="108"/>
      <c r="G442" s="108"/>
      <c r="H442" s="108"/>
      <c r="I442" s="108"/>
      <c r="J442" s="109"/>
      <c r="K442" s="109"/>
      <c r="L442" s="108"/>
      <c r="M442" s="108"/>
      <c r="N442" s="108"/>
      <c r="O442" s="112"/>
      <c r="P442" s="112"/>
      <c r="Q442" s="108"/>
      <c r="R442" s="108"/>
      <c r="S442" s="112"/>
    </row>
    <row r="443" spans="1:19" ht="15.75" customHeight="1" x14ac:dyDescent="0.2">
      <c r="A443" s="108"/>
      <c r="B443" s="108"/>
      <c r="C443" s="108"/>
      <c r="D443" s="107"/>
      <c r="E443" s="108"/>
      <c r="F443" s="108"/>
      <c r="G443" s="108"/>
      <c r="H443" s="108"/>
      <c r="I443" s="108"/>
      <c r="J443" s="109"/>
      <c r="K443" s="109"/>
      <c r="L443" s="108"/>
      <c r="M443" s="108"/>
      <c r="N443" s="108"/>
      <c r="O443" s="112"/>
      <c r="P443" s="112"/>
      <c r="Q443" s="108"/>
      <c r="R443" s="108"/>
      <c r="S443" s="112"/>
    </row>
    <row r="444" spans="1:19" ht="15.75" customHeight="1" x14ac:dyDescent="0.2">
      <c r="A444" s="108"/>
      <c r="B444" s="108"/>
      <c r="C444" s="108"/>
      <c r="D444" s="107"/>
      <c r="E444" s="108"/>
      <c r="F444" s="108"/>
      <c r="G444" s="108"/>
      <c r="H444" s="108"/>
      <c r="I444" s="108"/>
      <c r="J444" s="109"/>
      <c r="K444" s="109"/>
      <c r="L444" s="108"/>
      <c r="M444" s="108"/>
      <c r="N444" s="108"/>
      <c r="O444" s="112"/>
      <c r="P444" s="112"/>
      <c r="Q444" s="108"/>
      <c r="R444" s="108"/>
      <c r="S444" s="112"/>
    </row>
    <row r="445" spans="1:19" ht="15.75" customHeight="1" x14ac:dyDescent="0.2">
      <c r="A445" s="108"/>
      <c r="B445" s="108"/>
      <c r="C445" s="108"/>
      <c r="D445" s="107"/>
      <c r="E445" s="108"/>
      <c r="F445" s="108"/>
      <c r="G445" s="108"/>
      <c r="H445" s="108"/>
      <c r="I445" s="108"/>
      <c r="J445" s="109"/>
      <c r="K445" s="109"/>
      <c r="L445" s="108"/>
      <c r="M445" s="108"/>
      <c r="N445" s="108"/>
      <c r="O445" s="112"/>
      <c r="P445" s="112"/>
      <c r="Q445" s="108"/>
      <c r="R445" s="108"/>
      <c r="S445" s="112"/>
    </row>
    <row r="446" spans="1:19" ht="15.75" customHeight="1" x14ac:dyDescent="0.2">
      <c r="A446" s="108"/>
      <c r="B446" s="108"/>
      <c r="C446" s="108"/>
      <c r="D446" s="107"/>
      <c r="E446" s="108"/>
      <c r="F446" s="108"/>
      <c r="G446" s="108"/>
      <c r="H446" s="108"/>
      <c r="I446" s="108"/>
      <c r="J446" s="109"/>
      <c r="K446" s="109"/>
      <c r="L446" s="108"/>
      <c r="M446" s="108"/>
      <c r="N446" s="108"/>
      <c r="O446" s="112"/>
      <c r="P446" s="112"/>
      <c r="Q446" s="108"/>
      <c r="R446" s="108"/>
      <c r="S446" s="112"/>
    </row>
    <row r="447" spans="1:19" ht="15.75" customHeight="1" x14ac:dyDescent="0.2">
      <c r="A447" s="108"/>
      <c r="B447" s="108"/>
      <c r="C447" s="108"/>
      <c r="D447" s="107"/>
      <c r="E447" s="108"/>
      <c r="F447" s="108"/>
      <c r="G447" s="108"/>
      <c r="H447" s="108"/>
      <c r="I447" s="108"/>
      <c r="J447" s="109"/>
      <c r="K447" s="109"/>
      <c r="L447" s="108"/>
      <c r="M447" s="108"/>
      <c r="N447" s="108"/>
      <c r="O447" s="112"/>
      <c r="P447" s="112"/>
      <c r="Q447" s="108"/>
      <c r="R447" s="108"/>
      <c r="S447" s="112"/>
    </row>
    <row r="448" spans="1:19" ht="15.75" customHeight="1" x14ac:dyDescent="0.2">
      <c r="A448" s="108"/>
      <c r="B448" s="108"/>
      <c r="C448" s="108"/>
      <c r="D448" s="107"/>
      <c r="E448" s="108"/>
      <c r="F448" s="108"/>
      <c r="G448" s="108"/>
      <c r="H448" s="108"/>
      <c r="I448" s="108"/>
      <c r="J448" s="109"/>
      <c r="K448" s="109"/>
      <c r="L448" s="108"/>
      <c r="M448" s="108"/>
      <c r="N448" s="108"/>
      <c r="O448" s="112"/>
      <c r="P448" s="112"/>
      <c r="Q448" s="108"/>
      <c r="R448" s="108"/>
      <c r="S448" s="112"/>
    </row>
    <row r="449" spans="1:19" ht="15.75" customHeight="1" x14ac:dyDescent="0.2">
      <c r="A449" s="108"/>
      <c r="B449" s="108"/>
      <c r="C449" s="108"/>
      <c r="D449" s="107"/>
      <c r="E449" s="108"/>
      <c r="F449" s="108"/>
      <c r="G449" s="108"/>
      <c r="H449" s="108"/>
      <c r="I449" s="108"/>
      <c r="J449" s="109"/>
      <c r="K449" s="109"/>
      <c r="L449" s="108"/>
      <c r="M449" s="108"/>
      <c r="N449" s="108"/>
      <c r="O449" s="112"/>
      <c r="P449" s="112"/>
      <c r="Q449" s="108"/>
      <c r="R449" s="108"/>
      <c r="S449" s="112"/>
    </row>
    <row r="450" spans="1:19" ht="15.75" customHeight="1" x14ac:dyDescent="0.2">
      <c r="A450" s="108"/>
      <c r="B450" s="108"/>
      <c r="C450" s="108"/>
      <c r="D450" s="107"/>
      <c r="E450" s="108"/>
      <c r="F450" s="108"/>
      <c r="G450" s="108"/>
      <c r="H450" s="108"/>
      <c r="I450" s="108"/>
      <c r="J450" s="109"/>
      <c r="K450" s="109"/>
      <c r="L450" s="108"/>
      <c r="M450" s="108"/>
      <c r="N450" s="108"/>
      <c r="O450" s="112"/>
      <c r="P450" s="112"/>
      <c r="Q450" s="108"/>
      <c r="R450" s="108"/>
      <c r="S450" s="112"/>
    </row>
    <row r="451" spans="1:19" ht="15.75" customHeight="1" x14ac:dyDescent="0.2">
      <c r="A451" s="108"/>
      <c r="B451" s="108"/>
      <c r="C451" s="108"/>
      <c r="D451" s="107"/>
      <c r="E451" s="108"/>
      <c r="F451" s="108"/>
      <c r="G451" s="108"/>
      <c r="H451" s="108"/>
      <c r="I451" s="108"/>
      <c r="J451" s="109"/>
      <c r="K451" s="109"/>
      <c r="L451" s="108"/>
      <c r="M451" s="108"/>
      <c r="N451" s="108"/>
      <c r="O451" s="112"/>
      <c r="P451" s="112"/>
      <c r="Q451" s="108"/>
      <c r="R451" s="108"/>
      <c r="S451" s="112"/>
    </row>
    <row r="452" spans="1:19" ht="15.75" customHeight="1" x14ac:dyDescent="0.2">
      <c r="A452" s="108"/>
      <c r="B452" s="108"/>
      <c r="C452" s="108"/>
      <c r="D452" s="107"/>
      <c r="E452" s="108"/>
      <c r="F452" s="108"/>
      <c r="G452" s="108"/>
      <c r="H452" s="108"/>
      <c r="I452" s="108"/>
      <c r="J452" s="109"/>
      <c r="K452" s="109"/>
      <c r="L452" s="108"/>
      <c r="M452" s="108"/>
      <c r="N452" s="108"/>
      <c r="O452" s="112"/>
      <c r="P452" s="112"/>
      <c r="Q452" s="108"/>
      <c r="R452" s="108"/>
      <c r="S452" s="112"/>
    </row>
    <row r="453" spans="1:19" ht="15.75" customHeight="1" x14ac:dyDescent="0.2">
      <c r="A453" s="108"/>
      <c r="B453" s="108"/>
      <c r="C453" s="108"/>
      <c r="D453" s="107"/>
      <c r="E453" s="108"/>
      <c r="F453" s="108"/>
      <c r="G453" s="108"/>
      <c r="H453" s="108"/>
      <c r="I453" s="108"/>
      <c r="J453" s="109"/>
      <c r="K453" s="109"/>
      <c r="L453" s="108"/>
      <c r="M453" s="108"/>
      <c r="N453" s="108"/>
      <c r="O453" s="112"/>
      <c r="P453" s="112"/>
      <c r="Q453" s="108"/>
      <c r="R453" s="108"/>
      <c r="S453" s="112"/>
    </row>
    <row r="454" spans="1:19" ht="15.75" customHeight="1" x14ac:dyDescent="0.2">
      <c r="A454" s="108"/>
      <c r="B454" s="108"/>
      <c r="C454" s="108"/>
      <c r="D454" s="107"/>
      <c r="E454" s="108"/>
      <c r="F454" s="108"/>
      <c r="G454" s="108"/>
      <c r="H454" s="108"/>
      <c r="I454" s="108"/>
      <c r="J454" s="109"/>
      <c r="K454" s="109"/>
      <c r="L454" s="108"/>
      <c r="M454" s="108"/>
      <c r="N454" s="108"/>
      <c r="O454" s="112"/>
      <c r="P454" s="112"/>
      <c r="Q454" s="108"/>
      <c r="R454" s="108"/>
      <c r="S454" s="112"/>
    </row>
    <row r="455" spans="1:19" ht="15.75" customHeight="1" x14ac:dyDescent="0.2">
      <c r="A455" s="108"/>
      <c r="B455" s="108"/>
      <c r="C455" s="108"/>
      <c r="D455" s="107"/>
      <c r="E455" s="108"/>
      <c r="F455" s="108"/>
      <c r="G455" s="108"/>
      <c r="H455" s="108"/>
      <c r="I455" s="108"/>
      <c r="J455" s="109"/>
      <c r="K455" s="109"/>
      <c r="L455" s="108"/>
      <c r="M455" s="108"/>
      <c r="N455" s="108"/>
      <c r="O455" s="112"/>
      <c r="P455" s="112"/>
      <c r="Q455" s="108"/>
      <c r="R455" s="108"/>
      <c r="S455" s="112"/>
    </row>
    <row r="456" spans="1:19" ht="15.75" customHeight="1" x14ac:dyDescent="0.2">
      <c r="A456" s="108"/>
      <c r="B456" s="108"/>
      <c r="C456" s="108"/>
      <c r="D456" s="107"/>
      <c r="E456" s="108"/>
      <c r="F456" s="108"/>
      <c r="G456" s="108"/>
      <c r="H456" s="108"/>
      <c r="I456" s="108"/>
      <c r="J456" s="109"/>
      <c r="K456" s="109"/>
      <c r="L456" s="108"/>
      <c r="M456" s="108"/>
      <c r="N456" s="108"/>
      <c r="O456" s="112"/>
      <c r="P456" s="112"/>
      <c r="Q456" s="108"/>
      <c r="R456" s="108"/>
      <c r="S456" s="112"/>
    </row>
    <row r="457" spans="1:19" ht="15.75" customHeight="1" x14ac:dyDescent="0.2">
      <c r="A457" s="108"/>
      <c r="B457" s="108"/>
      <c r="C457" s="108"/>
      <c r="D457" s="107"/>
      <c r="E457" s="108"/>
      <c r="F457" s="108"/>
      <c r="G457" s="108"/>
      <c r="H457" s="108"/>
      <c r="I457" s="108"/>
      <c r="J457" s="109"/>
      <c r="K457" s="109"/>
      <c r="L457" s="108"/>
      <c r="M457" s="108"/>
      <c r="N457" s="108"/>
      <c r="O457" s="112"/>
      <c r="P457" s="112"/>
      <c r="Q457" s="108"/>
      <c r="R457" s="108"/>
      <c r="S457" s="112"/>
    </row>
    <row r="458" spans="1:19" ht="15.75" customHeight="1" x14ac:dyDescent="0.2">
      <c r="A458" s="108"/>
      <c r="B458" s="108"/>
      <c r="C458" s="108"/>
      <c r="D458" s="107"/>
      <c r="E458" s="108"/>
      <c r="F458" s="108"/>
      <c r="G458" s="108"/>
      <c r="H458" s="108"/>
      <c r="I458" s="108"/>
      <c r="J458" s="109"/>
      <c r="K458" s="109"/>
      <c r="L458" s="108"/>
      <c r="M458" s="108"/>
      <c r="N458" s="108"/>
      <c r="O458" s="112"/>
      <c r="P458" s="112"/>
      <c r="Q458" s="108"/>
      <c r="R458" s="108"/>
      <c r="S458" s="112"/>
    </row>
    <row r="459" spans="1:19" ht="15.75" customHeight="1" x14ac:dyDescent="0.2">
      <c r="A459" s="108"/>
      <c r="B459" s="108"/>
      <c r="C459" s="108"/>
      <c r="D459" s="107"/>
      <c r="E459" s="108"/>
      <c r="F459" s="108"/>
      <c r="G459" s="108"/>
      <c r="H459" s="108"/>
      <c r="I459" s="108"/>
      <c r="J459" s="109"/>
      <c r="K459" s="109"/>
      <c r="L459" s="108"/>
      <c r="M459" s="108"/>
      <c r="N459" s="108"/>
      <c r="O459" s="112"/>
      <c r="P459" s="112"/>
      <c r="Q459" s="108"/>
      <c r="R459" s="108"/>
      <c r="S459" s="112"/>
    </row>
    <row r="460" spans="1:19" ht="15.75" customHeight="1" x14ac:dyDescent="0.2">
      <c r="A460" s="108"/>
      <c r="B460" s="108"/>
      <c r="C460" s="108"/>
      <c r="D460" s="107"/>
      <c r="E460" s="108"/>
      <c r="F460" s="108"/>
      <c r="G460" s="108"/>
      <c r="H460" s="108"/>
      <c r="I460" s="108"/>
      <c r="J460" s="109"/>
      <c r="K460" s="109"/>
      <c r="L460" s="108"/>
      <c r="M460" s="108"/>
      <c r="N460" s="108"/>
      <c r="O460" s="112"/>
      <c r="P460" s="112"/>
      <c r="Q460" s="108"/>
      <c r="R460" s="108"/>
      <c r="S460" s="112"/>
    </row>
    <row r="461" spans="1:19" ht="15.75" customHeight="1" x14ac:dyDescent="0.2">
      <c r="A461" s="108"/>
      <c r="B461" s="108"/>
      <c r="C461" s="108"/>
      <c r="D461" s="107"/>
      <c r="E461" s="108"/>
      <c r="F461" s="108"/>
      <c r="G461" s="108"/>
      <c r="H461" s="108"/>
      <c r="I461" s="108"/>
      <c r="J461" s="109"/>
      <c r="K461" s="109"/>
      <c r="L461" s="108"/>
      <c r="M461" s="108"/>
      <c r="N461" s="108"/>
      <c r="O461" s="112"/>
      <c r="P461" s="112"/>
      <c r="Q461" s="108"/>
      <c r="R461" s="108"/>
      <c r="S461" s="112"/>
    </row>
    <row r="462" spans="1:19" ht="15.75" customHeight="1" x14ac:dyDescent="0.2">
      <c r="A462" s="108"/>
      <c r="B462" s="108"/>
      <c r="C462" s="108"/>
      <c r="D462" s="107"/>
      <c r="E462" s="108"/>
      <c r="F462" s="108"/>
      <c r="G462" s="108"/>
      <c r="H462" s="108"/>
      <c r="I462" s="108"/>
      <c r="J462" s="109"/>
      <c r="K462" s="109"/>
      <c r="L462" s="108"/>
      <c r="M462" s="108"/>
      <c r="N462" s="108"/>
      <c r="O462" s="112"/>
      <c r="P462" s="112"/>
      <c r="Q462" s="108"/>
      <c r="R462" s="108"/>
      <c r="S462" s="112"/>
    </row>
    <row r="463" spans="1:19" ht="15.75" customHeight="1" x14ac:dyDescent="0.2">
      <c r="A463" s="108"/>
      <c r="B463" s="108"/>
      <c r="C463" s="108"/>
      <c r="D463" s="107"/>
      <c r="E463" s="108"/>
      <c r="F463" s="108"/>
      <c r="G463" s="108"/>
      <c r="H463" s="108"/>
      <c r="I463" s="108"/>
      <c r="J463" s="109"/>
      <c r="K463" s="109"/>
      <c r="L463" s="108"/>
      <c r="M463" s="108"/>
      <c r="N463" s="108"/>
      <c r="O463" s="112"/>
      <c r="P463" s="112"/>
      <c r="Q463" s="108"/>
      <c r="R463" s="108"/>
      <c r="S463" s="112"/>
    </row>
    <row r="464" spans="1:19" ht="15.75" customHeight="1" x14ac:dyDescent="0.2">
      <c r="A464" s="108"/>
      <c r="B464" s="108"/>
      <c r="C464" s="108"/>
      <c r="D464" s="107"/>
      <c r="E464" s="108"/>
      <c r="F464" s="108"/>
      <c r="G464" s="108"/>
      <c r="H464" s="108"/>
      <c r="I464" s="108"/>
      <c r="J464" s="109"/>
      <c r="K464" s="109"/>
      <c r="L464" s="108"/>
      <c r="M464" s="108"/>
      <c r="N464" s="108"/>
      <c r="O464" s="112"/>
      <c r="P464" s="112"/>
      <c r="Q464" s="108"/>
      <c r="R464" s="108"/>
      <c r="S464" s="112"/>
    </row>
    <row r="465" spans="1:19" ht="15.75" customHeight="1" x14ac:dyDescent="0.2">
      <c r="A465" s="108"/>
      <c r="B465" s="108"/>
      <c r="C465" s="108"/>
      <c r="D465" s="107"/>
      <c r="E465" s="108"/>
      <c r="F465" s="108"/>
      <c r="G465" s="108"/>
      <c r="H465" s="108"/>
      <c r="I465" s="108"/>
      <c r="J465" s="109"/>
      <c r="K465" s="109"/>
      <c r="L465" s="108"/>
      <c r="M465" s="108"/>
      <c r="N465" s="108"/>
      <c r="O465" s="112"/>
      <c r="P465" s="112"/>
      <c r="Q465" s="108"/>
      <c r="R465" s="108"/>
      <c r="S465" s="112"/>
    </row>
    <row r="466" spans="1:19" ht="15.75" customHeight="1" x14ac:dyDescent="0.2">
      <c r="A466" s="108"/>
      <c r="B466" s="108"/>
      <c r="C466" s="108"/>
      <c r="D466" s="107"/>
      <c r="E466" s="108"/>
      <c r="F466" s="108"/>
      <c r="G466" s="108"/>
      <c r="H466" s="108"/>
      <c r="I466" s="108"/>
      <c r="J466" s="109"/>
      <c r="K466" s="109"/>
      <c r="L466" s="108"/>
      <c r="M466" s="108"/>
      <c r="N466" s="108"/>
      <c r="O466" s="112"/>
      <c r="P466" s="112"/>
      <c r="Q466" s="108"/>
      <c r="R466" s="108"/>
      <c r="S466" s="112"/>
    </row>
    <row r="467" spans="1:19" ht="15.75" customHeight="1" x14ac:dyDescent="0.2">
      <c r="A467" s="108"/>
      <c r="B467" s="108"/>
      <c r="C467" s="108"/>
      <c r="D467" s="107"/>
      <c r="E467" s="108"/>
      <c r="F467" s="108"/>
      <c r="G467" s="108"/>
      <c r="H467" s="108"/>
      <c r="I467" s="108"/>
      <c r="J467" s="109"/>
      <c r="K467" s="109"/>
      <c r="L467" s="108"/>
      <c r="M467" s="108"/>
      <c r="N467" s="108"/>
      <c r="O467" s="112"/>
      <c r="P467" s="112"/>
      <c r="Q467" s="108"/>
      <c r="R467" s="108"/>
      <c r="S467" s="112"/>
    </row>
    <row r="468" spans="1:19" ht="15.75" customHeight="1" x14ac:dyDescent="0.2">
      <c r="A468" s="108"/>
      <c r="B468" s="108"/>
      <c r="C468" s="108"/>
      <c r="D468" s="107"/>
      <c r="E468" s="108"/>
      <c r="F468" s="108"/>
      <c r="G468" s="108"/>
      <c r="H468" s="108"/>
      <c r="I468" s="108"/>
      <c r="J468" s="109"/>
      <c r="K468" s="109"/>
      <c r="L468" s="108"/>
      <c r="M468" s="108"/>
      <c r="N468" s="108"/>
      <c r="O468" s="112"/>
      <c r="P468" s="112"/>
      <c r="Q468" s="108"/>
      <c r="R468" s="108"/>
      <c r="S468" s="112"/>
    </row>
    <row r="469" spans="1:19" ht="15.75" customHeight="1" x14ac:dyDescent="0.2">
      <c r="A469" s="108"/>
      <c r="B469" s="108"/>
      <c r="C469" s="108"/>
      <c r="D469" s="107"/>
      <c r="E469" s="108"/>
      <c r="F469" s="108"/>
      <c r="G469" s="108"/>
      <c r="H469" s="108"/>
      <c r="I469" s="108"/>
      <c r="J469" s="109"/>
      <c r="K469" s="109"/>
      <c r="L469" s="108"/>
      <c r="M469" s="108"/>
      <c r="N469" s="108"/>
      <c r="O469" s="112"/>
      <c r="P469" s="112"/>
      <c r="Q469" s="108"/>
      <c r="R469" s="108"/>
      <c r="S469" s="112"/>
    </row>
    <row r="470" spans="1:19" ht="15.75" customHeight="1" x14ac:dyDescent="0.2">
      <c r="A470" s="108"/>
      <c r="B470" s="108"/>
      <c r="C470" s="108"/>
      <c r="D470" s="107"/>
      <c r="E470" s="108"/>
      <c r="F470" s="108"/>
      <c r="G470" s="108"/>
      <c r="H470" s="108"/>
      <c r="I470" s="108"/>
      <c r="J470" s="109"/>
      <c r="K470" s="109"/>
      <c r="L470" s="108"/>
      <c r="M470" s="108"/>
      <c r="N470" s="108"/>
      <c r="O470" s="112"/>
      <c r="P470" s="112"/>
      <c r="Q470" s="108"/>
      <c r="R470" s="108"/>
      <c r="S470" s="112"/>
    </row>
    <row r="471" spans="1:19" ht="15.75" customHeight="1" x14ac:dyDescent="0.2">
      <c r="A471" s="108"/>
      <c r="B471" s="108"/>
      <c r="C471" s="108"/>
      <c r="D471" s="107"/>
      <c r="E471" s="108"/>
      <c r="F471" s="108"/>
      <c r="G471" s="108"/>
      <c r="H471" s="108"/>
      <c r="I471" s="108"/>
      <c r="J471" s="109"/>
      <c r="K471" s="109"/>
      <c r="L471" s="108"/>
      <c r="M471" s="108"/>
      <c r="N471" s="108"/>
      <c r="O471" s="112"/>
      <c r="P471" s="112"/>
      <c r="Q471" s="108"/>
      <c r="R471" s="108"/>
      <c r="S471" s="112"/>
    </row>
    <row r="472" spans="1:19" ht="15.75" customHeight="1" x14ac:dyDescent="0.2">
      <c r="A472" s="108"/>
      <c r="B472" s="108"/>
      <c r="C472" s="108"/>
      <c r="D472" s="107"/>
      <c r="E472" s="108"/>
      <c r="F472" s="108"/>
      <c r="G472" s="108"/>
      <c r="H472" s="108"/>
      <c r="I472" s="108"/>
      <c r="J472" s="109"/>
      <c r="K472" s="109"/>
      <c r="L472" s="108"/>
      <c r="M472" s="108"/>
      <c r="N472" s="108"/>
      <c r="O472" s="112"/>
      <c r="P472" s="112"/>
      <c r="Q472" s="108"/>
      <c r="R472" s="108"/>
      <c r="S472" s="112"/>
    </row>
    <row r="473" spans="1:19" ht="15.75" customHeight="1" x14ac:dyDescent="0.2">
      <c r="A473" s="108"/>
      <c r="B473" s="108"/>
      <c r="C473" s="108"/>
      <c r="D473" s="107"/>
      <c r="E473" s="108"/>
      <c r="F473" s="108"/>
      <c r="G473" s="108"/>
      <c r="H473" s="108"/>
      <c r="I473" s="108"/>
      <c r="J473" s="109"/>
      <c r="K473" s="109"/>
      <c r="L473" s="108"/>
      <c r="M473" s="108"/>
      <c r="N473" s="108"/>
      <c r="O473" s="112"/>
      <c r="P473" s="112"/>
      <c r="Q473" s="108"/>
      <c r="R473" s="108"/>
      <c r="S473" s="112"/>
    </row>
    <row r="474" spans="1:19" ht="15.75" customHeight="1" x14ac:dyDescent="0.2">
      <c r="A474" s="108"/>
      <c r="B474" s="108"/>
      <c r="C474" s="108"/>
      <c r="D474" s="107"/>
      <c r="E474" s="108"/>
      <c r="F474" s="108"/>
      <c r="G474" s="108"/>
      <c r="H474" s="108"/>
      <c r="I474" s="108"/>
      <c r="J474" s="109"/>
      <c r="K474" s="109"/>
      <c r="L474" s="108"/>
      <c r="M474" s="108"/>
      <c r="N474" s="108"/>
      <c r="O474" s="112"/>
      <c r="P474" s="112"/>
      <c r="Q474" s="108"/>
      <c r="R474" s="108"/>
      <c r="S474" s="112"/>
    </row>
    <row r="475" spans="1:19" ht="15.75" customHeight="1" x14ac:dyDescent="0.2">
      <c r="A475" s="108"/>
      <c r="B475" s="108"/>
      <c r="C475" s="108"/>
      <c r="D475" s="107"/>
      <c r="E475" s="108"/>
      <c r="F475" s="108"/>
      <c r="G475" s="108"/>
      <c r="H475" s="108"/>
      <c r="I475" s="108"/>
      <c r="J475" s="109"/>
      <c r="K475" s="109"/>
      <c r="L475" s="108"/>
      <c r="M475" s="108"/>
      <c r="N475" s="108"/>
      <c r="O475" s="112"/>
      <c r="P475" s="112"/>
      <c r="Q475" s="108"/>
      <c r="R475" s="108"/>
      <c r="S475" s="112"/>
    </row>
    <row r="476" spans="1:19" ht="15.75" customHeight="1" x14ac:dyDescent="0.2">
      <c r="A476" s="108"/>
      <c r="B476" s="108"/>
      <c r="C476" s="108"/>
      <c r="D476" s="107"/>
      <c r="E476" s="108"/>
      <c r="F476" s="108"/>
      <c r="G476" s="108"/>
      <c r="H476" s="108"/>
      <c r="I476" s="108"/>
      <c r="J476" s="109"/>
      <c r="K476" s="109"/>
      <c r="L476" s="108"/>
      <c r="M476" s="108"/>
      <c r="N476" s="108"/>
      <c r="O476" s="112"/>
      <c r="P476" s="112"/>
      <c r="Q476" s="108"/>
      <c r="R476" s="108"/>
      <c r="S476" s="112"/>
    </row>
    <row r="477" spans="1:19" ht="15.75" customHeight="1" x14ac:dyDescent="0.2">
      <c r="A477" s="108"/>
      <c r="B477" s="108"/>
      <c r="C477" s="108"/>
      <c r="D477" s="107"/>
      <c r="E477" s="108"/>
      <c r="F477" s="108"/>
      <c r="G477" s="108"/>
      <c r="H477" s="108"/>
      <c r="I477" s="108"/>
      <c r="J477" s="109"/>
      <c r="K477" s="109"/>
      <c r="L477" s="108"/>
      <c r="M477" s="108"/>
      <c r="N477" s="108"/>
      <c r="O477" s="112"/>
      <c r="P477" s="112"/>
      <c r="Q477" s="108"/>
      <c r="R477" s="108"/>
      <c r="S477" s="112"/>
    </row>
    <row r="478" spans="1:19" ht="15.75" customHeight="1" x14ac:dyDescent="0.2">
      <c r="A478" s="108"/>
      <c r="B478" s="108"/>
      <c r="C478" s="108"/>
      <c r="D478" s="107"/>
      <c r="E478" s="108"/>
      <c r="F478" s="108"/>
      <c r="G478" s="108"/>
      <c r="H478" s="108"/>
      <c r="I478" s="108"/>
      <c r="J478" s="109"/>
      <c r="K478" s="109"/>
      <c r="L478" s="108"/>
      <c r="M478" s="108"/>
      <c r="N478" s="108"/>
      <c r="O478" s="112"/>
      <c r="P478" s="112"/>
      <c r="Q478" s="108"/>
      <c r="R478" s="108"/>
      <c r="S478" s="112"/>
    </row>
    <row r="479" spans="1:19" ht="15.75" customHeight="1" x14ac:dyDescent="0.2">
      <c r="A479" s="108"/>
      <c r="B479" s="108"/>
      <c r="C479" s="108"/>
      <c r="D479" s="107"/>
      <c r="E479" s="108"/>
      <c r="F479" s="108"/>
      <c r="G479" s="108"/>
      <c r="H479" s="108"/>
      <c r="I479" s="108"/>
      <c r="J479" s="109"/>
      <c r="K479" s="109"/>
      <c r="L479" s="108"/>
      <c r="M479" s="108"/>
      <c r="N479" s="108"/>
      <c r="O479" s="112"/>
      <c r="P479" s="112"/>
      <c r="Q479" s="108"/>
      <c r="R479" s="108"/>
      <c r="S479" s="112"/>
    </row>
    <row r="480" spans="1:19" ht="15.75" customHeight="1" x14ac:dyDescent="0.2">
      <c r="A480" s="108"/>
      <c r="B480" s="108"/>
      <c r="C480" s="108"/>
      <c r="D480" s="107"/>
      <c r="E480" s="108"/>
      <c r="F480" s="108"/>
      <c r="G480" s="108"/>
      <c r="H480" s="108"/>
      <c r="I480" s="108"/>
      <c r="J480" s="109"/>
      <c r="K480" s="109"/>
      <c r="L480" s="108"/>
      <c r="M480" s="108"/>
      <c r="N480" s="108"/>
      <c r="O480" s="112"/>
      <c r="P480" s="112"/>
      <c r="Q480" s="108"/>
      <c r="R480" s="108"/>
      <c r="S480" s="112"/>
    </row>
    <row r="481" spans="1:19" ht="15.75" customHeight="1" x14ac:dyDescent="0.2">
      <c r="A481" s="108"/>
      <c r="B481" s="108"/>
      <c r="C481" s="108"/>
      <c r="D481" s="107"/>
      <c r="E481" s="108"/>
      <c r="F481" s="108"/>
      <c r="G481" s="108"/>
      <c r="H481" s="108"/>
      <c r="I481" s="108"/>
      <c r="J481" s="109"/>
      <c r="K481" s="109"/>
      <c r="L481" s="108"/>
      <c r="M481" s="108"/>
      <c r="N481" s="108"/>
      <c r="O481" s="112"/>
      <c r="P481" s="112"/>
      <c r="Q481" s="108"/>
      <c r="R481" s="108"/>
      <c r="S481" s="112"/>
    </row>
    <row r="482" spans="1:19" ht="15.75" customHeight="1" x14ac:dyDescent="0.2">
      <c r="A482" s="108"/>
      <c r="B482" s="108"/>
      <c r="C482" s="108"/>
      <c r="D482" s="107"/>
      <c r="E482" s="108"/>
      <c r="F482" s="108"/>
      <c r="G482" s="108"/>
      <c r="H482" s="108"/>
      <c r="I482" s="108"/>
      <c r="J482" s="109"/>
      <c r="K482" s="109"/>
      <c r="L482" s="108"/>
      <c r="M482" s="108"/>
      <c r="N482" s="108"/>
      <c r="O482" s="112"/>
      <c r="P482" s="112"/>
      <c r="Q482" s="108"/>
      <c r="R482" s="108"/>
      <c r="S482" s="112"/>
    </row>
    <row r="483" spans="1:19" ht="15.75" customHeight="1" x14ac:dyDescent="0.2">
      <c r="A483" s="108"/>
      <c r="B483" s="108"/>
      <c r="C483" s="108"/>
      <c r="D483" s="107"/>
      <c r="E483" s="108"/>
      <c r="F483" s="108"/>
      <c r="G483" s="108"/>
      <c r="H483" s="108"/>
      <c r="I483" s="108"/>
      <c r="J483" s="109"/>
      <c r="K483" s="109"/>
      <c r="L483" s="108"/>
      <c r="M483" s="108"/>
      <c r="N483" s="108"/>
      <c r="O483" s="112"/>
      <c r="P483" s="112"/>
      <c r="Q483" s="108"/>
      <c r="R483" s="108"/>
      <c r="S483" s="112"/>
    </row>
    <row r="484" spans="1:19" ht="15.75" customHeight="1" x14ac:dyDescent="0.2">
      <c r="A484" s="108"/>
      <c r="B484" s="108"/>
      <c r="C484" s="108"/>
      <c r="D484" s="107"/>
      <c r="E484" s="108"/>
      <c r="F484" s="108"/>
      <c r="G484" s="108"/>
      <c r="H484" s="108"/>
      <c r="I484" s="108"/>
      <c r="J484" s="109"/>
      <c r="K484" s="109"/>
      <c r="L484" s="108"/>
      <c r="M484" s="108"/>
      <c r="N484" s="108"/>
      <c r="O484" s="112"/>
      <c r="P484" s="112"/>
      <c r="Q484" s="108"/>
      <c r="R484" s="108"/>
      <c r="S484" s="112"/>
    </row>
    <row r="485" spans="1:19" ht="15.75" customHeight="1" x14ac:dyDescent="0.2">
      <c r="A485" s="108"/>
      <c r="B485" s="108"/>
      <c r="C485" s="108"/>
      <c r="D485" s="107"/>
      <c r="E485" s="108"/>
      <c r="F485" s="108"/>
      <c r="G485" s="108"/>
      <c r="H485" s="108"/>
      <c r="I485" s="108"/>
      <c r="J485" s="109"/>
      <c r="K485" s="109"/>
      <c r="L485" s="108"/>
      <c r="M485" s="108"/>
      <c r="N485" s="108"/>
      <c r="O485" s="112"/>
      <c r="P485" s="112"/>
      <c r="Q485" s="108"/>
      <c r="R485" s="108"/>
      <c r="S485" s="112"/>
    </row>
    <row r="486" spans="1:19" ht="15.75" customHeight="1" x14ac:dyDescent="0.2">
      <c r="A486" s="108"/>
      <c r="B486" s="108"/>
      <c r="C486" s="108"/>
      <c r="D486" s="107"/>
      <c r="E486" s="108"/>
      <c r="F486" s="108"/>
      <c r="G486" s="108"/>
      <c r="H486" s="108"/>
      <c r="I486" s="108"/>
      <c r="J486" s="109"/>
      <c r="K486" s="109"/>
      <c r="L486" s="108"/>
      <c r="M486" s="108"/>
      <c r="N486" s="108"/>
      <c r="O486" s="112"/>
      <c r="P486" s="112"/>
      <c r="Q486" s="108"/>
      <c r="R486" s="108"/>
      <c r="S486" s="112"/>
    </row>
    <row r="487" spans="1:19" ht="15.75" customHeight="1" x14ac:dyDescent="0.2">
      <c r="A487" s="108"/>
      <c r="B487" s="108"/>
      <c r="C487" s="108"/>
      <c r="D487" s="107"/>
      <c r="E487" s="108"/>
      <c r="F487" s="108"/>
      <c r="G487" s="108"/>
      <c r="H487" s="108"/>
      <c r="I487" s="108"/>
      <c r="J487" s="109"/>
      <c r="K487" s="109"/>
      <c r="L487" s="108"/>
      <c r="M487" s="108"/>
      <c r="N487" s="108"/>
      <c r="O487" s="112"/>
      <c r="P487" s="112"/>
      <c r="Q487" s="108"/>
      <c r="R487" s="108"/>
      <c r="S487" s="112"/>
    </row>
    <row r="488" spans="1:19" ht="15.75" customHeight="1" x14ac:dyDescent="0.2">
      <c r="A488" s="108"/>
      <c r="B488" s="108"/>
      <c r="C488" s="108"/>
      <c r="D488" s="107"/>
      <c r="E488" s="108"/>
      <c r="F488" s="108"/>
      <c r="G488" s="108"/>
      <c r="H488" s="108"/>
      <c r="I488" s="108"/>
      <c r="J488" s="109"/>
      <c r="K488" s="109"/>
      <c r="L488" s="108"/>
      <c r="M488" s="108"/>
      <c r="N488" s="108"/>
      <c r="O488" s="112"/>
      <c r="P488" s="112"/>
      <c r="Q488" s="108"/>
      <c r="R488" s="108"/>
      <c r="S488" s="112"/>
    </row>
    <row r="489" spans="1:19" ht="15.75" customHeight="1" x14ac:dyDescent="0.2">
      <c r="A489" s="108"/>
      <c r="B489" s="108"/>
      <c r="C489" s="108"/>
      <c r="D489" s="107"/>
      <c r="E489" s="108"/>
      <c r="F489" s="108"/>
      <c r="G489" s="108"/>
      <c r="H489" s="108"/>
      <c r="I489" s="108"/>
      <c r="J489" s="109"/>
      <c r="K489" s="109"/>
      <c r="L489" s="108"/>
      <c r="M489" s="108"/>
      <c r="N489" s="108"/>
      <c r="O489" s="112"/>
      <c r="P489" s="112"/>
      <c r="Q489" s="108"/>
      <c r="R489" s="108"/>
      <c r="S489" s="112"/>
    </row>
    <row r="490" spans="1:19" ht="15.75" customHeight="1" x14ac:dyDescent="0.2">
      <c r="A490" s="108"/>
      <c r="B490" s="108"/>
      <c r="C490" s="108"/>
      <c r="D490" s="107"/>
      <c r="E490" s="108"/>
      <c r="F490" s="108"/>
      <c r="G490" s="108"/>
      <c r="H490" s="108"/>
      <c r="I490" s="108"/>
      <c r="J490" s="109"/>
      <c r="K490" s="109"/>
      <c r="L490" s="108"/>
      <c r="M490" s="108"/>
      <c r="N490" s="108"/>
      <c r="O490" s="112"/>
      <c r="P490" s="112"/>
      <c r="Q490" s="108"/>
      <c r="R490" s="108"/>
      <c r="S490" s="112"/>
    </row>
    <row r="491" spans="1:19" ht="15.75" customHeight="1" x14ac:dyDescent="0.2">
      <c r="A491" s="108"/>
      <c r="B491" s="108"/>
      <c r="C491" s="108"/>
      <c r="D491" s="107"/>
      <c r="E491" s="108"/>
      <c r="F491" s="108"/>
      <c r="G491" s="108"/>
      <c r="H491" s="108"/>
      <c r="I491" s="108"/>
      <c r="J491" s="109"/>
      <c r="K491" s="109"/>
      <c r="L491" s="108"/>
      <c r="M491" s="108"/>
      <c r="N491" s="108"/>
      <c r="O491" s="112"/>
      <c r="P491" s="112"/>
      <c r="Q491" s="108"/>
      <c r="R491" s="108"/>
      <c r="S491" s="112"/>
    </row>
    <row r="492" spans="1:19" ht="15.75" customHeight="1" x14ac:dyDescent="0.2">
      <c r="A492" s="108"/>
      <c r="B492" s="108"/>
      <c r="C492" s="108"/>
      <c r="D492" s="107"/>
      <c r="E492" s="108"/>
      <c r="F492" s="108"/>
      <c r="G492" s="108"/>
      <c r="H492" s="108"/>
      <c r="I492" s="108"/>
      <c r="J492" s="109"/>
      <c r="K492" s="109"/>
      <c r="L492" s="108"/>
      <c r="M492" s="108"/>
      <c r="N492" s="108"/>
      <c r="O492" s="112"/>
      <c r="P492" s="112"/>
      <c r="Q492" s="108"/>
      <c r="R492" s="108"/>
      <c r="S492" s="112"/>
    </row>
    <row r="493" spans="1:19" ht="15.75" customHeight="1" x14ac:dyDescent="0.2">
      <c r="A493" s="108"/>
      <c r="B493" s="108"/>
      <c r="C493" s="108"/>
      <c r="D493" s="107"/>
      <c r="E493" s="108"/>
      <c r="F493" s="108"/>
      <c r="G493" s="108"/>
      <c r="H493" s="108"/>
      <c r="I493" s="108"/>
      <c r="J493" s="109"/>
      <c r="K493" s="109"/>
      <c r="L493" s="108"/>
      <c r="M493" s="108"/>
      <c r="N493" s="108"/>
      <c r="O493" s="112"/>
      <c r="P493" s="112"/>
      <c r="Q493" s="108"/>
      <c r="R493" s="108"/>
      <c r="S493" s="112"/>
    </row>
    <row r="494" spans="1:19" ht="15.75" customHeight="1" x14ac:dyDescent="0.2">
      <c r="A494" s="108"/>
      <c r="B494" s="108"/>
      <c r="C494" s="108"/>
      <c r="D494" s="107"/>
      <c r="E494" s="108"/>
      <c r="F494" s="108"/>
      <c r="G494" s="108"/>
      <c r="H494" s="108"/>
      <c r="I494" s="108"/>
      <c r="J494" s="109"/>
      <c r="K494" s="109"/>
      <c r="L494" s="108"/>
      <c r="M494" s="108"/>
      <c r="N494" s="108"/>
      <c r="O494" s="112"/>
      <c r="P494" s="112"/>
      <c r="Q494" s="108"/>
      <c r="R494" s="108"/>
      <c r="S494" s="112"/>
    </row>
    <row r="495" spans="1:19" ht="15.75" customHeight="1" x14ac:dyDescent="0.2">
      <c r="A495" s="108"/>
      <c r="B495" s="108"/>
      <c r="C495" s="108"/>
      <c r="D495" s="107"/>
      <c r="E495" s="108"/>
      <c r="F495" s="108"/>
      <c r="G495" s="108"/>
      <c r="H495" s="108"/>
      <c r="I495" s="108"/>
      <c r="J495" s="109"/>
      <c r="K495" s="109"/>
      <c r="L495" s="108"/>
      <c r="M495" s="108"/>
      <c r="N495" s="108"/>
      <c r="O495" s="112"/>
      <c r="P495" s="112"/>
      <c r="Q495" s="108"/>
      <c r="R495" s="108"/>
      <c r="S495" s="112"/>
    </row>
    <row r="496" spans="1:19" ht="15.75" customHeight="1" x14ac:dyDescent="0.2">
      <c r="A496" s="108"/>
      <c r="B496" s="108"/>
      <c r="C496" s="108"/>
      <c r="D496" s="107"/>
      <c r="E496" s="108"/>
      <c r="F496" s="108"/>
      <c r="G496" s="108"/>
      <c r="H496" s="108"/>
      <c r="I496" s="108"/>
      <c r="J496" s="109"/>
      <c r="K496" s="109"/>
      <c r="L496" s="108"/>
      <c r="M496" s="108"/>
      <c r="N496" s="108"/>
      <c r="O496" s="112"/>
      <c r="P496" s="112"/>
      <c r="Q496" s="108"/>
      <c r="R496" s="108"/>
      <c r="S496" s="112"/>
    </row>
    <row r="497" spans="1:19" ht="15.75" customHeight="1" x14ac:dyDescent="0.2">
      <c r="A497" s="108"/>
      <c r="B497" s="108"/>
      <c r="C497" s="108"/>
      <c r="D497" s="107"/>
      <c r="E497" s="108"/>
      <c r="F497" s="108"/>
      <c r="G497" s="108"/>
      <c r="H497" s="108"/>
      <c r="I497" s="108"/>
      <c r="J497" s="109"/>
      <c r="K497" s="109"/>
      <c r="L497" s="108"/>
      <c r="M497" s="108"/>
      <c r="N497" s="108"/>
      <c r="O497" s="112"/>
      <c r="P497" s="112"/>
      <c r="Q497" s="108"/>
      <c r="R497" s="108"/>
      <c r="S497" s="112"/>
    </row>
    <row r="498" spans="1:19" ht="15.75" customHeight="1" x14ac:dyDescent="0.2">
      <c r="A498" s="108"/>
      <c r="B498" s="108"/>
      <c r="C498" s="108"/>
      <c r="D498" s="107"/>
      <c r="E498" s="108"/>
      <c r="F498" s="108"/>
      <c r="G498" s="108"/>
      <c r="H498" s="108"/>
      <c r="I498" s="108"/>
      <c r="J498" s="109"/>
      <c r="K498" s="109"/>
      <c r="L498" s="108"/>
      <c r="M498" s="108"/>
      <c r="N498" s="108"/>
      <c r="O498" s="112"/>
      <c r="P498" s="112"/>
      <c r="Q498" s="108"/>
      <c r="R498" s="108"/>
      <c r="S498" s="112"/>
    </row>
    <row r="499" spans="1:19" ht="15.75" customHeight="1" x14ac:dyDescent="0.2">
      <c r="A499" s="108"/>
      <c r="B499" s="108"/>
      <c r="C499" s="108"/>
      <c r="D499" s="107"/>
      <c r="E499" s="108"/>
      <c r="F499" s="108"/>
      <c r="G499" s="108"/>
      <c r="H499" s="108"/>
      <c r="I499" s="108"/>
      <c r="J499" s="109"/>
      <c r="K499" s="109"/>
      <c r="L499" s="108"/>
      <c r="M499" s="108"/>
      <c r="N499" s="108"/>
      <c r="O499" s="112"/>
      <c r="P499" s="112"/>
      <c r="Q499" s="108"/>
      <c r="R499" s="108"/>
      <c r="S499" s="112"/>
    </row>
    <row r="500" spans="1:19" ht="15.75" customHeight="1" x14ac:dyDescent="0.2">
      <c r="A500" s="108"/>
      <c r="B500" s="108"/>
      <c r="C500" s="108"/>
      <c r="D500" s="107"/>
      <c r="E500" s="108"/>
      <c r="F500" s="108"/>
      <c r="G500" s="108"/>
      <c r="H500" s="108"/>
      <c r="I500" s="108"/>
      <c r="J500" s="109"/>
      <c r="K500" s="109"/>
      <c r="L500" s="108"/>
      <c r="M500" s="108"/>
      <c r="N500" s="108"/>
      <c r="O500" s="112"/>
      <c r="P500" s="112"/>
      <c r="Q500" s="108"/>
      <c r="R500" s="108"/>
      <c r="S500" s="112"/>
    </row>
    <row r="501" spans="1:19" ht="15.75" customHeight="1" x14ac:dyDescent="0.2">
      <c r="A501" s="108"/>
      <c r="B501" s="108"/>
      <c r="C501" s="108"/>
      <c r="D501" s="107"/>
      <c r="E501" s="108"/>
      <c r="F501" s="108"/>
      <c r="G501" s="108"/>
      <c r="H501" s="108"/>
      <c r="I501" s="108"/>
      <c r="J501" s="109"/>
      <c r="K501" s="109"/>
      <c r="L501" s="108"/>
      <c r="M501" s="108"/>
      <c r="N501" s="108"/>
      <c r="O501" s="112"/>
      <c r="P501" s="112"/>
      <c r="Q501" s="108"/>
      <c r="R501" s="108"/>
      <c r="S501" s="112"/>
    </row>
    <row r="502" spans="1:19" ht="15.75" customHeight="1" x14ac:dyDescent="0.2">
      <c r="A502" s="108"/>
      <c r="B502" s="108"/>
      <c r="C502" s="108"/>
      <c r="D502" s="107"/>
      <c r="E502" s="108"/>
      <c r="F502" s="108"/>
      <c r="G502" s="108"/>
      <c r="H502" s="108"/>
      <c r="I502" s="108"/>
      <c r="J502" s="109"/>
      <c r="K502" s="109"/>
      <c r="L502" s="108"/>
      <c r="M502" s="108"/>
      <c r="N502" s="108"/>
      <c r="O502" s="112"/>
      <c r="P502" s="112"/>
      <c r="Q502" s="108"/>
      <c r="R502" s="108"/>
      <c r="S502" s="112"/>
    </row>
    <row r="503" spans="1:19" ht="15.75" customHeight="1" x14ac:dyDescent="0.2">
      <c r="A503" s="108"/>
      <c r="B503" s="108"/>
      <c r="C503" s="108"/>
      <c r="D503" s="107"/>
      <c r="E503" s="108"/>
      <c r="F503" s="108"/>
      <c r="G503" s="108"/>
      <c r="H503" s="108"/>
      <c r="I503" s="108"/>
      <c r="J503" s="109"/>
      <c r="K503" s="109"/>
      <c r="L503" s="108"/>
      <c r="M503" s="108"/>
      <c r="N503" s="108"/>
      <c r="O503" s="112"/>
      <c r="P503" s="112"/>
      <c r="Q503" s="108"/>
      <c r="R503" s="108"/>
      <c r="S503" s="112"/>
    </row>
    <row r="504" spans="1:19" ht="15.75" customHeight="1" x14ac:dyDescent="0.2">
      <c r="A504" s="108"/>
      <c r="B504" s="108"/>
      <c r="C504" s="108"/>
      <c r="D504" s="107"/>
      <c r="E504" s="108"/>
      <c r="F504" s="108"/>
      <c r="G504" s="108"/>
      <c r="H504" s="108"/>
      <c r="I504" s="108"/>
      <c r="J504" s="109"/>
      <c r="K504" s="109"/>
      <c r="L504" s="108"/>
      <c r="M504" s="108"/>
      <c r="N504" s="108"/>
      <c r="O504" s="112"/>
      <c r="P504" s="112"/>
      <c r="Q504" s="108"/>
      <c r="R504" s="108"/>
      <c r="S504" s="112"/>
    </row>
    <row r="505" spans="1:19" ht="15.75" customHeight="1" x14ac:dyDescent="0.2">
      <c r="A505" s="108"/>
      <c r="B505" s="108"/>
      <c r="C505" s="108"/>
      <c r="D505" s="107"/>
      <c r="E505" s="108"/>
      <c r="F505" s="108"/>
      <c r="G505" s="108"/>
      <c r="H505" s="108"/>
      <c r="I505" s="108"/>
      <c r="J505" s="109"/>
      <c r="K505" s="109"/>
      <c r="L505" s="108"/>
      <c r="M505" s="108"/>
      <c r="N505" s="108"/>
      <c r="O505" s="112"/>
      <c r="P505" s="112"/>
      <c r="Q505" s="108"/>
      <c r="R505" s="108"/>
      <c r="S505" s="112"/>
    </row>
    <row r="506" spans="1:19" ht="15.75" customHeight="1" x14ac:dyDescent="0.2">
      <c r="A506" s="108"/>
      <c r="B506" s="108"/>
      <c r="C506" s="108"/>
      <c r="D506" s="107"/>
      <c r="E506" s="108"/>
      <c r="F506" s="108"/>
      <c r="G506" s="108"/>
      <c r="H506" s="108"/>
      <c r="I506" s="108"/>
      <c r="J506" s="109"/>
      <c r="K506" s="109"/>
      <c r="L506" s="108"/>
      <c r="M506" s="108"/>
      <c r="N506" s="108"/>
      <c r="O506" s="112"/>
      <c r="P506" s="112"/>
      <c r="Q506" s="108"/>
      <c r="R506" s="108"/>
      <c r="S506" s="112"/>
    </row>
    <row r="507" spans="1:19" ht="15.75" customHeight="1" x14ac:dyDescent="0.2">
      <c r="A507" s="108"/>
      <c r="B507" s="108"/>
      <c r="C507" s="108"/>
      <c r="D507" s="107"/>
      <c r="E507" s="108"/>
      <c r="F507" s="108"/>
      <c r="G507" s="108"/>
      <c r="H507" s="108"/>
      <c r="I507" s="108"/>
      <c r="J507" s="109"/>
      <c r="K507" s="109"/>
      <c r="L507" s="108"/>
      <c r="M507" s="108"/>
      <c r="N507" s="108"/>
      <c r="O507" s="112"/>
      <c r="P507" s="112"/>
      <c r="Q507" s="108"/>
      <c r="R507" s="108"/>
      <c r="S507" s="112"/>
    </row>
    <row r="508" spans="1:19" ht="15.75" customHeight="1" x14ac:dyDescent="0.2">
      <c r="A508" s="108"/>
      <c r="B508" s="108"/>
      <c r="C508" s="108"/>
      <c r="D508" s="107"/>
      <c r="E508" s="108"/>
      <c r="F508" s="108"/>
      <c r="G508" s="108"/>
      <c r="H508" s="108"/>
      <c r="I508" s="108"/>
      <c r="J508" s="109"/>
      <c r="K508" s="109"/>
      <c r="L508" s="108"/>
      <c r="M508" s="108"/>
      <c r="N508" s="108"/>
      <c r="O508" s="112"/>
      <c r="P508" s="112"/>
      <c r="Q508" s="108"/>
      <c r="R508" s="108"/>
      <c r="S508" s="112"/>
    </row>
    <row r="509" spans="1:19" ht="15.75" customHeight="1" x14ac:dyDescent="0.2">
      <c r="A509" s="108"/>
      <c r="B509" s="108"/>
      <c r="C509" s="108"/>
      <c r="D509" s="107"/>
      <c r="E509" s="108"/>
      <c r="F509" s="108"/>
      <c r="G509" s="108"/>
      <c r="H509" s="108"/>
      <c r="I509" s="108"/>
      <c r="J509" s="109"/>
      <c r="K509" s="109"/>
      <c r="L509" s="108"/>
      <c r="M509" s="108"/>
      <c r="N509" s="108"/>
      <c r="O509" s="112"/>
      <c r="P509" s="112"/>
      <c r="Q509" s="108"/>
      <c r="R509" s="108"/>
      <c r="S509" s="112"/>
    </row>
    <row r="510" spans="1:19" ht="15.75" customHeight="1" x14ac:dyDescent="0.2">
      <c r="A510" s="108"/>
      <c r="B510" s="108"/>
      <c r="C510" s="108"/>
      <c r="D510" s="107"/>
      <c r="E510" s="108"/>
      <c r="F510" s="108"/>
      <c r="G510" s="108"/>
      <c r="H510" s="108"/>
      <c r="I510" s="108"/>
      <c r="J510" s="109"/>
      <c r="K510" s="109"/>
      <c r="L510" s="108"/>
      <c r="M510" s="108"/>
      <c r="N510" s="108"/>
      <c r="O510" s="112"/>
      <c r="P510" s="112"/>
      <c r="Q510" s="108"/>
      <c r="R510" s="108"/>
      <c r="S510" s="112"/>
    </row>
    <row r="511" spans="1:19" ht="15.75" customHeight="1" x14ac:dyDescent="0.2">
      <c r="A511" s="108"/>
      <c r="B511" s="108"/>
      <c r="C511" s="108"/>
      <c r="D511" s="107"/>
      <c r="E511" s="108"/>
      <c r="F511" s="108"/>
      <c r="G511" s="108"/>
      <c r="H511" s="108"/>
      <c r="I511" s="108"/>
      <c r="J511" s="109"/>
      <c r="K511" s="109"/>
      <c r="L511" s="108"/>
      <c r="M511" s="108"/>
      <c r="N511" s="108"/>
      <c r="O511" s="112"/>
      <c r="P511" s="112"/>
      <c r="Q511" s="108"/>
      <c r="R511" s="108"/>
      <c r="S511" s="112"/>
    </row>
    <row r="512" spans="1:19" ht="15.75" customHeight="1" x14ac:dyDescent="0.2">
      <c r="A512" s="108"/>
      <c r="B512" s="108"/>
      <c r="C512" s="108"/>
      <c r="D512" s="107"/>
      <c r="E512" s="108"/>
      <c r="F512" s="108"/>
      <c r="G512" s="108"/>
      <c r="H512" s="108"/>
      <c r="I512" s="108"/>
      <c r="J512" s="109"/>
      <c r="K512" s="109"/>
      <c r="L512" s="108"/>
      <c r="M512" s="108"/>
      <c r="N512" s="108"/>
      <c r="O512" s="112"/>
      <c r="P512" s="112"/>
      <c r="Q512" s="108"/>
      <c r="R512" s="108"/>
      <c r="S512" s="112"/>
    </row>
    <row r="513" spans="1:19" ht="15.75" customHeight="1" x14ac:dyDescent="0.2">
      <c r="A513" s="108"/>
      <c r="B513" s="108"/>
      <c r="C513" s="108"/>
      <c r="D513" s="107"/>
      <c r="E513" s="108"/>
      <c r="F513" s="108"/>
      <c r="G513" s="108"/>
      <c r="H513" s="108"/>
      <c r="I513" s="108"/>
      <c r="J513" s="109"/>
      <c r="K513" s="109"/>
      <c r="L513" s="108"/>
      <c r="M513" s="108"/>
      <c r="N513" s="108"/>
      <c r="O513" s="112"/>
      <c r="P513" s="112"/>
      <c r="Q513" s="108"/>
      <c r="R513" s="108"/>
      <c r="S513" s="112"/>
    </row>
    <row r="514" spans="1:19" ht="15.75" customHeight="1" x14ac:dyDescent="0.2">
      <c r="A514" s="108"/>
      <c r="B514" s="108"/>
      <c r="C514" s="108"/>
      <c r="D514" s="107"/>
      <c r="E514" s="108"/>
      <c r="F514" s="108"/>
      <c r="G514" s="108"/>
      <c r="H514" s="108"/>
      <c r="I514" s="108"/>
      <c r="J514" s="109"/>
      <c r="K514" s="109"/>
      <c r="L514" s="108"/>
      <c r="M514" s="108"/>
      <c r="N514" s="108"/>
      <c r="O514" s="112"/>
      <c r="P514" s="112"/>
      <c r="Q514" s="108"/>
      <c r="R514" s="108"/>
      <c r="S514" s="112"/>
    </row>
    <row r="515" spans="1:19" ht="15.75" customHeight="1" x14ac:dyDescent="0.2">
      <c r="A515" s="108"/>
      <c r="B515" s="108"/>
      <c r="C515" s="108"/>
      <c r="D515" s="107"/>
      <c r="E515" s="108"/>
      <c r="F515" s="108"/>
      <c r="G515" s="108"/>
      <c r="H515" s="108"/>
      <c r="I515" s="108"/>
      <c r="J515" s="109"/>
      <c r="K515" s="109"/>
      <c r="L515" s="108"/>
      <c r="M515" s="108"/>
      <c r="N515" s="108"/>
      <c r="O515" s="112"/>
      <c r="P515" s="112"/>
      <c r="Q515" s="108"/>
      <c r="R515" s="108"/>
      <c r="S515" s="112"/>
    </row>
    <row r="516" spans="1:19" ht="15.75" customHeight="1" x14ac:dyDescent="0.2">
      <c r="A516" s="108"/>
      <c r="B516" s="108"/>
      <c r="C516" s="108"/>
      <c r="D516" s="107"/>
      <c r="E516" s="108"/>
      <c r="F516" s="108"/>
      <c r="G516" s="108"/>
      <c r="H516" s="108"/>
      <c r="I516" s="108"/>
      <c r="J516" s="109"/>
      <c r="K516" s="109"/>
      <c r="L516" s="108"/>
      <c r="M516" s="108"/>
      <c r="N516" s="108"/>
      <c r="O516" s="112"/>
      <c r="P516" s="112"/>
      <c r="Q516" s="108"/>
      <c r="R516" s="108"/>
      <c r="S516" s="112"/>
    </row>
    <row r="517" spans="1:19" ht="15.75" customHeight="1" x14ac:dyDescent="0.2">
      <c r="A517" s="108"/>
      <c r="B517" s="108"/>
      <c r="C517" s="108"/>
      <c r="D517" s="107"/>
      <c r="E517" s="108"/>
      <c r="F517" s="108"/>
      <c r="G517" s="108"/>
      <c r="H517" s="108"/>
      <c r="I517" s="108"/>
      <c r="J517" s="109"/>
      <c r="K517" s="109"/>
      <c r="L517" s="108"/>
      <c r="M517" s="108"/>
      <c r="N517" s="108"/>
      <c r="O517" s="112"/>
      <c r="P517" s="112"/>
      <c r="Q517" s="108"/>
      <c r="R517" s="108"/>
      <c r="S517" s="112"/>
    </row>
    <row r="518" spans="1:19" ht="15.75" customHeight="1" x14ac:dyDescent="0.2">
      <c r="A518" s="108"/>
      <c r="B518" s="108"/>
      <c r="C518" s="108"/>
      <c r="D518" s="107"/>
      <c r="E518" s="108"/>
      <c r="F518" s="108"/>
      <c r="G518" s="108"/>
      <c r="H518" s="108"/>
      <c r="I518" s="108"/>
      <c r="J518" s="109"/>
      <c r="K518" s="109"/>
      <c r="L518" s="108"/>
      <c r="M518" s="108"/>
      <c r="N518" s="108"/>
      <c r="O518" s="112"/>
      <c r="P518" s="112"/>
      <c r="Q518" s="108"/>
      <c r="R518" s="108"/>
      <c r="S518" s="112"/>
    </row>
    <row r="519" spans="1:19" ht="15.75" customHeight="1" x14ac:dyDescent="0.2">
      <c r="A519" s="108"/>
      <c r="B519" s="108"/>
      <c r="C519" s="108"/>
      <c r="D519" s="107"/>
      <c r="E519" s="108"/>
      <c r="F519" s="108"/>
      <c r="G519" s="108"/>
      <c r="H519" s="108"/>
      <c r="I519" s="108"/>
      <c r="J519" s="109"/>
      <c r="K519" s="109"/>
      <c r="L519" s="108"/>
      <c r="M519" s="108"/>
      <c r="N519" s="108"/>
      <c r="O519" s="112"/>
      <c r="P519" s="112"/>
      <c r="Q519" s="108"/>
      <c r="R519" s="108"/>
      <c r="S519" s="112"/>
    </row>
    <row r="520" spans="1:19" ht="15.75" customHeight="1" x14ac:dyDescent="0.2">
      <c r="A520" s="108"/>
      <c r="B520" s="108"/>
      <c r="C520" s="108"/>
      <c r="D520" s="107"/>
      <c r="E520" s="108"/>
      <c r="F520" s="108"/>
      <c r="G520" s="108"/>
      <c r="H520" s="108"/>
      <c r="I520" s="108"/>
      <c r="J520" s="109"/>
      <c r="K520" s="109"/>
      <c r="L520" s="108"/>
      <c r="M520" s="108"/>
      <c r="N520" s="108"/>
      <c r="O520" s="112"/>
      <c r="P520" s="112"/>
      <c r="Q520" s="108"/>
      <c r="R520" s="108"/>
      <c r="S520" s="112"/>
    </row>
    <row r="521" spans="1:19" ht="15.75" customHeight="1" x14ac:dyDescent="0.2">
      <c r="A521" s="108"/>
      <c r="B521" s="108"/>
      <c r="C521" s="108"/>
      <c r="D521" s="107"/>
      <c r="E521" s="108"/>
      <c r="F521" s="108"/>
      <c r="G521" s="108"/>
      <c r="H521" s="108"/>
      <c r="I521" s="108"/>
      <c r="J521" s="109"/>
      <c r="K521" s="109"/>
      <c r="L521" s="108"/>
      <c r="M521" s="108"/>
      <c r="N521" s="108"/>
      <c r="O521" s="112"/>
      <c r="P521" s="112"/>
      <c r="Q521" s="108"/>
      <c r="R521" s="108"/>
      <c r="S521" s="112"/>
    </row>
    <row r="522" spans="1:19" ht="15.75" customHeight="1" x14ac:dyDescent="0.2">
      <c r="A522" s="108"/>
      <c r="B522" s="108"/>
      <c r="C522" s="108"/>
      <c r="D522" s="107"/>
      <c r="E522" s="108"/>
      <c r="F522" s="108"/>
      <c r="G522" s="108"/>
      <c r="H522" s="108"/>
      <c r="I522" s="108"/>
      <c r="J522" s="109"/>
      <c r="K522" s="109"/>
      <c r="L522" s="108"/>
      <c r="M522" s="108"/>
      <c r="N522" s="108"/>
      <c r="O522" s="112"/>
      <c r="P522" s="112"/>
      <c r="Q522" s="108"/>
      <c r="R522" s="108"/>
      <c r="S522" s="112"/>
    </row>
    <row r="523" spans="1:19" ht="15.75" customHeight="1" x14ac:dyDescent="0.2">
      <c r="A523" s="108"/>
      <c r="B523" s="108"/>
      <c r="C523" s="108"/>
      <c r="D523" s="107"/>
      <c r="E523" s="108"/>
      <c r="F523" s="108"/>
      <c r="G523" s="108"/>
      <c r="H523" s="108"/>
      <c r="I523" s="108"/>
      <c r="J523" s="109"/>
      <c r="K523" s="109"/>
      <c r="L523" s="108"/>
      <c r="M523" s="108"/>
      <c r="N523" s="108"/>
      <c r="O523" s="112"/>
      <c r="P523" s="112"/>
      <c r="Q523" s="108"/>
      <c r="R523" s="108"/>
      <c r="S523" s="112"/>
    </row>
    <row r="524" spans="1:19" ht="15.75" customHeight="1" x14ac:dyDescent="0.2">
      <c r="A524" s="108"/>
      <c r="B524" s="108"/>
      <c r="C524" s="108"/>
      <c r="D524" s="107"/>
      <c r="E524" s="108"/>
      <c r="F524" s="108"/>
      <c r="G524" s="108"/>
      <c r="H524" s="108"/>
      <c r="I524" s="108"/>
      <c r="J524" s="109"/>
      <c r="K524" s="109"/>
      <c r="L524" s="108"/>
      <c r="M524" s="108"/>
      <c r="N524" s="108"/>
      <c r="O524" s="112"/>
      <c r="P524" s="112"/>
      <c r="Q524" s="108"/>
      <c r="R524" s="108"/>
      <c r="S524" s="112"/>
    </row>
    <row r="525" spans="1:19" ht="15.75" customHeight="1" x14ac:dyDescent="0.2">
      <c r="A525" s="108"/>
      <c r="B525" s="108"/>
      <c r="C525" s="108"/>
      <c r="D525" s="107"/>
      <c r="E525" s="108"/>
      <c r="F525" s="108"/>
      <c r="G525" s="108"/>
      <c r="H525" s="108"/>
      <c r="I525" s="108"/>
      <c r="J525" s="109"/>
      <c r="K525" s="109"/>
      <c r="L525" s="108"/>
      <c r="M525" s="108"/>
      <c r="N525" s="108"/>
      <c r="O525" s="112"/>
      <c r="P525" s="112"/>
      <c r="Q525" s="108"/>
      <c r="R525" s="108"/>
      <c r="S525" s="112"/>
    </row>
    <row r="526" spans="1:19" ht="15.75" customHeight="1" x14ac:dyDescent="0.2">
      <c r="A526" s="108"/>
      <c r="B526" s="108"/>
      <c r="C526" s="108"/>
      <c r="D526" s="107"/>
      <c r="E526" s="108"/>
      <c r="F526" s="108"/>
      <c r="G526" s="108"/>
      <c r="H526" s="108"/>
      <c r="I526" s="108"/>
      <c r="J526" s="109"/>
      <c r="K526" s="109"/>
      <c r="L526" s="108"/>
      <c r="M526" s="108"/>
      <c r="N526" s="108"/>
      <c r="O526" s="112"/>
      <c r="P526" s="112"/>
      <c r="Q526" s="108"/>
      <c r="R526" s="108"/>
      <c r="S526" s="112"/>
    </row>
    <row r="527" spans="1:19" ht="15.75" customHeight="1" x14ac:dyDescent="0.2">
      <c r="A527" s="108"/>
      <c r="B527" s="108"/>
      <c r="C527" s="108"/>
      <c r="D527" s="107"/>
      <c r="E527" s="108"/>
      <c r="F527" s="108"/>
      <c r="G527" s="108"/>
      <c r="H527" s="108"/>
      <c r="I527" s="108"/>
      <c r="J527" s="109"/>
      <c r="K527" s="109"/>
      <c r="L527" s="108"/>
      <c r="M527" s="108"/>
      <c r="N527" s="108"/>
      <c r="O527" s="112"/>
      <c r="P527" s="112"/>
      <c r="Q527" s="108"/>
      <c r="R527" s="108"/>
      <c r="S527" s="112"/>
    </row>
    <row r="528" spans="1:19" ht="15.75" customHeight="1" x14ac:dyDescent="0.2">
      <c r="A528" s="108"/>
      <c r="B528" s="108"/>
      <c r="C528" s="108"/>
      <c r="D528" s="107"/>
      <c r="E528" s="108"/>
      <c r="F528" s="108"/>
      <c r="G528" s="108"/>
      <c r="H528" s="108"/>
      <c r="I528" s="108"/>
      <c r="J528" s="109"/>
      <c r="K528" s="109"/>
      <c r="L528" s="108"/>
      <c r="M528" s="108"/>
      <c r="N528" s="108"/>
      <c r="O528" s="112"/>
      <c r="P528" s="112"/>
      <c r="Q528" s="108"/>
      <c r="R528" s="108"/>
      <c r="S528" s="112"/>
    </row>
    <row r="529" spans="1:19" ht="15.75" customHeight="1" x14ac:dyDescent="0.2">
      <c r="A529" s="108"/>
      <c r="B529" s="108"/>
      <c r="C529" s="108"/>
      <c r="D529" s="107"/>
      <c r="E529" s="108"/>
      <c r="F529" s="108"/>
      <c r="G529" s="108"/>
      <c r="H529" s="108"/>
      <c r="I529" s="108"/>
      <c r="J529" s="109"/>
      <c r="K529" s="109"/>
      <c r="L529" s="108"/>
      <c r="M529" s="108"/>
      <c r="N529" s="108"/>
      <c r="O529" s="112"/>
      <c r="P529" s="112"/>
      <c r="Q529" s="108"/>
      <c r="R529" s="108"/>
      <c r="S529" s="112"/>
    </row>
    <row r="530" spans="1:19" ht="15.75" customHeight="1" x14ac:dyDescent="0.2">
      <c r="A530" s="108"/>
      <c r="B530" s="108"/>
      <c r="C530" s="108"/>
      <c r="D530" s="107"/>
      <c r="E530" s="108"/>
      <c r="F530" s="108"/>
      <c r="G530" s="108"/>
      <c r="H530" s="108"/>
      <c r="I530" s="108"/>
      <c r="J530" s="109"/>
      <c r="K530" s="109"/>
      <c r="L530" s="108"/>
      <c r="M530" s="108"/>
      <c r="N530" s="108"/>
      <c r="O530" s="112"/>
      <c r="P530" s="112"/>
      <c r="Q530" s="108"/>
      <c r="R530" s="108"/>
      <c r="S530" s="112"/>
    </row>
    <row r="531" spans="1:19" ht="15.75" customHeight="1" x14ac:dyDescent="0.2">
      <c r="A531" s="108"/>
      <c r="B531" s="108"/>
      <c r="C531" s="108"/>
      <c r="D531" s="107"/>
      <c r="E531" s="108"/>
      <c r="F531" s="108"/>
      <c r="G531" s="108"/>
      <c r="H531" s="108"/>
      <c r="I531" s="108"/>
      <c r="J531" s="109"/>
      <c r="K531" s="109"/>
      <c r="L531" s="108"/>
      <c r="M531" s="108"/>
      <c r="N531" s="108"/>
      <c r="O531" s="112"/>
      <c r="P531" s="112"/>
      <c r="Q531" s="108"/>
      <c r="R531" s="108"/>
      <c r="S531" s="112"/>
    </row>
    <row r="532" spans="1:19" ht="15.75" customHeight="1" x14ac:dyDescent="0.2">
      <c r="A532" s="108"/>
      <c r="B532" s="108"/>
      <c r="C532" s="108"/>
      <c r="D532" s="107"/>
      <c r="E532" s="108"/>
      <c r="F532" s="108"/>
      <c r="G532" s="108"/>
      <c r="H532" s="108"/>
      <c r="I532" s="108"/>
      <c r="J532" s="109"/>
      <c r="K532" s="109"/>
      <c r="L532" s="108"/>
      <c r="M532" s="108"/>
      <c r="N532" s="108"/>
      <c r="O532" s="112"/>
      <c r="P532" s="112"/>
      <c r="Q532" s="108"/>
      <c r="R532" s="108"/>
      <c r="S532" s="112"/>
    </row>
    <row r="533" spans="1:19" ht="15.75" customHeight="1" x14ac:dyDescent="0.2">
      <c r="A533" s="108"/>
      <c r="B533" s="108"/>
      <c r="C533" s="108"/>
      <c r="D533" s="107"/>
      <c r="E533" s="108"/>
      <c r="F533" s="108"/>
      <c r="G533" s="108"/>
      <c r="H533" s="108"/>
      <c r="I533" s="108"/>
      <c r="J533" s="109"/>
      <c r="K533" s="109"/>
      <c r="L533" s="108"/>
      <c r="M533" s="108"/>
      <c r="N533" s="108"/>
      <c r="O533" s="112"/>
      <c r="P533" s="112"/>
      <c r="Q533" s="108"/>
      <c r="R533" s="108"/>
      <c r="S533" s="112"/>
    </row>
    <row r="534" spans="1:19" ht="15.75" customHeight="1" x14ac:dyDescent="0.2">
      <c r="A534" s="108"/>
      <c r="B534" s="108"/>
      <c r="C534" s="108"/>
      <c r="D534" s="107"/>
      <c r="E534" s="108"/>
      <c r="F534" s="108"/>
      <c r="G534" s="108"/>
      <c r="H534" s="108"/>
      <c r="I534" s="108"/>
      <c r="J534" s="109"/>
      <c r="K534" s="109"/>
      <c r="L534" s="108"/>
      <c r="M534" s="108"/>
      <c r="N534" s="108"/>
      <c r="O534" s="112"/>
      <c r="P534" s="112"/>
      <c r="Q534" s="108"/>
      <c r="R534" s="108"/>
      <c r="S534" s="112"/>
    </row>
    <row r="535" spans="1:19" ht="15.75" customHeight="1" x14ac:dyDescent="0.2">
      <c r="A535" s="108"/>
      <c r="B535" s="108"/>
      <c r="C535" s="108"/>
      <c r="D535" s="107"/>
      <c r="E535" s="108"/>
      <c r="F535" s="108"/>
      <c r="G535" s="108"/>
      <c r="H535" s="108"/>
      <c r="I535" s="108"/>
      <c r="J535" s="109"/>
      <c r="K535" s="109"/>
      <c r="L535" s="108"/>
      <c r="M535" s="108"/>
      <c r="N535" s="108"/>
      <c r="O535" s="112"/>
      <c r="P535" s="112"/>
      <c r="Q535" s="108"/>
      <c r="R535" s="108"/>
      <c r="S535" s="112"/>
    </row>
    <row r="536" spans="1:19" ht="15.75" customHeight="1" x14ac:dyDescent="0.2">
      <c r="A536" s="108"/>
      <c r="B536" s="108"/>
      <c r="C536" s="108"/>
      <c r="D536" s="107"/>
      <c r="E536" s="108"/>
      <c r="F536" s="108"/>
      <c r="G536" s="108"/>
      <c r="H536" s="108"/>
      <c r="I536" s="108"/>
      <c r="J536" s="109"/>
      <c r="K536" s="109"/>
      <c r="L536" s="108"/>
      <c r="M536" s="108"/>
      <c r="N536" s="108"/>
      <c r="O536" s="112"/>
      <c r="P536" s="112"/>
      <c r="Q536" s="108"/>
      <c r="R536" s="108"/>
      <c r="S536" s="112"/>
    </row>
    <row r="537" spans="1:19" ht="15.75" customHeight="1" x14ac:dyDescent="0.2">
      <c r="A537" s="108"/>
      <c r="B537" s="108"/>
      <c r="C537" s="108"/>
      <c r="D537" s="107"/>
      <c r="E537" s="108"/>
      <c r="F537" s="108"/>
      <c r="G537" s="108"/>
      <c r="H537" s="108"/>
      <c r="I537" s="108"/>
      <c r="J537" s="109"/>
      <c r="K537" s="109"/>
      <c r="L537" s="108"/>
      <c r="M537" s="108"/>
      <c r="N537" s="108"/>
      <c r="O537" s="112"/>
      <c r="P537" s="112"/>
      <c r="Q537" s="108"/>
      <c r="R537" s="108"/>
      <c r="S537" s="112"/>
    </row>
    <row r="538" spans="1:19" ht="15.75" customHeight="1" x14ac:dyDescent="0.2">
      <c r="A538" s="108"/>
      <c r="B538" s="108"/>
      <c r="C538" s="108"/>
      <c r="D538" s="107"/>
      <c r="E538" s="108"/>
      <c r="F538" s="108"/>
      <c r="G538" s="108"/>
      <c r="H538" s="108"/>
      <c r="I538" s="108"/>
      <c r="J538" s="109"/>
      <c r="K538" s="109"/>
      <c r="L538" s="108"/>
      <c r="M538" s="108"/>
      <c r="N538" s="108"/>
      <c r="O538" s="112"/>
      <c r="P538" s="112"/>
      <c r="Q538" s="108"/>
      <c r="R538" s="108"/>
      <c r="S538" s="112"/>
    </row>
    <row r="539" spans="1:19" ht="15.75" customHeight="1" x14ac:dyDescent="0.2">
      <c r="A539" s="108"/>
      <c r="B539" s="108"/>
      <c r="C539" s="108"/>
      <c r="D539" s="107"/>
      <c r="E539" s="108"/>
      <c r="F539" s="108"/>
      <c r="G539" s="108"/>
      <c r="H539" s="108"/>
      <c r="I539" s="108"/>
      <c r="J539" s="109"/>
      <c r="K539" s="109"/>
      <c r="L539" s="108"/>
      <c r="M539" s="108"/>
      <c r="N539" s="108"/>
      <c r="O539" s="112"/>
      <c r="P539" s="112"/>
      <c r="Q539" s="108"/>
      <c r="R539" s="108"/>
      <c r="S539" s="112"/>
    </row>
    <row r="540" spans="1:19" ht="15.75" customHeight="1" x14ac:dyDescent="0.2">
      <c r="A540" s="108"/>
      <c r="B540" s="108"/>
      <c r="C540" s="108"/>
      <c r="D540" s="107"/>
      <c r="E540" s="108"/>
      <c r="F540" s="108"/>
      <c r="G540" s="108"/>
      <c r="H540" s="108"/>
      <c r="I540" s="108"/>
      <c r="J540" s="109"/>
      <c r="K540" s="109"/>
      <c r="L540" s="108"/>
      <c r="M540" s="108"/>
      <c r="N540" s="108"/>
      <c r="O540" s="112"/>
      <c r="P540" s="112"/>
      <c r="Q540" s="108"/>
      <c r="R540" s="108"/>
      <c r="S540" s="112"/>
    </row>
    <row r="541" spans="1:19" ht="15.75" customHeight="1" x14ac:dyDescent="0.2">
      <c r="A541" s="108"/>
      <c r="B541" s="108"/>
      <c r="C541" s="108"/>
      <c r="D541" s="107"/>
      <c r="E541" s="108"/>
      <c r="F541" s="108"/>
      <c r="G541" s="108"/>
      <c r="H541" s="108"/>
      <c r="I541" s="108"/>
      <c r="J541" s="109"/>
      <c r="K541" s="109"/>
      <c r="L541" s="108"/>
      <c r="M541" s="108"/>
      <c r="N541" s="108"/>
      <c r="O541" s="112"/>
      <c r="P541" s="112"/>
      <c r="Q541" s="108"/>
      <c r="R541" s="108"/>
      <c r="S541" s="112"/>
    </row>
    <row r="542" spans="1:19" ht="15.75" customHeight="1" x14ac:dyDescent="0.2">
      <c r="A542" s="108"/>
      <c r="B542" s="108"/>
      <c r="C542" s="108"/>
      <c r="D542" s="107"/>
      <c r="E542" s="108"/>
      <c r="F542" s="108"/>
      <c r="G542" s="108"/>
      <c r="H542" s="108"/>
      <c r="I542" s="108"/>
      <c r="J542" s="109"/>
      <c r="K542" s="109"/>
      <c r="L542" s="108"/>
      <c r="M542" s="108"/>
      <c r="N542" s="108"/>
      <c r="O542" s="112"/>
      <c r="P542" s="112"/>
      <c r="Q542" s="108"/>
      <c r="R542" s="108"/>
      <c r="S542" s="112"/>
    </row>
    <row r="543" spans="1:19" ht="15.75" customHeight="1" x14ac:dyDescent="0.2">
      <c r="A543" s="108"/>
      <c r="B543" s="108"/>
      <c r="C543" s="108"/>
      <c r="D543" s="107"/>
      <c r="E543" s="108"/>
      <c r="F543" s="108"/>
      <c r="G543" s="108"/>
      <c r="H543" s="108"/>
      <c r="I543" s="108"/>
      <c r="J543" s="109"/>
      <c r="K543" s="109"/>
      <c r="L543" s="108"/>
      <c r="M543" s="108"/>
      <c r="N543" s="108"/>
      <c r="O543" s="112"/>
      <c r="P543" s="112"/>
      <c r="Q543" s="108"/>
      <c r="R543" s="108"/>
      <c r="S543" s="112"/>
    </row>
    <row r="544" spans="1:19" ht="15.75" customHeight="1" x14ac:dyDescent="0.2">
      <c r="A544" s="108"/>
      <c r="B544" s="108"/>
      <c r="C544" s="108"/>
      <c r="D544" s="107"/>
      <c r="E544" s="108"/>
      <c r="F544" s="108"/>
      <c r="G544" s="108"/>
      <c r="H544" s="108"/>
      <c r="I544" s="108"/>
      <c r="J544" s="109"/>
      <c r="K544" s="109"/>
      <c r="L544" s="108"/>
      <c r="M544" s="108"/>
      <c r="N544" s="108"/>
      <c r="O544" s="112"/>
      <c r="P544" s="112"/>
      <c r="Q544" s="108"/>
      <c r="R544" s="108"/>
      <c r="S544" s="112"/>
    </row>
    <row r="545" spans="1:19" ht="15.75" customHeight="1" x14ac:dyDescent="0.2">
      <c r="A545" s="108"/>
      <c r="B545" s="108"/>
      <c r="C545" s="108"/>
      <c r="D545" s="107"/>
      <c r="E545" s="108"/>
      <c r="F545" s="108"/>
      <c r="G545" s="108"/>
      <c r="H545" s="108"/>
      <c r="I545" s="108"/>
      <c r="J545" s="109"/>
      <c r="K545" s="109"/>
      <c r="L545" s="108"/>
      <c r="M545" s="108"/>
      <c r="N545" s="108"/>
      <c r="O545" s="112"/>
      <c r="P545" s="112"/>
      <c r="Q545" s="108"/>
      <c r="R545" s="108"/>
      <c r="S545" s="112"/>
    </row>
    <row r="546" spans="1:19" ht="15.75" customHeight="1" x14ac:dyDescent="0.2">
      <c r="A546" s="108"/>
      <c r="B546" s="108"/>
      <c r="C546" s="108"/>
      <c r="D546" s="107"/>
      <c r="E546" s="108"/>
      <c r="F546" s="108"/>
      <c r="G546" s="108"/>
      <c r="H546" s="108"/>
      <c r="I546" s="108"/>
      <c r="J546" s="109"/>
      <c r="K546" s="109"/>
      <c r="L546" s="108"/>
      <c r="M546" s="108"/>
      <c r="N546" s="108"/>
      <c r="O546" s="112"/>
      <c r="P546" s="112"/>
      <c r="Q546" s="108"/>
      <c r="R546" s="108"/>
      <c r="S546" s="112"/>
    </row>
    <row r="547" spans="1:19" ht="15.75" customHeight="1" x14ac:dyDescent="0.2">
      <c r="A547" s="108"/>
      <c r="B547" s="108"/>
      <c r="C547" s="108"/>
      <c r="D547" s="107"/>
      <c r="E547" s="108"/>
      <c r="F547" s="108"/>
      <c r="G547" s="108"/>
      <c r="H547" s="108"/>
      <c r="I547" s="108"/>
      <c r="J547" s="109"/>
      <c r="K547" s="109"/>
      <c r="L547" s="108"/>
      <c r="M547" s="108"/>
      <c r="N547" s="108"/>
      <c r="O547" s="112"/>
      <c r="P547" s="112"/>
      <c r="Q547" s="108"/>
      <c r="R547" s="108"/>
      <c r="S547" s="112"/>
    </row>
    <row r="548" spans="1:19" ht="15.75" customHeight="1" x14ac:dyDescent="0.2">
      <c r="A548" s="108"/>
      <c r="B548" s="108"/>
      <c r="C548" s="108"/>
      <c r="D548" s="107"/>
      <c r="E548" s="108"/>
      <c r="F548" s="108"/>
      <c r="G548" s="108"/>
      <c r="H548" s="108"/>
      <c r="I548" s="108"/>
      <c r="J548" s="109"/>
      <c r="K548" s="109"/>
      <c r="L548" s="108"/>
      <c r="M548" s="108"/>
      <c r="N548" s="108"/>
      <c r="O548" s="112"/>
      <c r="P548" s="112"/>
      <c r="Q548" s="108"/>
      <c r="R548" s="108"/>
      <c r="S548" s="112"/>
    </row>
    <row r="549" spans="1:19" ht="15.75" customHeight="1" x14ac:dyDescent="0.2">
      <c r="A549" s="108"/>
      <c r="B549" s="108"/>
      <c r="C549" s="108"/>
      <c r="D549" s="107"/>
      <c r="E549" s="108"/>
      <c r="F549" s="108"/>
      <c r="G549" s="108"/>
      <c r="H549" s="108"/>
      <c r="I549" s="108"/>
      <c r="J549" s="109"/>
      <c r="K549" s="109"/>
      <c r="L549" s="108"/>
      <c r="M549" s="108"/>
      <c r="N549" s="108"/>
      <c r="O549" s="112"/>
      <c r="P549" s="112"/>
      <c r="Q549" s="108"/>
      <c r="R549" s="108"/>
      <c r="S549" s="112"/>
    </row>
    <row r="550" spans="1:19" ht="15.75" customHeight="1" x14ac:dyDescent="0.2">
      <c r="A550" s="108"/>
      <c r="B550" s="108"/>
      <c r="C550" s="108"/>
      <c r="D550" s="107"/>
      <c r="E550" s="108"/>
      <c r="F550" s="108"/>
      <c r="G550" s="108"/>
      <c r="H550" s="108"/>
      <c r="I550" s="108"/>
      <c r="J550" s="109"/>
      <c r="K550" s="109"/>
      <c r="L550" s="108"/>
      <c r="M550" s="108"/>
      <c r="N550" s="108"/>
      <c r="O550" s="112"/>
      <c r="P550" s="112"/>
      <c r="Q550" s="108"/>
      <c r="R550" s="108"/>
      <c r="S550" s="112"/>
    </row>
    <row r="551" spans="1:19" ht="15.75" customHeight="1" x14ac:dyDescent="0.2">
      <c r="A551" s="108"/>
      <c r="B551" s="108"/>
      <c r="C551" s="108"/>
      <c r="D551" s="107"/>
      <c r="E551" s="108"/>
      <c r="F551" s="108"/>
      <c r="G551" s="108"/>
      <c r="H551" s="108"/>
      <c r="I551" s="108"/>
      <c r="J551" s="109"/>
      <c r="K551" s="109"/>
      <c r="L551" s="108"/>
      <c r="M551" s="108"/>
      <c r="N551" s="108"/>
      <c r="O551" s="112"/>
      <c r="P551" s="112"/>
      <c r="Q551" s="108"/>
      <c r="R551" s="108"/>
      <c r="S551" s="112"/>
    </row>
    <row r="552" spans="1:19" ht="15.75" customHeight="1" x14ac:dyDescent="0.2">
      <c r="A552" s="108"/>
      <c r="B552" s="108"/>
      <c r="C552" s="108"/>
      <c r="D552" s="107"/>
      <c r="E552" s="108"/>
      <c r="F552" s="108"/>
      <c r="G552" s="108"/>
      <c r="H552" s="108"/>
      <c r="I552" s="108"/>
      <c r="J552" s="109"/>
      <c r="K552" s="109"/>
      <c r="L552" s="108"/>
      <c r="M552" s="108"/>
      <c r="N552" s="108"/>
      <c r="O552" s="112"/>
      <c r="P552" s="112"/>
      <c r="Q552" s="108"/>
      <c r="R552" s="108"/>
      <c r="S552" s="112"/>
    </row>
    <row r="553" spans="1:19" ht="15.75" customHeight="1" x14ac:dyDescent="0.2">
      <c r="A553" s="108"/>
      <c r="B553" s="108"/>
      <c r="C553" s="108"/>
      <c r="D553" s="107"/>
      <c r="E553" s="108"/>
      <c r="F553" s="108"/>
      <c r="G553" s="108"/>
      <c r="H553" s="108"/>
      <c r="I553" s="108"/>
      <c r="J553" s="109"/>
      <c r="K553" s="109"/>
      <c r="L553" s="108"/>
      <c r="M553" s="108"/>
      <c r="N553" s="108"/>
      <c r="O553" s="112"/>
      <c r="P553" s="112"/>
      <c r="Q553" s="108"/>
      <c r="R553" s="108"/>
      <c r="S553" s="112"/>
    </row>
    <row r="554" spans="1:19" ht="15.75" customHeight="1" x14ac:dyDescent="0.2">
      <c r="A554" s="108"/>
      <c r="B554" s="108"/>
      <c r="C554" s="108"/>
      <c r="D554" s="107"/>
      <c r="E554" s="108"/>
      <c r="F554" s="108"/>
      <c r="G554" s="108"/>
      <c r="H554" s="108"/>
      <c r="I554" s="108"/>
      <c r="J554" s="109"/>
      <c r="K554" s="109"/>
      <c r="L554" s="108"/>
      <c r="M554" s="108"/>
      <c r="N554" s="108"/>
      <c r="O554" s="112"/>
      <c r="P554" s="112"/>
      <c r="Q554" s="108"/>
      <c r="R554" s="108"/>
      <c r="S554" s="112"/>
    </row>
    <row r="555" spans="1:19" ht="15.75" customHeight="1" x14ac:dyDescent="0.2">
      <c r="A555" s="108"/>
      <c r="B555" s="108"/>
      <c r="C555" s="108"/>
      <c r="D555" s="107"/>
      <c r="E555" s="108"/>
      <c r="F555" s="108"/>
      <c r="G555" s="108"/>
      <c r="H555" s="108"/>
      <c r="I555" s="108"/>
      <c r="J555" s="109"/>
      <c r="K555" s="109"/>
      <c r="L555" s="108"/>
      <c r="M555" s="108"/>
      <c r="N555" s="108"/>
      <c r="O555" s="112"/>
      <c r="P555" s="112"/>
      <c r="Q555" s="108"/>
      <c r="R555" s="108"/>
      <c r="S555" s="112"/>
    </row>
    <row r="556" spans="1:19" ht="15.75" customHeight="1" x14ac:dyDescent="0.2">
      <c r="A556" s="108"/>
      <c r="B556" s="108"/>
      <c r="C556" s="108"/>
      <c r="D556" s="107"/>
      <c r="E556" s="108"/>
      <c r="F556" s="108"/>
      <c r="G556" s="108"/>
      <c r="H556" s="108"/>
      <c r="I556" s="108"/>
      <c r="J556" s="109"/>
      <c r="K556" s="109"/>
      <c r="L556" s="108"/>
      <c r="M556" s="108"/>
      <c r="N556" s="108"/>
      <c r="O556" s="112"/>
      <c r="P556" s="112"/>
      <c r="Q556" s="108"/>
      <c r="R556" s="108"/>
      <c r="S556" s="112"/>
    </row>
    <row r="557" spans="1:19" ht="15.75" customHeight="1" x14ac:dyDescent="0.2">
      <c r="A557" s="108"/>
      <c r="B557" s="108"/>
      <c r="C557" s="108"/>
      <c r="D557" s="107"/>
      <c r="E557" s="108"/>
      <c r="F557" s="108"/>
      <c r="G557" s="108"/>
      <c r="H557" s="108"/>
      <c r="I557" s="108"/>
      <c r="J557" s="109"/>
      <c r="K557" s="109"/>
      <c r="L557" s="108"/>
      <c r="M557" s="108"/>
      <c r="N557" s="108"/>
      <c r="O557" s="112"/>
      <c r="P557" s="112"/>
      <c r="Q557" s="108"/>
      <c r="R557" s="108"/>
      <c r="S557" s="112"/>
    </row>
    <row r="558" spans="1:19" ht="15.75" customHeight="1" x14ac:dyDescent="0.2">
      <c r="A558" s="108"/>
      <c r="B558" s="108"/>
      <c r="C558" s="108"/>
      <c r="D558" s="107"/>
      <c r="E558" s="108"/>
      <c r="F558" s="108"/>
      <c r="G558" s="108"/>
      <c r="H558" s="108"/>
      <c r="I558" s="108"/>
      <c r="J558" s="109"/>
      <c r="K558" s="109"/>
      <c r="L558" s="108"/>
      <c r="M558" s="108"/>
      <c r="N558" s="108"/>
      <c r="O558" s="112"/>
      <c r="P558" s="112"/>
      <c r="Q558" s="108"/>
      <c r="R558" s="108"/>
      <c r="S558" s="112"/>
    </row>
    <row r="559" spans="1:19" ht="15.75" customHeight="1" x14ac:dyDescent="0.2">
      <c r="A559" s="108"/>
      <c r="B559" s="108"/>
      <c r="C559" s="108"/>
      <c r="D559" s="107"/>
      <c r="E559" s="108"/>
      <c r="F559" s="108"/>
      <c r="G559" s="108"/>
      <c r="H559" s="108"/>
      <c r="I559" s="108"/>
      <c r="J559" s="109"/>
      <c r="K559" s="109"/>
      <c r="L559" s="108"/>
      <c r="M559" s="108"/>
      <c r="N559" s="108"/>
      <c r="O559" s="112"/>
      <c r="P559" s="112"/>
      <c r="Q559" s="108"/>
      <c r="R559" s="108"/>
      <c r="S559" s="112"/>
    </row>
    <row r="560" spans="1:19" ht="15.75" customHeight="1" x14ac:dyDescent="0.2">
      <c r="A560" s="108"/>
      <c r="B560" s="108"/>
      <c r="C560" s="108"/>
      <c r="D560" s="107"/>
      <c r="E560" s="108"/>
      <c r="F560" s="108"/>
      <c r="G560" s="108"/>
      <c r="H560" s="108"/>
      <c r="I560" s="108"/>
      <c r="J560" s="109"/>
      <c r="K560" s="109"/>
      <c r="L560" s="108"/>
      <c r="M560" s="108"/>
      <c r="N560" s="108"/>
      <c r="O560" s="112"/>
      <c r="P560" s="112"/>
      <c r="Q560" s="108"/>
      <c r="R560" s="108"/>
      <c r="S560" s="112"/>
    </row>
    <row r="561" spans="1:19" ht="15.75" customHeight="1" x14ac:dyDescent="0.2">
      <c r="A561" s="108"/>
      <c r="B561" s="108"/>
      <c r="C561" s="108"/>
      <c r="D561" s="107"/>
      <c r="E561" s="108"/>
      <c r="F561" s="108"/>
      <c r="G561" s="108"/>
      <c r="H561" s="108"/>
      <c r="I561" s="108"/>
      <c r="J561" s="109"/>
      <c r="K561" s="109"/>
      <c r="L561" s="108"/>
      <c r="M561" s="108"/>
      <c r="N561" s="108"/>
      <c r="O561" s="112"/>
      <c r="P561" s="112"/>
      <c r="Q561" s="108"/>
      <c r="R561" s="108"/>
      <c r="S561" s="112"/>
    </row>
    <row r="562" spans="1:19" ht="15.75" customHeight="1" x14ac:dyDescent="0.2">
      <c r="A562" s="108"/>
      <c r="B562" s="108"/>
      <c r="C562" s="108"/>
      <c r="D562" s="107"/>
      <c r="E562" s="108"/>
      <c r="F562" s="108"/>
      <c r="G562" s="108"/>
      <c r="H562" s="108"/>
      <c r="I562" s="108"/>
      <c r="J562" s="109"/>
      <c r="K562" s="109"/>
      <c r="L562" s="108"/>
      <c r="M562" s="108"/>
      <c r="N562" s="108"/>
      <c r="O562" s="112"/>
      <c r="P562" s="112"/>
      <c r="Q562" s="108"/>
      <c r="R562" s="108"/>
      <c r="S562" s="112"/>
    </row>
    <row r="563" spans="1:19" ht="15.75" customHeight="1" x14ac:dyDescent="0.2">
      <c r="A563" s="108"/>
      <c r="B563" s="108"/>
      <c r="C563" s="108"/>
      <c r="D563" s="107"/>
      <c r="E563" s="108"/>
      <c r="F563" s="108"/>
      <c r="G563" s="108"/>
      <c r="H563" s="108"/>
      <c r="I563" s="108"/>
      <c r="J563" s="109"/>
      <c r="K563" s="109"/>
      <c r="L563" s="108"/>
      <c r="M563" s="108"/>
      <c r="N563" s="108"/>
      <c r="O563" s="112"/>
      <c r="P563" s="112"/>
      <c r="Q563" s="108"/>
      <c r="R563" s="108"/>
      <c r="S563" s="112"/>
    </row>
    <row r="564" spans="1:19" ht="15.75" customHeight="1" x14ac:dyDescent="0.2">
      <c r="A564" s="108"/>
      <c r="B564" s="108"/>
      <c r="C564" s="108"/>
      <c r="D564" s="107"/>
      <c r="E564" s="108"/>
      <c r="F564" s="108"/>
      <c r="G564" s="108"/>
      <c r="H564" s="108"/>
      <c r="I564" s="108"/>
      <c r="J564" s="109"/>
      <c r="K564" s="109"/>
      <c r="L564" s="108"/>
      <c r="M564" s="108"/>
      <c r="N564" s="108"/>
      <c r="O564" s="112"/>
      <c r="P564" s="112"/>
      <c r="Q564" s="108"/>
      <c r="R564" s="108"/>
      <c r="S564" s="112"/>
    </row>
    <row r="565" spans="1:19" ht="15.75" customHeight="1" x14ac:dyDescent="0.2">
      <c r="A565" s="108"/>
      <c r="B565" s="108"/>
      <c r="C565" s="108"/>
      <c r="D565" s="107"/>
      <c r="E565" s="108"/>
      <c r="F565" s="108"/>
      <c r="G565" s="108"/>
      <c r="H565" s="108"/>
      <c r="I565" s="108"/>
      <c r="J565" s="109"/>
      <c r="K565" s="109"/>
      <c r="L565" s="108"/>
      <c r="M565" s="108"/>
      <c r="N565" s="108"/>
      <c r="O565" s="112"/>
      <c r="P565" s="112"/>
      <c r="Q565" s="108"/>
      <c r="R565" s="108"/>
      <c r="S565" s="112"/>
    </row>
    <row r="566" spans="1:19" ht="15.75" customHeight="1" x14ac:dyDescent="0.2">
      <c r="A566" s="108"/>
      <c r="B566" s="108"/>
      <c r="C566" s="108"/>
      <c r="D566" s="107"/>
      <c r="E566" s="108"/>
      <c r="F566" s="108"/>
      <c r="G566" s="108"/>
      <c r="H566" s="108"/>
      <c r="I566" s="108"/>
      <c r="J566" s="109"/>
      <c r="K566" s="109"/>
      <c r="L566" s="108"/>
      <c r="M566" s="108"/>
      <c r="N566" s="108"/>
      <c r="O566" s="112"/>
      <c r="P566" s="112"/>
      <c r="Q566" s="108"/>
      <c r="R566" s="108"/>
      <c r="S566" s="112"/>
    </row>
    <row r="567" spans="1:19" ht="15.75" customHeight="1" x14ac:dyDescent="0.2">
      <c r="A567" s="108"/>
      <c r="B567" s="108"/>
      <c r="C567" s="108"/>
      <c r="D567" s="107"/>
      <c r="E567" s="108"/>
      <c r="F567" s="108"/>
      <c r="G567" s="108"/>
      <c r="H567" s="108"/>
      <c r="I567" s="108"/>
      <c r="J567" s="109"/>
      <c r="K567" s="109"/>
      <c r="L567" s="108"/>
      <c r="M567" s="108"/>
      <c r="N567" s="108"/>
      <c r="O567" s="112"/>
      <c r="P567" s="112"/>
      <c r="Q567" s="108"/>
      <c r="R567" s="108"/>
      <c r="S567" s="112"/>
    </row>
    <row r="568" spans="1:19" ht="15.75" customHeight="1" x14ac:dyDescent="0.2">
      <c r="A568" s="108"/>
      <c r="B568" s="108"/>
      <c r="C568" s="108"/>
      <c r="D568" s="107"/>
      <c r="E568" s="108"/>
      <c r="F568" s="108"/>
      <c r="G568" s="108"/>
      <c r="H568" s="108"/>
      <c r="I568" s="108"/>
      <c r="J568" s="109"/>
      <c r="K568" s="109"/>
      <c r="L568" s="108"/>
      <c r="M568" s="108"/>
      <c r="N568" s="108"/>
      <c r="O568" s="112"/>
      <c r="P568" s="112"/>
      <c r="Q568" s="108"/>
      <c r="R568" s="108"/>
      <c r="S568" s="112"/>
    </row>
    <row r="569" spans="1:19" ht="15.75" customHeight="1" x14ac:dyDescent="0.2">
      <c r="A569" s="108"/>
      <c r="B569" s="108"/>
      <c r="C569" s="108"/>
      <c r="D569" s="107"/>
      <c r="E569" s="108"/>
      <c r="F569" s="108"/>
      <c r="G569" s="108"/>
      <c r="H569" s="108"/>
      <c r="I569" s="108"/>
      <c r="J569" s="109"/>
      <c r="K569" s="109"/>
      <c r="L569" s="108"/>
      <c r="M569" s="108"/>
      <c r="N569" s="108"/>
      <c r="O569" s="112"/>
      <c r="P569" s="112"/>
      <c r="Q569" s="108"/>
      <c r="R569" s="108"/>
      <c r="S569" s="112"/>
    </row>
    <row r="570" spans="1:19" ht="15.75" customHeight="1" x14ac:dyDescent="0.2">
      <c r="A570" s="108"/>
      <c r="B570" s="108"/>
      <c r="C570" s="108"/>
      <c r="D570" s="107"/>
      <c r="E570" s="108"/>
      <c r="F570" s="108"/>
      <c r="G570" s="108"/>
      <c r="H570" s="108"/>
      <c r="I570" s="108"/>
      <c r="J570" s="109"/>
      <c r="K570" s="109"/>
      <c r="L570" s="108"/>
      <c r="M570" s="108"/>
      <c r="N570" s="108"/>
      <c r="O570" s="112"/>
      <c r="P570" s="112"/>
      <c r="Q570" s="108"/>
      <c r="R570" s="108"/>
      <c r="S570" s="112"/>
    </row>
    <row r="571" spans="1:19" ht="15.75" customHeight="1" x14ac:dyDescent="0.2">
      <c r="A571" s="108"/>
      <c r="B571" s="108"/>
      <c r="C571" s="108"/>
      <c r="D571" s="107"/>
      <c r="E571" s="108"/>
      <c r="F571" s="108"/>
      <c r="G571" s="108"/>
      <c r="H571" s="108"/>
      <c r="I571" s="108"/>
      <c r="J571" s="109"/>
      <c r="K571" s="109"/>
      <c r="L571" s="108"/>
      <c r="M571" s="108"/>
      <c r="N571" s="108"/>
      <c r="O571" s="112"/>
      <c r="P571" s="112"/>
      <c r="Q571" s="108"/>
      <c r="R571" s="108"/>
      <c r="S571" s="112"/>
    </row>
    <row r="572" spans="1:19" ht="15.75" customHeight="1" x14ac:dyDescent="0.2">
      <c r="A572" s="108"/>
      <c r="B572" s="108"/>
      <c r="C572" s="108"/>
      <c r="D572" s="107"/>
      <c r="E572" s="108"/>
      <c r="F572" s="108"/>
      <c r="G572" s="108"/>
      <c r="H572" s="108"/>
      <c r="I572" s="108"/>
      <c r="J572" s="109"/>
      <c r="K572" s="109"/>
      <c r="L572" s="108"/>
      <c r="M572" s="108"/>
      <c r="N572" s="108"/>
      <c r="O572" s="112"/>
      <c r="P572" s="112"/>
      <c r="Q572" s="108"/>
      <c r="R572" s="108"/>
      <c r="S572" s="112"/>
    </row>
    <row r="573" spans="1:19" ht="15.75" customHeight="1" x14ac:dyDescent="0.2">
      <c r="A573" s="108"/>
      <c r="B573" s="108"/>
      <c r="C573" s="108"/>
      <c r="D573" s="107"/>
      <c r="E573" s="108"/>
      <c r="F573" s="108"/>
      <c r="G573" s="108"/>
      <c r="H573" s="108"/>
      <c r="I573" s="108"/>
      <c r="J573" s="109"/>
      <c r="K573" s="109"/>
      <c r="L573" s="108"/>
      <c r="M573" s="108"/>
      <c r="N573" s="108"/>
      <c r="O573" s="112"/>
      <c r="P573" s="112"/>
      <c r="Q573" s="108"/>
      <c r="R573" s="108"/>
      <c r="S573" s="112"/>
    </row>
    <row r="574" spans="1:19" ht="15.75" customHeight="1" x14ac:dyDescent="0.2">
      <c r="A574" s="108"/>
      <c r="B574" s="108"/>
      <c r="C574" s="108"/>
      <c r="D574" s="107"/>
      <c r="E574" s="108"/>
      <c r="F574" s="108"/>
      <c r="G574" s="108"/>
      <c r="H574" s="108"/>
      <c r="I574" s="108"/>
      <c r="J574" s="109"/>
      <c r="K574" s="109"/>
      <c r="L574" s="108"/>
      <c r="M574" s="108"/>
      <c r="N574" s="108"/>
      <c r="O574" s="112"/>
      <c r="P574" s="112"/>
      <c r="Q574" s="108"/>
      <c r="R574" s="108"/>
      <c r="S574" s="112"/>
    </row>
    <row r="575" spans="1:19" ht="15.75" customHeight="1" x14ac:dyDescent="0.2">
      <c r="A575" s="108"/>
      <c r="B575" s="108"/>
      <c r="C575" s="108"/>
      <c r="D575" s="107"/>
      <c r="E575" s="108"/>
      <c r="F575" s="108"/>
      <c r="G575" s="108"/>
      <c r="H575" s="108"/>
      <c r="I575" s="108"/>
      <c r="J575" s="109"/>
      <c r="K575" s="109"/>
      <c r="L575" s="108"/>
      <c r="M575" s="108"/>
      <c r="N575" s="108"/>
      <c r="O575" s="112"/>
      <c r="P575" s="112"/>
      <c r="Q575" s="108"/>
      <c r="R575" s="108"/>
      <c r="S575" s="112"/>
    </row>
    <row r="576" spans="1:19" ht="15.75" customHeight="1" x14ac:dyDescent="0.2">
      <c r="A576" s="108"/>
      <c r="B576" s="108"/>
      <c r="C576" s="108"/>
      <c r="D576" s="107"/>
      <c r="E576" s="108"/>
      <c r="F576" s="108"/>
      <c r="G576" s="108"/>
      <c r="H576" s="108"/>
      <c r="I576" s="108"/>
      <c r="J576" s="109"/>
      <c r="K576" s="109"/>
      <c r="L576" s="108"/>
      <c r="M576" s="108"/>
      <c r="N576" s="108"/>
      <c r="O576" s="112"/>
      <c r="P576" s="112"/>
      <c r="Q576" s="108"/>
      <c r="R576" s="108"/>
      <c r="S576" s="112"/>
    </row>
    <row r="577" spans="1:19" ht="15.75" customHeight="1" x14ac:dyDescent="0.2">
      <c r="A577" s="108"/>
      <c r="B577" s="108"/>
      <c r="C577" s="108"/>
      <c r="D577" s="107"/>
      <c r="E577" s="108"/>
      <c r="F577" s="108"/>
      <c r="G577" s="108"/>
      <c r="H577" s="108"/>
      <c r="I577" s="108"/>
      <c r="J577" s="109"/>
      <c r="K577" s="109"/>
      <c r="L577" s="108"/>
      <c r="M577" s="108"/>
      <c r="N577" s="108"/>
      <c r="O577" s="112"/>
      <c r="P577" s="112"/>
      <c r="Q577" s="108"/>
      <c r="R577" s="108"/>
      <c r="S577" s="112"/>
    </row>
    <row r="578" spans="1:19" ht="15.75" customHeight="1" x14ac:dyDescent="0.2">
      <c r="A578" s="108"/>
      <c r="B578" s="108"/>
      <c r="C578" s="108"/>
      <c r="D578" s="107"/>
      <c r="E578" s="108"/>
      <c r="F578" s="108"/>
      <c r="G578" s="108"/>
      <c r="H578" s="108"/>
      <c r="I578" s="108"/>
      <c r="J578" s="109"/>
      <c r="K578" s="109"/>
      <c r="L578" s="108"/>
      <c r="M578" s="108"/>
      <c r="N578" s="108"/>
      <c r="O578" s="112"/>
      <c r="P578" s="112"/>
      <c r="Q578" s="108"/>
      <c r="R578" s="108"/>
      <c r="S578" s="112"/>
    </row>
    <row r="579" spans="1:19" ht="15.75" customHeight="1" x14ac:dyDescent="0.2">
      <c r="A579" s="108"/>
      <c r="B579" s="108"/>
      <c r="C579" s="108"/>
      <c r="D579" s="107"/>
      <c r="E579" s="108"/>
      <c r="F579" s="108"/>
      <c r="G579" s="108"/>
      <c r="H579" s="108"/>
      <c r="I579" s="108"/>
      <c r="J579" s="109"/>
      <c r="K579" s="109"/>
      <c r="L579" s="108"/>
      <c r="M579" s="108"/>
      <c r="N579" s="108"/>
      <c r="O579" s="112"/>
      <c r="P579" s="112"/>
      <c r="Q579" s="108"/>
      <c r="R579" s="108"/>
      <c r="S579" s="112"/>
    </row>
    <row r="580" spans="1:19" ht="15.75" customHeight="1" x14ac:dyDescent="0.2">
      <c r="A580" s="108"/>
      <c r="B580" s="108"/>
      <c r="C580" s="108"/>
      <c r="D580" s="107"/>
      <c r="E580" s="108"/>
      <c r="F580" s="108"/>
      <c r="G580" s="108"/>
      <c r="H580" s="108"/>
      <c r="I580" s="108"/>
      <c r="J580" s="109"/>
      <c r="K580" s="109"/>
      <c r="L580" s="108"/>
      <c r="M580" s="108"/>
      <c r="N580" s="108"/>
      <c r="O580" s="112"/>
      <c r="P580" s="112"/>
      <c r="Q580" s="108"/>
      <c r="R580" s="108"/>
      <c r="S580" s="112"/>
    </row>
    <row r="581" spans="1:19" ht="15.75" customHeight="1" x14ac:dyDescent="0.2">
      <c r="A581" s="108"/>
      <c r="B581" s="108"/>
      <c r="C581" s="108"/>
      <c r="D581" s="107"/>
      <c r="E581" s="108"/>
      <c r="F581" s="108"/>
      <c r="G581" s="108"/>
      <c r="H581" s="108"/>
      <c r="I581" s="108"/>
      <c r="J581" s="109"/>
      <c r="K581" s="109"/>
      <c r="L581" s="108"/>
      <c r="M581" s="108"/>
      <c r="N581" s="108"/>
      <c r="O581" s="112"/>
      <c r="P581" s="112"/>
      <c r="Q581" s="108"/>
      <c r="R581" s="108"/>
      <c r="S581" s="112"/>
    </row>
    <row r="582" spans="1:19" ht="15.75" customHeight="1" x14ac:dyDescent="0.2">
      <c r="A582" s="108"/>
      <c r="B582" s="108"/>
      <c r="C582" s="108"/>
      <c r="D582" s="107"/>
      <c r="E582" s="108"/>
      <c r="F582" s="108"/>
      <c r="G582" s="108"/>
      <c r="H582" s="108"/>
      <c r="I582" s="108"/>
      <c r="J582" s="109"/>
      <c r="K582" s="109"/>
      <c r="L582" s="108"/>
      <c r="M582" s="108"/>
      <c r="N582" s="108"/>
      <c r="O582" s="112"/>
      <c r="P582" s="112"/>
      <c r="Q582" s="108"/>
      <c r="R582" s="108"/>
      <c r="S582" s="112"/>
    </row>
    <row r="583" spans="1:19" ht="15.75" customHeight="1" x14ac:dyDescent="0.2">
      <c r="A583" s="108"/>
      <c r="B583" s="108"/>
      <c r="C583" s="108"/>
      <c r="D583" s="107"/>
      <c r="E583" s="108"/>
      <c r="F583" s="108"/>
      <c r="G583" s="108"/>
      <c r="H583" s="108"/>
      <c r="I583" s="108"/>
      <c r="J583" s="109"/>
      <c r="K583" s="109"/>
      <c r="L583" s="108"/>
      <c r="M583" s="108"/>
      <c r="N583" s="108"/>
      <c r="O583" s="112"/>
      <c r="P583" s="112"/>
      <c r="Q583" s="108"/>
      <c r="R583" s="108"/>
      <c r="S583" s="112"/>
    </row>
    <row r="584" spans="1:19" ht="15.75" customHeight="1" x14ac:dyDescent="0.2">
      <c r="A584" s="108"/>
      <c r="B584" s="108"/>
      <c r="C584" s="108"/>
      <c r="D584" s="107"/>
      <c r="E584" s="108"/>
      <c r="F584" s="108"/>
      <c r="G584" s="108"/>
      <c r="H584" s="108"/>
      <c r="I584" s="108"/>
      <c r="J584" s="109"/>
      <c r="K584" s="109"/>
      <c r="L584" s="108"/>
      <c r="M584" s="108"/>
      <c r="N584" s="108"/>
      <c r="O584" s="112"/>
      <c r="P584" s="112"/>
      <c r="Q584" s="108"/>
      <c r="R584" s="108"/>
      <c r="S584" s="112"/>
    </row>
    <row r="585" spans="1:19" ht="15.75" customHeight="1" x14ac:dyDescent="0.2">
      <c r="A585" s="108"/>
      <c r="B585" s="108"/>
      <c r="C585" s="108"/>
      <c r="D585" s="107"/>
      <c r="E585" s="108"/>
      <c r="F585" s="108"/>
      <c r="G585" s="108"/>
      <c r="H585" s="108"/>
      <c r="I585" s="108"/>
      <c r="J585" s="109"/>
      <c r="K585" s="109"/>
      <c r="L585" s="108"/>
      <c r="M585" s="108"/>
      <c r="N585" s="108"/>
      <c r="O585" s="112"/>
      <c r="P585" s="112"/>
      <c r="Q585" s="108"/>
      <c r="R585" s="108"/>
      <c r="S585" s="112"/>
    </row>
    <row r="586" spans="1:19" ht="15.75" customHeight="1" x14ac:dyDescent="0.2">
      <c r="A586" s="108"/>
      <c r="B586" s="108"/>
      <c r="C586" s="108"/>
      <c r="D586" s="107"/>
      <c r="E586" s="108"/>
      <c r="F586" s="108"/>
      <c r="G586" s="108"/>
      <c r="H586" s="108"/>
      <c r="I586" s="108"/>
      <c r="J586" s="109"/>
      <c r="K586" s="109"/>
      <c r="L586" s="108"/>
      <c r="M586" s="108"/>
      <c r="N586" s="108"/>
      <c r="O586" s="112"/>
      <c r="P586" s="112"/>
      <c r="Q586" s="108"/>
      <c r="R586" s="108"/>
      <c r="S586" s="112"/>
    </row>
    <row r="587" spans="1:19" ht="15.75" customHeight="1" x14ac:dyDescent="0.2">
      <c r="A587" s="108"/>
      <c r="B587" s="108"/>
      <c r="C587" s="108"/>
      <c r="D587" s="107"/>
      <c r="E587" s="108"/>
      <c r="F587" s="108"/>
      <c r="G587" s="108"/>
      <c r="H587" s="108"/>
      <c r="I587" s="108"/>
      <c r="J587" s="109"/>
      <c r="K587" s="109"/>
      <c r="L587" s="108"/>
      <c r="M587" s="108"/>
      <c r="N587" s="108"/>
      <c r="O587" s="112"/>
      <c r="P587" s="112"/>
      <c r="Q587" s="108"/>
      <c r="R587" s="108"/>
      <c r="S587" s="112"/>
    </row>
    <row r="588" spans="1:19" ht="15.75" customHeight="1" x14ac:dyDescent="0.2">
      <c r="A588" s="108"/>
      <c r="B588" s="108"/>
      <c r="C588" s="108"/>
      <c r="D588" s="107"/>
      <c r="E588" s="108"/>
      <c r="F588" s="108"/>
      <c r="G588" s="108"/>
      <c r="H588" s="108"/>
      <c r="I588" s="108"/>
      <c r="J588" s="109"/>
      <c r="K588" s="109"/>
      <c r="L588" s="108"/>
      <c r="M588" s="108"/>
      <c r="N588" s="108"/>
      <c r="O588" s="112"/>
      <c r="P588" s="112"/>
      <c r="Q588" s="108"/>
      <c r="R588" s="108"/>
      <c r="S588" s="112"/>
    </row>
    <row r="589" spans="1:19" ht="15.75" customHeight="1" x14ac:dyDescent="0.2">
      <c r="A589" s="108"/>
      <c r="B589" s="108"/>
      <c r="C589" s="108"/>
      <c r="D589" s="107"/>
      <c r="E589" s="108"/>
      <c r="F589" s="108"/>
      <c r="G589" s="108"/>
      <c r="H589" s="108"/>
      <c r="I589" s="108"/>
      <c r="J589" s="109"/>
      <c r="K589" s="109"/>
      <c r="L589" s="108"/>
      <c r="M589" s="108"/>
      <c r="N589" s="108"/>
      <c r="O589" s="112"/>
      <c r="P589" s="112"/>
      <c r="Q589" s="108"/>
      <c r="R589" s="108"/>
      <c r="S589" s="112"/>
    </row>
    <row r="590" spans="1:19" ht="15.75" customHeight="1" x14ac:dyDescent="0.2">
      <c r="A590" s="108"/>
      <c r="B590" s="108"/>
      <c r="C590" s="108"/>
      <c r="D590" s="107"/>
      <c r="E590" s="108"/>
      <c r="F590" s="108"/>
      <c r="G590" s="108"/>
      <c r="H590" s="108"/>
      <c r="I590" s="108"/>
      <c r="J590" s="109"/>
      <c r="K590" s="109"/>
      <c r="L590" s="108"/>
      <c r="M590" s="108"/>
      <c r="N590" s="108"/>
      <c r="O590" s="112"/>
      <c r="P590" s="112"/>
      <c r="Q590" s="108"/>
      <c r="R590" s="108"/>
      <c r="S590" s="112"/>
    </row>
    <row r="591" spans="1:19" ht="15.75" customHeight="1" x14ac:dyDescent="0.2">
      <c r="A591" s="108"/>
      <c r="B591" s="108"/>
      <c r="C591" s="108"/>
      <c r="D591" s="107"/>
      <c r="E591" s="108"/>
      <c r="F591" s="108"/>
      <c r="G591" s="108"/>
      <c r="H591" s="108"/>
      <c r="I591" s="108"/>
      <c r="J591" s="109"/>
      <c r="K591" s="109"/>
      <c r="L591" s="108"/>
      <c r="M591" s="108"/>
      <c r="N591" s="108"/>
      <c r="O591" s="112"/>
      <c r="P591" s="112"/>
      <c r="Q591" s="108"/>
      <c r="R591" s="108"/>
      <c r="S591" s="112"/>
    </row>
    <row r="592" spans="1:19" ht="15.75" customHeight="1" x14ac:dyDescent="0.2">
      <c r="A592" s="108"/>
      <c r="B592" s="108"/>
      <c r="C592" s="108"/>
      <c r="D592" s="107"/>
      <c r="E592" s="108"/>
      <c r="F592" s="108"/>
      <c r="G592" s="108"/>
      <c r="H592" s="108"/>
      <c r="I592" s="108"/>
      <c r="J592" s="109"/>
      <c r="K592" s="109"/>
      <c r="L592" s="108"/>
      <c r="M592" s="108"/>
      <c r="N592" s="108"/>
      <c r="O592" s="112"/>
      <c r="P592" s="112"/>
      <c r="Q592" s="108"/>
      <c r="R592" s="108"/>
      <c r="S592" s="112"/>
    </row>
    <row r="593" spans="1:19" ht="15.75" customHeight="1" x14ac:dyDescent="0.2">
      <c r="A593" s="108"/>
      <c r="B593" s="108"/>
      <c r="C593" s="108"/>
      <c r="D593" s="107"/>
      <c r="E593" s="108"/>
      <c r="F593" s="108"/>
      <c r="G593" s="108"/>
      <c r="H593" s="108"/>
      <c r="I593" s="108"/>
      <c r="J593" s="109"/>
      <c r="K593" s="109"/>
      <c r="L593" s="108"/>
      <c r="M593" s="108"/>
      <c r="N593" s="108"/>
      <c r="O593" s="112"/>
      <c r="P593" s="112"/>
      <c r="Q593" s="108"/>
      <c r="R593" s="108"/>
      <c r="S593" s="112"/>
    </row>
    <row r="594" spans="1:19" ht="15.75" customHeight="1" x14ac:dyDescent="0.2">
      <c r="A594" s="108"/>
      <c r="B594" s="108"/>
      <c r="C594" s="108"/>
      <c r="D594" s="107"/>
      <c r="E594" s="108"/>
      <c r="F594" s="108"/>
      <c r="G594" s="108"/>
      <c r="H594" s="108"/>
      <c r="I594" s="108"/>
      <c r="J594" s="109"/>
      <c r="K594" s="109"/>
      <c r="L594" s="108"/>
      <c r="M594" s="108"/>
      <c r="N594" s="108"/>
      <c r="O594" s="112"/>
      <c r="P594" s="112"/>
      <c r="Q594" s="108"/>
      <c r="R594" s="108"/>
      <c r="S594" s="112"/>
    </row>
    <row r="595" spans="1:19" ht="15.75" customHeight="1" x14ac:dyDescent="0.2">
      <c r="A595" s="108"/>
      <c r="B595" s="108"/>
      <c r="C595" s="108"/>
      <c r="D595" s="107"/>
      <c r="E595" s="108"/>
      <c r="F595" s="108"/>
      <c r="G595" s="108"/>
      <c r="H595" s="108"/>
      <c r="I595" s="108"/>
      <c r="J595" s="109"/>
      <c r="K595" s="109"/>
      <c r="L595" s="108"/>
      <c r="M595" s="108"/>
      <c r="N595" s="108"/>
      <c r="O595" s="112"/>
      <c r="P595" s="112"/>
      <c r="Q595" s="108"/>
      <c r="R595" s="108"/>
      <c r="S595" s="112"/>
    </row>
    <row r="596" spans="1:19" ht="15.75" customHeight="1" x14ac:dyDescent="0.2">
      <c r="A596" s="108"/>
      <c r="B596" s="108"/>
      <c r="C596" s="108"/>
      <c r="D596" s="107"/>
      <c r="E596" s="108"/>
      <c r="F596" s="108"/>
      <c r="G596" s="108"/>
      <c r="H596" s="108"/>
      <c r="I596" s="108"/>
      <c r="J596" s="109"/>
      <c r="K596" s="109"/>
      <c r="L596" s="108"/>
      <c r="M596" s="108"/>
      <c r="N596" s="108"/>
      <c r="O596" s="112"/>
      <c r="P596" s="112"/>
      <c r="Q596" s="108"/>
      <c r="R596" s="108"/>
      <c r="S596" s="112"/>
    </row>
    <row r="597" spans="1:19" ht="15.75" customHeight="1" x14ac:dyDescent="0.2">
      <c r="A597" s="108"/>
      <c r="B597" s="108"/>
      <c r="C597" s="108"/>
      <c r="D597" s="107"/>
      <c r="E597" s="108"/>
      <c r="F597" s="108"/>
      <c r="G597" s="108"/>
      <c r="H597" s="108"/>
      <c r="I597" s="108"/>
      <c r="J597" s="109"/>
      <c r="K597" s="109"/>
      <c r="L597" s="108"/>
      <c r="M597" s="108"/>
      <c r="N597" s="108"/>
      <c r="O597" s="112"/>
      <c r="P597" s="112"/>
      <c r="Q597" s="108"/>
      <c r="R597" s="108"/>
      <c r="S597" s="112"/>
    </row>
    <row r="598" spans="1:19" ht="15.75" customHeight="1" x14ac:dyDescent="0.2">
      <c r="A598" s="108"/>
      <c r="B598" s="108"/>
      <c r="C598" s="108"/>
      <c r="D598" s="107"/>
      <c r="E598" s="108"/>
      <c r="F598" s="108"/>
      <c r="G598" s="108"/>
      <c r="H598" s="108"/>
      <c r="I598" s="108"/>
      <c r="J598" s="109"/>
      <c r="K598" s="109"/>
      <c r="L598" s="108"/>
      <c r="M598" s="108"/>
      <c r="N598" s="108"/>
      <c r="O598" s="112"/>
      <c r="P598" s="112"/>
      <c r="Q598" s="108"/>
      <c r="R598" s="108"/>
      <c r="S598" s="112"/>
    </row>
    <row r="599" spans="1:19" ht="15.75" customHeight="1" x14ac:dyDescent="0.2">
      <c r="A599" s="108"/>
      <c r="B599" s="108"/>
      <c r="C599" s="108"/>
      <c r="D599" s="107"/>
      <c r="E599" s="108"/>
      <c r="F599" s="108"/>
      <c r="G599" s="108"/>
      <c r="H599" s="108"/>
      <c r="I599" s="108"/>
      <c r="J599" s="109"/>
      <c r="K599" s="109"/>
      <c r="L599" s="108"/>
      <c r="M599" s="108"/>
      <c r="N599" s="108"/>
      <c r="O599" s="112"/>
      <c r="P599" s="112"/>
      <c r="Q599" s="108"/>
      <c r="R599" s="108"/>
      <c r="S599" s="112"/>
    </row>
    <row r="600" spans="1:19" ht="15.75" customHeight="1" x14ac:dyDescent="0.2">
      <c r="A600" s="108"/>
      <c r="B600" s="108"/>
      <c r="C600" s="108"/>
      <c r="D600" s="107"/>
      <c r="E600" s="108"/>
      <c r="F600" s="108"/>
      <c r="G600" s="108"/>
      <c r="H600" s="108"/>
      <c r="I600" s="108"/>
      <c r="J600" s="109"/>
      <c r="K600" s="109"/>
      <c r="L600" s="108"/>
      <c r="M600" s="108"/>
      <c r="N600" s="108"/>
      <c r="O600" s="112"/>
      <c r="P600" s="112"/>
      <c r="Q600" s="108"/>
      <c r="R600" s="108"/>
      <c r="S600" s="112"/>
    </row>
    <row r="601" spans="1:19" ht="15.75" customHeight="1" x14ac:dyDescent="0.2">
      <c r="A601" s="108"/>
      <c r="B601" s="108"/>
      <c r="C601" s="108"/>
      <c r="D601" s="107"/>
      <c r="E601" s="108"/>
      <c r="F601" s="108"/>
      <c r="G601" s="108"/>
      <c r="H601" s="108"/>
      <c r="I601" s="108"/>
      <c r="J601" s="109"/>
      <c r="K601" s="109"/>
      <c r="L601" s="108"/>
      <c r="M601" s="108"/>
      <c r="N601" s="108"/>
      <c r="O601" s="112"/>
      <c r="P601" s="112"/>
      <c r="Q601" s="108"/>
      <c r="R601" s="108"/>
      <c r="S601" s="112"/>
    </row>
    <row r="602" spans="1:19" ht="15.75" customHeight="1" x14ac:dyDescent="0.2">
      <c r="A602" s="108"/>
      <c r="B602" s="108"/>
      <c r="C602" s="108"/>
      <c r="D602" s="107"/>
      <c r="E602" s="108"/>
      <c r="F602" s="108"/>
      <c r="G602" s="108"/>
      <c r="H602" s="108"/>
      <c r="I602" s="108"/>
      <c r="J602" s="109"/>
      <c r="K602" s="109"/>
      <c r="L602" s="108"/>
      <c r="M602" s="108"/>
      <c r="N602" s="108"/>
      <c r="O602" s="112"/>
      <c r="P602" s="112"/>
      <c r="Q602" s="108"/>
      <c r="R602" s="108"/>
      <c r="S602" s="112"/>
    </row>
    <row r="603" spans="1:19" ht="15.75" customHeight="1" x14ac:dyDescent="0.2">
      <c r="A603" s="108"/>
      <c r="B603" s="108"/>
      <c r="C603" s="108"/>
      <c r="D603" s="107"/>
      <c r="E603" s="108"/>
      <c r="F603" s="108"/>
      <c r="G603" s="108"/>
      <c r="H603" s="108"/>
      <c r="I603" s="108"/>
      <c r="J603" s="109"/>
      <c r="K603" s="109"/>
      <c r="L603" s="108"/>
      <c r="M603" s="108"/>
      <c r="N603" s="108"/>
      <c r="O603" s="112"/>
      <c r="P603" s="112"/>
      <c r="Q603" s="108"/>
      <c r="R603" s="108"/>
      <c r="S603" s="112"/>
    </row>
    <row r="604" spans="1:19" ht="15.75" customHeight="1" x14ac:dyDescent="0.2">
      <c r="A604" s="108"/>
      <c r="B604" s="108"/>
      <c r="C604" s="108"/>
      <c r="D604" s="107"/>
      <c r="E604" s="108"/>
      <c r="F604" s="108"/>
      <c r="G604" s="108"/>
      <c r="H604" s="108"/>
      <c r="I604" s="108"/>
      <c r="J604" s="109"/>
      <c r="K604" s="109"/>
      <c r="L604" s="108"/>
      <c r="M604" s="108"/>
      <c r="N604" s="108"/>
      <c r="O604" s="112"/>
      <c r="P604" s="112"/>
      <c r="Q604" s="108"/>
      <c r="R604" s="108"/>
      <c r="S604" s="112"/>
    </row>
    <row r="605" spans="1:19" ht="15.75" customHeight="1" x14ac:dyDescent="0.2">
      <c r="A605" s="108"/>
      <c r="B605" s="108"/>
      <c r="C605" s="108"/>
      <c r="D605" s="107"/>
      <c r="E605" s="108"/>
      <c r="F605" s="108"/>
      <c r="G605" s="108"/>
      <c r="H605" s="108"/>
      <c r="I605" s="108"/>
      <c r="J605" s="109"/>
      <c r="K605" s="109"/>
      <c r="L605" s="108"/>
      <c r="M605" s="108"/>
      <c r="N605" s="108"/>
      <c r="O605" s="112"/>
      <c r="P605" s="112"/>
      <c r="Q605" s="108"/>
      <c r="R605" s="108"/>
      <c r="S605" s="112"/>
    </row>
    <row r="606" spans="1:19" ht="15.75" customHeight="1" x14ac:dyDescent="0.2">
      <c r="A606" s="108"/>
      <c r="B606" s="108"/>
      <c r="C606" s="108"/>
      <c r="D606" s="107"/>
      <c r="E606" s="108"/>
      <c r="F606" s="108"/>
      <c r="G606" s="108"/>
      <c r="H606" s="108"/>
      <c r="I606" s="108"/>
      <c r="J606" s="109"/>
      <c r="K606" s="109"/>
      <c r="L606" s="108"/>
      <c r="M606" s="108"/>
      <c r="N606" s="108"/>
      <c r="O606" s="112"/>
      <c r="P606" s="112"/>
      <c r="Q606" s="108"/>
      <c r="R606" s="108"/>
      <c r="S606" s="112"/>
    </row>
    <row r="607" spans="1:19" ht="15.75" customHeight="1" x14ac:dyDescent="0.2">
      <c r="A607" s="108"/>
      <c r="B607" s="108"/>
      <c r="C607" s="108"/>
      <c r="D607" s="107"/>
      <c r="E607" s="108"/>
      <c r="F607" s="108"/>
      <c r="G607" s="108"/>
      <c r="H607" s="108"/>
      <c r="I607" s="108"/>
      <c r="J607" s="109"/>
      <c r="K607" s="109"/>
      <c r="L607" s="108"/>
      <c r="M607" s="108"/>
      <c r="N607" s="108"/>
      <c r="O607" s="112"/>
      <c r="P607" s="112"/>
      <c r="Q607" s="108"/>
      <c r="R607" s="108"/>
      <c r="S607" s="112"/>
    </row>
    <row r="608" spans="1:19" ht="15.75" customHeight="1" x14ac:dyDescent="0.2">
      <c r="A608" s="108"/>
      <c r="B608" s="108"/>
      <c r="C608" s="108"/>
      <c r="D608" s="107"/>
      <c r="E608" s="108"/>
      <c r="F608" s="108"/>
      <c r="G608" s="108"/>
      <c r="H608" s="108"/>
      <c r="I608" s="108"/>
      <c r="J608" s="109"/>
      <c r="K608" s="109"/>
      <c r="L608" s="108"/>
      <c r="M608" s="108"/>
      <c r="N608" s="108"/>
      <c r="O608" s="112"/>
      <c r="P608" s="112"/>
      <c r="Q608" s="108"/>
      <c r="R608" s="108"/>
      <c r="S608" s="112"/>
    </row>
    <row r="609" spans="1:19" ht="15.75" customHeight="1" x14ac:dyDescent="0.2">
      <c r="A609" s="108"/>
      <c r="B609" s="108"/>
      <c r="C609" s="108"/>
      <c r="D609" s="107"/>
      <c r="E609" s="108"/>
      <c r="F609" s="108"/>
      <c r="G609" s="108"/>
      <c r="H609" s="108"/>
      <c r="I609" s="108"/>
      <c r="J609" s="109"/>
      <c r="K609" s="109"/>
      <c r="L609" s="108"/>
      <c r="M609" s="108"/>
      <c r="N609" s="108"/>
      <c r="O609" s="112"/>
      <c r="P609" s="112"/>
      <c r="Q609" s="108"/>
      <c r="R609" s="108"/>
      <c r="S609" s="112"/>
    </row>
    <row r="610" spans="1:19" ht="15.75" customHeight="1" x14ac:dyDescent="0.2">
      <c r="A610" s="108"/>
      <c r="B610" s="108"/>
      <c r="C610" s="108"/>
      <c r="D610" s="107"/>
      <c r="E610" s="108"/>
      <c r="F610" s="108"/>
      <c r="G610" s="108"/>
      <c r="H610" s="108"/>
      <c r="I610" s="108"/>
      <c r="J610" s="109"/>
      <c r="K610" s="109"/>
      <c r="L610" s="108"/>
      <c r="M610" s="108"/>
      <c r="N610" s="108"/>
      <c r="O610" s="112"/>
      <c r="P610" s="112"/>
      <c r="Q610" s="108"/>
      <c r="R610" s="108"/>
      <c r="S610" s="112"/>
    </row>
    <row r="611" spans="1:19" ht="15.75" customHeight="1" x14ac:dyDescent="0.2">
      <c r="A611" s="108"/>
      <c r="B611" s="108"/>
      <c r="C611" s="108"/>
      <c r="D611" s="107"/>
      <c r="E611" s="108"/>
      <c r="F611" s="108"/>
      <c r="G611" s="108"/>
      <c r="H611" s="108"/>
      <c r="I611" s="108"/>
      <c r="J611" s="109"/>
      <c r="K611" s="109"/>
      <c r="L611" s="108"/>
      <c r="M611" s="108"/>
      <c r="N611" s="108"/>
      <c r="O611" s="112"/>
      <c r="P611" s="112"/>
      <c r="Q611" s="108"/>
      <c r="R611" s="108"/>
      <c r="S611" s="112"/>
    </row>
    <row r="612" spans="1:19" ht="15.75" customHeight="1" x14ac:dyDescent="0.2">
      <c r="A612" s="108"/>
      <c r="B612" s="108"/>
      <c r="C612" s="108"/>
      <c r="D612" s="107"/>
      <c r="E612" s="108"/>
      <c r="F612" s="108"/>
      <c r="G612" s="108"/>
      <c r="H612" s="108"/>
      <c r="I612" s="108"/>
      <c r="J612" s="109"/>
      <c r="K612" s="109"/>
      <c r="L612" s="108"/>
      <c r="M612" s="108"/>
      <c r="N612" s="108"/>
      <c r="O612" s="112"/>
      <c r="P612" s="112"/>
      <c r="Q612" s="108"/>
      <c r="R612" s="108"/>
      <c r="S612" s="112"/>
    </row>
    <row r="613" spans="1:19" ht="15.75" customHeight="1" x14ac:dyDescent="0.2">
      <c r="A613" s="108"/>
      <c r="B613" s="108"/>
      <c r="C613" s="108"/>
      <c r="D613" s="107"/>
      <c r="E613" s="108"/>
      <c r="F613" s="108"/>
      <c r="G613" s="108"/>
      <c r="H613" s="108"/>
      <c r="I613" s="108"/>
      <c r="J613" s="109"/>
      <c r="K613" s="109"/>
      <c r="L613" s="108"/>
      <c r="M613" s="108"/>
      <c r="N613" s="108"/>
      <c r="O613" s="112"/>
      <c r="P613" s="112"/>
      <c r="Q613" s="108"/>
      <c r="R613" s="108"/>
      <c r="S613" s="112"/>
    </row>
    <row r="614" spans="1:19" ht="15.75" customHeight="1" x14ac:dyDescent="0.2">
      <c r="A614" s="108"/>
      <c r="B614" s="108"/>
      <c r="C614" s="108"/>
      <c r="D614" s="107"/>
      <c r="E614" s="108"/>
      <c r="F614" s="108"/>
      <c r="G614" s="108"/>
      <c r="H614" s="108"/>
      <c r="I614" s="108"/>
      <c r="J614" s="109"/>
      <c r="K614" s="109"/>
      <c r="L614" s="108"/>
      <c r="M614" s="108"/>
      <c r="N614" s="108"/>
      <c r="O614" s="112"/>
      <c r="P614" s="112"/>
      <c r="Q614" s="108"/>
      <c r="R614" s="108"/>
      <c r="S614" s="112"/>
    </row>
    <row r="615" spans="1:19" ht="15.75" customHeight="1" x14ac:dyDescent="0.2">
      <c r="A615" s="108"/>
      <c r="B615" s="108"/>
      <c r="C615" s="108"/>
      <c r="D615" s="107"/>
      <c r="E615" s="108"/>
      <c r="F615" s="108"/>
      <c r="G615" s="108"/>
      <c r="H615" s="108"/>
      <c r="I615" s="108"/>
      <c r="J615" s="109"/>
      <c r="K615" s="109"/>
      <c r="L615" s="108"/>
      <c r="M615" s="108"/>
      <c r="N615" s="108"/>
      <c r="O615" s="112"/>
      <c r="P615" s="112"/>
      <c r="Q615" s="108"/>
      <c r="R615" s="108"/>
      <c r="S615" s="112"/>
    </row>
    <row r="616" spans="1:19" ht="15.75" customHeight="1" x14ac:dyDescent="0.2">
      <c r="A616" s="108"/>
      <c r="B616" s="108"/>
      <c r="C616" s="108"/>
      <c r="D616" s="107"/>
      <c r="E616" s="108"/>
      <c r="F616" s="108"/>
      <c r="G616" s="108"/>
      <c r="H616" s="108"/>
      <c r="I616" s="108"/>
      <c r="J616" s="109"/>
      <c r="K616" s="109"/>
      <c r="L616" s="108"/>
      <c r="M616" s="108"/>
      <c r="N616" s="108"/>
      <c r="O616" s="112"/>
      <c r="P616" s="112"/>
      <c r="Q616" s="108"/>
      <c r="R616" s="108"/>
      <c r="S616" s="112"/>
    </row>
    <row r="617" spans="1:19" ht="15.75" customHeight="1" x14ac:dyDescent="0.2">
      <c r="A617" s="108"/>
      <c r="B617" s="108"/>
      <c r="C617" s="108"/>
      <c r="D617" s="107"/>
      <c r="E617" s="108"/>
      <c r="F617" s="108"/>
      <c r="G617" s="108"/>
      <c r="H617" s="108"/>
      <c r="I617" s="108"/>
      <c r="J617" s="109"/>
      <c r="K617" s="109"/>
      <c r="L617" s="108"/>
      <c r="M617" s="108"/>
      <c r="N617" s="108"/>
      <c r="O617" s="112"/>
      <c r="P617" s="112"/>
      <c r="Q617" s="108"/>
      <c r="R617" s="108"/>
      <c r="S617" s="112"/>
    </row>
    <row r="618" spans="1:19" ht="15.75" customHeight="1" x14ac:dyDescent="0.2">
      <c r="A618" s="108"/>
      <c r="B618" s="108"/>
      <c r="C618" s="108"/>
      <c r="D618" s="107"/>
      <c r="E618" s="108"/>
      <c r="F618" s="108"/>
      <c r="G618" s="108"/>
      <c r="H618" s="108"/>
      <c r="I618" s="108"/>
      <c r="J618" s="109"/>
      <c r="K618" s="109"/>
      <c r="L618" s="108"/>
      <c r="M618" s="108"/>
      <c r="N618" s="108"/>
      <c r="O618" s="112"/>
      <c r="P618" s="112"/>
      <c r="Q618" s="108"/>
      <c r="R618" s="108"/>
      <c r="S618" s="112"/>
    </row>
    <row r="619" spans="1:19" ht="15.75" customHeight="1" x14ac:dyDescent="0.2">
      <c r="A619" s="108"/>
      <c r="B619" s="108"/>
      <c r="C619" s="108"/>
      <c r="D619" s="107"/>
      <c r="E619" s="108"/>
      <c r="F619" s="108"/>
      <c r="G619" s="108"/>
      <c r="H619" s="108"/>
      <c r="I619" s="108"/>
      <c r="J619" s="109"/>
      <c r="K619" s="109"/>
      <c r="L619" s="108"/>
      <c r="M619" s="108"/>
      <c r="N619" s="108"/>
      <c r="O619" s="112"/>
      <c r="P619" s="112"/>
      <c r="Q619" s="108"/>
      <c r="R619" s="108"/>
      <c r="S619" s="112"/>
    </row>
    <row r="620" spans="1:19" ht="15.75" customHeight="1" x14ac:dyDescent="0.2">
      <c r="A620" s="108"/>
      <c r="B620" s="108"/>
      <c r="C620" s="108"/>
      <c r="D620" s="107"/>
      <c r="E620" s="108"/>
      <c r="F620" s="108"/>
      <c r="G620" s="108"/>
      <c r="H620" s="108"/>
      <c r="I620" s="108"/>
      <c r="J620" s="109"/>
      <c r="K620" s="109"/>
      <c r="L620" s="108"/>
      <c r="M620" s="108"/>
      <c r="N620" s="108"/>
      <c r="O620" s="112"/>
      <c r="P620" s="112"/>
      <c r="Q620" s="108"/>
      <c r="R620" s="108"/>
      <c r="S620" s="112"/>
    </row>
    <row r="621" spans="1:19" ht="15.75" customHeight="1" x14ac:dyDescent="0.2">
      <c r="A621" s="108"/>
      <c r="B621" s="108"/>
      <c r="C621" s="108"/>
      <c r="D621" s="107"/>
      <c r="E621" s="108"/>
      <c r="F621" s="108"/>
      <c r="G621" s="108"/>
      <c r="H621" s="108"/>
      <c r="I621" s="108"/>
      <c r="J621" s="109"/>
      <c r="K621" s="109"/>
      <c r="L621" s="108"/>
      <c r="M621" s="108"/>
      <c r="N621" s="108"/>
      <c r="O621" s="112"/>
      <c r="P621" s="112"/>
      <c r="Q621" s="108"/>
      <c r="R621" s="108"/>
      <c r="S621" s="112"/>
    </row>
    <row r="622" spans="1:19" ht="15.75" customHeight="1" x14ac:dyDescent="0.2">
      <c r="A622" s="108"/>
      <c r="B622" s="108"/>
      <c r="C622" s="108"/>
      <c r="D622" s="107"/>
      <c r="E622" s="108"/>
      <c r="F622" s="108"/>
      <c r="G622" s="108"/>
      <c r="H622" s="108"/>
      <c r="I622" s="108"/>
      <c r="J622" s="109"/>
      <c r="K622" s="109"/>
      <c r="L622" s="108"/>
      <c r="M622" s="108"/>
      <c r="N622" s="108"/>
      <c r="O622" s="112"/>
      <c r="P622" s="112"/>
      <c r="Q622" s="108"/>
      <c r="R622" s="108"/>
      <c r="S622" s="112"/>
    </row>
    <row r="623" spans="1:19" ht="15.75" customHeight="1" x14ac:dyDescent="0.2">
      <c r="A623" s="108"/>
      <c r="B623" s="108"/>
      <c r="C623" s="108"/>
      <c r="D623" s="107"/>
      <c r="E623" s="108"/>
      <c r="F623" s="108"/>
      <c r="G623" s="108"/>
      <c r="H623" s="108"/>
      <c r="I623" s="108"/>
      <c r="J623" s="109"/>
      <c r="K623" s="109"/>
      <c r="L623" s="108"/>
      <c r="M623" s="108"/>
      <c r="N623" s="108"/>
      <c r="O623" s="112"/>
      <c r="P623" s="112"/>
      <c r="Q623" s="108"/>
      <c r="R623" s="108"/>
      <c r="S623" s="112"/>
    </row>
    <row r="624" spans="1:19" ht="15.75" customHeight="1" x14ac:dyDescent="0.2">
      <c r="A624" s="108"/>
      <c r="B624" s="108"/>
      <c r="C624" s="108"/>
      <c r="D624" s="107"/>
      <c r="E624" s="108"/>
      <c r="F624" s="108"/>
      <c r="G624" s="108"/>
      <c r="H624" s="108"/>
      <c r="I624" s="108"/>
      <c r="J624" s="109"/>
      <c r="K624" s="109"/>
      <c r="L624" s="108"/>
      <c r="M624" s="108"/>
      <c r="N624" s="108"/>
      <c r="O624" s="112"/>
      <c r="P624" s="112"/>
      <c r="Q624" s="108"/>
      <c r="R624" s="108"/>
      <c r="S624" s="112"/>
    </row>
    <row r="625" spans="1:19" ht="15.75" customHeight="1" x14ac:dyDescent="0.2">
      <c r="A625" s="108"/>
      <c r="B625" s="108"/>
      <c r="C625" s="108"/>
      <c r="D625" s="107"/>
      <c r="E625" s="108"/>
      <c r="F625" s="108"/>
      <c r="G625" s="108"/>
      <c r="H625" s="108"/>
      <c r="I625" s="108"/>
      <c r="J625" s="109"/>
      <c r="K625" s="109"/>
      <c r="L625" s="108"/>
      <c r="M625" s="108"/>
      <c r="N625" s="108"/>
      <c r="O625" s="112"/>
      <c r="P625" s="112"/>
      <c r="Q625" s="108"/>
      <c r="R625" s="108"/>
      <c r="S625" s="112"/>
    </row>
    <row r="626" spans="1:19" ht="15.75" customHeight="1" x14ac:dyDescent="0.2">
      <c r="A626" s="108"/>
      <c r="B626" s="108"/>
      <c r="C626" s="108"/>
      <c r="D626" s="107"/>
      <c r="E626" s="108"/>
      <c r="F626" s="108"/>
      <c r="G626" s="108"/>
      <c r="H626" s="108"/>
      <c r="I626" s="108"/>
      <c r="J626" s="109"/>
      <c r="K626" s="109"/>
      <c r="L626" s="108"/>
      <c r="M626" s="108"/>
      <c r="N626" s="108"/>
      <c r="O626" s="112"/>
      <c r="P626" s="112"/>
      <c r="Q626" s="108"/>
      <c r="R626" s="108"/>
      <c r="S626" s="112"/>
    </row>
    <row r="627" spans="1:19" ht="15.75" customHeight="1" x14ac:dyDescent="0.2">
      <c r="A627" s="108"/>
      <c r="B627" s="108"/>
      <c r="C627" s="108"/>
      <c r="D627" s="107"/>
      <c r="E627" s="108"/>
      <c r="F627" s="108"/>
      <c r="G627" s="108"/>
      <c r="H627" s="108"/>
      <c r="I627" s="108"/>
      <c r="J627" s="109"/>
      <c r="K627" s="109"/>
      <c r="L627" s="108"/>
      <c r="M627" s="108"/>
      <c r="N627" s="108"/>
      <c r="O627" s="112"/>
      <c r="P627" s="112"/>
      <c r="Q627" s="108"/>
      <c r="R627" s="108"/>
      <c r="S627" s="112"/>
    </row>
    <row r="628" spans="1:19" ht="15.75" customHeight="1" x14ac:dyDescent="0.2">
      <c r="A628" s="108"/>
      <c r="B628" s="108"/>
      <c r="C628" s="108"/>
      <c r="D628" s="107"/>
      <c r="E628" s="108"/>
      <c r="F628" s="108"/>
      <c r="G628" s="108"/>
      <c r="H628" s="108"/>
      <c r="I628" s="108"/>
      <c r="J628" s="109"/>
      <c r="K628" s="109"/>
      <c r="L628" s="108"/>
      <c r="M628" s="108"/>
      <c r="N628" s="108"/>
      <c r="O628" s="112"/>
      <c r="P628" s="112"/>
      <c r="Q628" s="108"/>
      <c r="R628" s="108"/>
      <c r="S628" s="112"/>
    </row>
    <row r="629" spans="1:19" ht="15.75" customHeight="1" x14ac:dyDescent="0.2">
      <c r="A629" s="108"/>
      <c r="B629" s="108"/>
      <c r="C629" s="108"/>
      <c r="D629" s="107"/>
      <c r="E629" s="108"/>
      <c r="F629" s="108"/>
      <c r="G629" s="108"/>
      <c r="H629" s="108"/>
      <c r="I629" s="108"/>
      <c r="J629" s="109"/>
      <c r="K629" s="109"/>
      <c r="L629" s="108"/>
      <c r="M629" s="108"/>
      <c r="N629" s="108"/>
      <c r="O629" s="112"/>
      <c r="P629" s="112"/>
      <c r="Q629" s="108"/>
      <c r="R629" s="108"/>
      <c r="S629" s="112"/>
    </row>
    <row r="630" spans="1:19" ht="15.75" customHeight="1" x14ac:dyDescent="0.2">
      <c r="A630" s="108"/>
      <c r="B630" s="108"/>
      <c r="C630" s="108"/>
      <c r="D630" s="107"/>
      <c r="E630" s="108"/>
      <c r="F630" s="108"/>
      <c r="G630" s="108"/>
      <c r="H630" s="108"/>
      <c r="I630" s="108"/>
      <c r="J630" s="109"/>
      <c r="K630" s="109"/>
      <c r="L630" s="108"/>
      <c r="M630" s="108"/>
      <c r="N630" s="108"/>
      <c r="O630" s="112"/>
      <c r="P630" s="112"/>
      <c r="Q630" s="108"/>
      <c r="R630" s="108"/>
      <c r="S630" s="112"/>
    </row>
    <row r="631" spans="1:19" ht="15.75" customHeight="1" x14ac:dyDescent="0.2">
      <c r="A631" s="108"/>
      <c r="B631" s="108"/>
      <c r="C631" s="108"/>
      <c r="D631" s="107"/>
      <c r="E631" s="108"/>
      <c r="F631" s="108"/>
      <c r="G631" s="108"/>
      <c r="H631" s="108"/>
      <c r="I631" s="108"/>
      <c r="J631" s="109"/>
      <c r="K631" s="109"/>
      <c r="L631" s="108"/>
      <c r="M631" s="108"/>
      <c r="N631" s="108"/>
      <c r="O631" s="112"/>
      <c r="P631" s="112"/>
      <c r="Q631" s="108"/>
      <c r="R631" s="108"/>
      <c r="S631" s="112"/>
    </row>
    <row r="632" spans="1:19" ht="15.75" customHeight="1" x14ac:dyDescent="0.2">
      <c r="A632" s="108"/>
      <c r="B632" s="108"/>
      <c r="C632" s="108"/>
      <c r="D632" s="107"/>
      <c r="E632" s="108"/>
      <c r="F632" s="108"/>
      <c r="G632" s="108"/>
      <c r="H632" s="108"/>
      <c r="I632" s="108"/>
      <c r="J632" s="109"/>
      <c r="K632" s="109"/>
      <c r="L632" s="108"/>
      <c r="M632" s="108"/>
      <c r="N632" s="108"/>
      <c r="O632" s="112"/>
      <c r="P632" s="112"/>
      <c r="Q632" s="108"/>
      <c r="R632" s="108"/>
      <c r="S632" s="112"/>
    </row>
    <row r="633" spans="1:19" ht="15.75" customHeight="1" x14ac:dyDescent="0.2">
      <c r="A633" s="108"/>
      <c r="B633" s="108"/>
      <c r="C633" s="108"/>
      <c r="D633" s="107"/>
      <c r="E633" s="108"/>
      <c r="F633" s="108"/>
      <c r="G633" s="108"/>
      <c r="H633" s="108"/>
      <c r="I633" s="108"/>
      <c r="J633" s="109"/>
      <c r="K633" s="109"/>
      <c r="L633" s="108"/>
      <c r="M633" s="108"/>
      <c r="N633" s="108"/>
      <c r="O633" s="112"/>
      <c r="P633" s="112"/>
      <c r="Q633" s="108"/>
      <c r="R633" s="108"/>
      <c r="S633" s="112"/>
    </row>
    <row r="634" spans="1:19" ht="15.75" customHeight="1" x14ac:dyDescent="0.2">
      <c r="A634" s="108"/>
      <c r="B634" s="108"/>
      <c r="C634" s="108"/>
      <c r="D634" s="107"/>
      <c r="E634" s="108"/>
      <c r="F634" s="108"/>
      <c r="G634" s="108"/>
      <c r="H634" s="108"/>
      <c r="I634" s="108"/>
      <c r="J634" s="109"/>
      <c r="K634" s="109"/>
      <c r="L634" s="108"/>
      <c r="M634" s="108"/>
      <c r="N634" s="108"/>
      <c r="O634" s="112"/>
      <c r="P634" s="112"/>
      <c r="Q634" s="108"/>
      <c r="R634" s="108"/>
      <c r="S634" s="112"/>
    </row>
    <row r="635" spans="1:19" ht="15.75" customHeight="1" x14ac:dyDescent="0.2">
      <c r="A635" s="108"/>
      <c r="B635" s="108"/>
      <c r="C635" s="108"/>
      <c r="D635" s="107"/>
      <c r="E635" s="108"/>
      <c r="F635" s="108"/>
      <c r="G635" s="108"/>
      <c r="H635" s="108"/>
      <c r="I635" s="108"/>
      <c r="J635" s="109"/>
      <c r="K635" s="109"/>
      <c r="L635" s="108"/>
      <c r="M635" s="108"/>
      <c r="N635" s="108"/>
      <c r="O635" s="112"/>
      <c r="P635" s="112"/>
      <c r="Q635" s="108"/>
      <c r="R635" s="108"/>
      <c r="S635" s="112"/>
    </row>
    <row r="636" spans="1:19" ht="15.75" customHeight="1" x14ac:dyDescent="0.2">
      <c r="A636" s="108"/>
      <c r="B636" s="108"/>
      <c r="C636" s="108"/>
      <c r="D636" s="107"/>
      <c r="E636" s="108"/>
      <c r="F636" s="108"/>
      <c r="G636" s="108"/>
      <c r="H636" s="108"/>
      <c r="I636" s="108"/>
      <c r="J636" s="109"/>
      <c r="K636" s="109"/>
      <c r="L636" s="108"/>
      <c r="M636" s="108"/>
      <c r="N636" s="108"/>
      <c r="O636" s="112"/>
      <c r="P636" s="112"/>
      <c r="Q636" s="108"/>
      <c r="R636" s="108"/>
      <c r="S636" s="112"/>
    </row>
    <row r="637" spans="1:19" ht="15.75" customHeight="1" x14ac:dyDescent="0.2">
      <c r="A637" s="108"/>
      <c r="B637" s="108"/>
      <c r="C637" s="108"/>
      <c r="D637" s="107"/>
      <c r="E637" s="108"/>
      <c r="F637" s="108"/>
      <c r="G637" s="108"/>
      <c r="H637" s="108"/>
      <c r="I637" s="108"/>
      <c r="J637" s="109"/>
      <c r="K637" s="109"/>
      <c r="L637" s="108"/>
      <c r="M637" s="108"/>
      <c r="N637" s="108"/>
      <c r="O637" s="112"/>
      <c r="P637" s="112"/>
      <c r="Q637" s="108"/>
      <c r="R637" s="108"/>
      <c r="S637" s="112"/>
    </row>
    <row r="638" spans="1:19" ht="15.75" customHeight="1" x14ac:dyDescent="0.2">
      <c r="A638" s="108"/>
      <c r="B638" s="108"/>
      <c r="C638" s="108"/>
      <c r="D638" s="107"/>
      <c r="E638" s="108"/>
      <c r="F638" s="108"/>
      <c r="G638" s="108"/>
      <c r="H638" s="108"/>
      <c r="I638" s="108"/>
      <c r="J638" s="109"/>
      <c r="K638" s="109"/>
      <c r="L638" s="108"/>
      <c r="M638" s="108"/>
      <c r="N638" s="108"/>
      <c r="O638" s="112"/>
      <c r="P638" s="112"/>
      <c r="Q638" s="108"/>
      <c r="R638" s="108"/>
      <c r="S638" s="112"/>
    </row>
    <row r="639" spans="1:19" ht="15.75" customHeight="1" x14ac:dyDescent="0.2">
      <c r="A639" s="108"/>
      <c r="B639" s="108"/>
      <c r="C639" s="108"/>
      <c r="D639" s="107"/>
      <c r="E639" s="108"/>
      <c r="F639" s="108"/>
      <c r="G639" s="108"/>
      <c r="H639" s="108"/>
      <c r="I639" s="108"/>
      <c r="J639" s="109"/>
      <c r="K639" s="109"/>
      <c r="L639" s="108"/>
      <c r="M639" s="108"/>
      <c r="N639" s="108"/>
      <c r="O639" s="112"/>
      <c r="P639" s="112"/>
      <c r="Q639" s="108"/>
      <c r="R639" s="108"/>
      <c r="S639" s="112"/>
    </row>
    <row r="640" spans="1:19" ht="15.75" customHeight="1" x14ac:dyDescent="0.2">
      <c r="A640" s="108"/>
      <c r="B640" s="108"/>
      <c r="C640" s="108"/>
      <c r="D640" s="107"/>
      <c r="E640" s="108"/>
      <c r="F640" s="108"/>
      <c r="G640" s="108"/>
      <c r="H640" s="108"/>
      <c r="I640" s="108"/>
      <c r="J640" s="109"/>
      <c r="K640" s="109"/>
      <c r="L640" s="108"/>
      <c r="M640" s="108"/>
      <c r="N640" s="108"/>
      <c r="O640" s="112"/>
      <c r="P640" s="112"/>
      <c r="Q640" s="108"/>
      <c r="R640" s="108"/>
      <c r="S640" s="112"/>
    </row>
    <row r="641" spans="1:19" ht="15.75" customHeight="1" x14ac:dyDescent="0.2">
      <c r="A641" s="108"/>
      <c r="B641" s="108"/>
      <c r="C641" s="108"/>
      <c r="D641" s="107"/>
      <c r="E641" s="108"/>
      <c r="F641" s="108"/>
      <c r="G641" s="108"/>
      <c r="H641" s="108"/>
      <c r="I641" s="108"/>
      <c r="J641" s="109"/>
      <c r="K641" s="109"/>
      <c r="L641" s="108"/>
      <c r="M641" s="108"/>
      <c r="N641" s="108"/>
      <c r="O641" s="112"/>
      <c r="P641" s="112"/>
      <c r="Q641" s="108"/>
      <c r="R641" s="108"/>
      <c r="S641" s="112"/>
    </row>
    <row r="642" spans="1:19" ht="15.75" customHeight="1" x14ac:dyDescent="0.2">
      <c r="A642" s="108"/>
      <c r="B642" s="108"/>
      <c r="C642" s="108"/>
      <c r="D642" s="107"/>
      <c r="E642" s="108"/>
      <c r="F642" s="108"/>
      <c r="G642" s="108"/>
      <c r="H642" s="108"/>
      <c r="I642" s="108"/>
      <c r="J642" s="109"/>
      <c r="K642" s="109"/>
      <c r="L642" s="108"/>
      <c r="M642" s="108"/>
      <c r="N642" s="108"/>
      <c r="O642" s="112"/>
      <c r="P642" s="112"/>
      <c r="Q642" s="108"/>
      <c r="R642" s="108"/>
      <c r="S642" s="112"/>
    </row>
    <row r="643" spans="1:19" ht="15.75" customHeight="1" x14ac:dyDescent="0.2">
      <c r="A643" s="108"/>
      <c r="B643" s="108"/>
      <c r="C643" s="108"/>
      <c r="D643" s="107"/>
      <c r="E643" s="108"/>
      <c r="F643" s="108"/>
      <c r="G643" s="108"/>
      <c r="H643" s="108"/>
      <c r="I643" s="108"/>
      <c r="J643" s="109"/>
      <c r="K643" s="109"/>
      <c r="L643" s="108"/>
      <c r="M643" s="108"/>
      <c r="N643" s="108"/>
      <c r="O643" s="112"/>
      <c r="P643" s="112"/>
      <c r="Q643" s="108"/>
      <c r="R643" s="108"/>
      <c r="S643" s="112"/>
    </row>
    <row r="644" spans="1:19" ht="15.75" customHeight="1" x14ac:dyDescent="0.2">
      <c r="A644" s="108"/>
      <c r="B644" s="108"/>
      <c r="C644" s="108"/>
      <c r="D644" s="107"/>
      <c r="E644" s="108"/>
      <c r="F644" s="108"/>
      <c r="G644" s="108"/>
      <c r="H644" s="108"/>
      <c r="I644" s="108"/>
      <c r="J644" s="109"/>
      <c r="K644" s="109"/>
      <c r="L644" s="108"/>
      <c r="M644" s="108"/>
      <c r="N644" s="108"/>
      <c r="O644" s="112"/>
      <c r="P644" s="112"/>
      <c r="Q644" s="108"/>
      <c r="R644" s="108"/>
      <c r="S644" s="112"/>
    </row>
    <row r="645" spans="1:19" ht="15.75" customHeight="1" x14ac:dyDescent="0.2">
      <c r="A645" s="108"/>
      <c r="B645" s="108"/>
      <c r="C645" s="108"/>
      <c r="D645" s="107"/>
      <c r="E645" s="108"/>
      <c r="F645" s="108"/>
      <c r="G645" s="108"/>
      <c r="H645" s="108"/>
      <c r="I645" s="108"/>
      <c r="J645" s="109"/>
      <c r="K645" s="109"/>
      <c r="L645" s="108"/>
      <c r="M645" s="108"/>
      <c r="N645" s="108"/>
      <c r="O645" s="112"/>
      <c r="P645" s="112"/>
      <c r="Q645" s="108"/>
      <c r="R645" s="108"/>
      <c r="S645" s="112"/>
    </row>
    <row r="646" spans="1:19" ht="15.75" customHeight="1" x14ac:dyDescent="0.2">
      <c r="A646" s="108"/>
      <c r="B646" s="108"/>
      <c r="C646" s="108"/>
      <c r="D646" s="107"/>
      <c r="E646" s="108"/>
      <c r="F646" s="108"/>
      <c r="G646" s="108"/>
      <c r="H646" s="108"/>
      <c r="I646" s="108"/>
      <c r="J646" s="109"/>
      <c r="K646" s="109"/>
      <c r="L646" s="108"/>
      <c r="M646" s="108"/>
      <c r="N646" s="108"/>
      <c r="O646" s="112"/>
      <c r="P646" s="112"/>
      <c r="Q646" s="108"/>
      <c r="R646" s="108"/>
      <c r="S646" s="112"/>
    </row>
    <row r="647" spans="1:19" ht="15.75" customHeight="1" x14ac:dyDescent="0.2">
      <c r="A647" s="108"/>
      <c r="B647" s="108"/>
      <c r="C647" s="108"/>
      <c r="D647" s="107"/>
      <c r="E647" s="108"/>
      <c r="F647" s="108"/>
      <c r="G647" s="108"/>
      <c r="H647" s="108"/>
      <c r="I647" s="108"/>
      <c r="J647" s="109"/>
      <c r="K647" s="109"/>
      <c r="L647" s="108"/>
      <c r="M647" s="108"/>
      <c r="N647" s="108"/>
      <c r="O647" s="112"/>
      <c r="P647" s="112"/>
      <c r="Q647" s="108"/>
      <c r="R647" s="108"/>
      <c r="S647" s="112"/>
    </row>
    <row r="648" spans="1:19" ht="15.75" customHeight="1" x14ac:dyDescent="0.2">
      <c r="A648" s="108"/>
      <c r="B648" s="108"/>
      <c r="C648" s="108"/>
      <c r="D648" s="107"/>
      <c r="E648" s="108"/>
      <c r="F648" s="108"/>
      <c r="G648" s="108"/>
      <c r="H648" s="108"/>
      <c r="I648" s="108"/>
      <c r="J648" s="109"/>
      <c r="K648" s="109"/>
      <c r="L648" s="108"/>
      <c r="M648" s="108"/>
      <c r="N648" s="108"/>
      <c r="O648" s="112"/>
      <c r="P648" s="112"/>
      <c r="Q648" s="108"/>
      <c r="R648" s="108"/>
      <c r="S648" s="112"/>
    </row>
    <row r="649" spans="1:19" ht="15.75" customHeight="1" x14ac:dyDescent="0.2">
      <c r="A649" s="108"/>
      <c r="B649" s="108"/>
      <c r="C649" s="108"/>
      <c r="D649" s="107"/>
      <c r="E649" s="108"/>
      <c r="F649" s="108"/>
      <c r="G649" s="108"/>
      <c r="H649" s="108"/>
      <c r="I649" s="108"/>
      <c r="J649" s="109"/>
      <c r="K649" s="109"/>
      <c r="L649" s="108"/>
      <c r="M649" s="108"/>
      <c r="N649" s="108"/>
      <c r="O649" s="112"/>
      <c r="P649" s="112"/>
      <c r="Q649" s="108"/>
      <c r="R649" s="108"/>
      <c r="S649" s="112"/>
    </row>
    <row r="650" spans="1:19" ht="15.75" customHeight="1" x14ac:dyDescent="0.2">
      <c r="A650" s="108"/>
      <c r="B650" s="108"/>
      <c r="C650" s="108"/>
      <c r="D650" s="107"/>
      <c r="E650" s="108"/>
      <c r="F650" s="108"/>
      <c r="G650" s="108"/>
      <c r="H650" s="108"/>
      <c r="I650" s="108"/>
      <c r="J650" s="109"/>
      <c r="K650" s="109"/>
      <c r="L650" s="108"/>
      <c r="M650" s="108"/>
      <c r="N650" s="108"/>
      <c r="O650" s="112"/>
      <c r="P650" s="112"/>
      <c r="Q650" s="108"/>
      <c r="R650" s="108"/>
      <c r="S650" s="112"/>
    </row>
    <row r="651" spans="1:19" ht="15.75" customHeight="1" x14ac:dyDescent="0.2">
      <c r="A651" s="108"/>
      <c r="B651" s="108"/>
      <c r="C651" s="108"/>
      <c r="D651" s="107"/>
      <c r="E651" s="108"/>
      <c r="F651" s="108"/>
      <c r="G651" s="108"/>
      <c r="H651" s="108"/>
      <c r="I651" s="108"/>
      <c r="J651" s="109"/>
      <c r="K651" s="109"/>
      <c r="L651" s="108"/>
      <c r="M651" s="108"/>
      <c r="N651" s="108"/>
      <c r="O651" s="112"/>
      <c r="P651" s="112"/>
      <c r="Q651" s="108"/>
      <c r="R651" s="108"/>
      <c r="S651" s="112"/>
    </row>
    <row r="652" spans="1:19" ht="15.75" customHeight="1" x14ac:dyDescent="0.2">
      <c r="A652" s="108"/>
      <c r="B652" s="108"/>
      <c r="C652" s="108"/>
      <c r="D652" s="107"/>
      <c r="E652" s="108"/>
      <c r="F652" s="108"/>
      <c r="G652" s="108"/>
      <c r="H652" s="108"/>
      <c r="I652" s="108"/>
      <c r="J652" s="109"/>
      <c r="K652" s="109"/>
      <c r="L652" s="108"/>
      <c r="M652" s="108"/>
      <c r="N652" s="108"/>
      <c r="O652" s="112"/>
      <c r="P652" s="112"/>
      <c r="Q652" s="108"/>
      <c r="R652" s="108"/>
      <c r="S652" s="112"/>
    </row>
    <row r="653" spans="1:19" ht="15.75" customHeight="1" x14ac:dyDescent="0.2">
      <c r="A653" s="108"/>
      <c r="B653" s="108"/>
      <c r="C653" s="108"/>
      <c r="D653" s="107"/>
      <c r="E653" s="108"/>
      <c r="F653" s="108"/>
      <c r="G653" s="108"/>
      <c r="H653" s="108"/>
      <c r="I653" s="108"/>
      <c r="J653" s="109"/>
      <c r="K653" s="109"/>
      <c r="L653" s="108"/>
      <c r="M653" s="108"/>
      <c r="N653" s="108"/>
      <c r="O653" s="112"/>
      <c r="P653" s="112"/>
      <c r="Q653" s="108"/>
      <c r="R653" s="108"/>
      <c r="S653" s="112"/>
    </row>
    <row r="654" spans="1:19" ht="15.75" customHeight="1" x14ac:dyDescent="0.2">
      <c r="A654" s="108"/>
      <c r="B654" s="108"/>
      <c r="C654" s="108"/>
      <c r="D654" s="107"/>
      <c r="E654" s="108"/>
      <c r="F654" s="108"/>
      <c r="G654" s="108"/>
      <c r="H654" s="108"/>
      <c r="I654" s="108"/>
      <c r="J654" s="109"/>
      <c r="K654" s="109"/>
      <c r="L654" s="108"/>
      <c r="M654" s="108"/>
      <c r="N654" s="108"/>
      <c r="O654" s="112"/>
      <c r="P654" s="112"/>
      <c r="Q654" s="108"/>
      <c r="R654" s="108"/>
      <c r="S654" s="112"/>
    </row>
    <row r="655" spans="1:19" ht="15.75" customHeight="1" x14ac:dyDescent="0.2">
      <c r="A655" s="108"/>
      <c r="B655" s="108"/>
      <c r="C655" s="108"/>
      <c r="D655" s="107"/>
      <c r="E655" s="108"/>
      <c r="F655" s="108"/>
      <c r="G655" s="108"/>
      <c r="H655" s="108"/>
      <c r="I655" s="108"/>
      <c r="J655" s="109"/>
      <c r="K655" s="109"/>
      <c r="L655" s="108"/>
      <c r="M655" s="108"/>
      <c r="N655" s="108"/>
      <c r="O655" s="112"/>
      <c r="P655" s="112"/>
      <c r="Q655" s="108"/>
      <c r="R655" s="108"/>
      <c r="S655" s="112"/>
    </row>
    <row r="656" spans="1:19" ht="15.75" customHeight="1" x14ac:dyDescent="0.2">
      <c r="A656" s="108"/>
      <c r="B656" s="108"/>
      <c r="C656" s="108"/>
      <c r="D656" s="107"/>
      <c r="E656" s="108"/>
      <c r="F656" s="108"/>
      <c r="G656" s="108"/>
      <c r="H656" s="108"/>
      <c r="I656" s="108"/>
      <c r="J656" s="109"/>
      <c r="K656" s="109"/>
      <c r="L656" s="108"/>
      <c r="M656" s="108"/>
      <c r="N656" s="108"/>
      <c r="O656" s="112"/>
      <c r="P656" s="112"/>
      <c r="Q656" s="108"/>
      <c r="R656" s="108"/>
      <c r="S656" s="112"/>
    </row>
    <row r="657" spans="1:19" ht="15.75" customHeight="1" x14ac:dyDescent="0.2">
      <c r="A657" s="108"/>
      <c r="B657" s="108"/>
      <c r="C657" s="108"/>
      <c r="D657" s="107"/>
      <c r="E657" s="108"/>
      <c r="F657" s="108"/>
      <c r="G657" s="108"/>
      <c r="H657" s="108"/>
      <c r="I657" s="108"/>
      <c r="J657" s="109"/>
      <c r="K657" s="109"/>
      <c r="L657" s="108"/>
      <c r="M657" s="108"/>
      <c r="N657" s="108"/>
      <c r="O657" s="112"/>
      <c r="P657" s="112"/>
      <c r="Q657" s="108"/>
      <c r="R657" s="108"/>
      <c r="S657" s="112"/>
    </row>
    <row r="658" spans="1:19" ht="15.75" customHeight="1" x14ac:dyDescent="0.2">
      <c r="A658" s="108"/>
      <c r="B658" s="108"/>
      <c r="C658" s="108"/>
      <c r="D658" s="107"/>
      <c r="E658" s="108"/>
      <c r="F658" s="108"/>
      <c r="G658" s="108"/>
      <c r="H658" s="108"/>
      <c r="I658" s="108"/>
      <c r="J658" s="109"/>
      <c r="K658" s="109"/>
      <c r="L658" s="108"/>
      <c r="M658" s="108"/>
      <c r="N658" s="108"/>
      <c r="O658" s="112"/>
      <c r="P658" s="112"/>
      <c r="Q658" s="108"/>
      <c r="R658" s="108"/>
      <c r="S658" s="112"/>
    </row>
    <row r="659" spans="1:19" ht="15.75" customHeight="1" x14ac:dyDescent="0.2">
      <c r="A659" s="108"/>
      <c r="B659" s="108"/>
      <c r="C659" s="108"/>
      <c r="D659" s="107"/>
      <c r="E659" s="108"/>
      <c r="F659" s="108"/>
      <c r="G659" s="108"/>
      <c r="H659" s="108"/>
      <c r="I659" s="108"/>
      <c r="J659" s="109"/>
      <c r="K659" s="109"/>
      <c r="L659" s="108"/>
      <c r="M659" s="108"/>
      <c r="N659" s="108"/>
      <c r="O659" s="112"/>
      <c r="P659" s="112"/>
      <c r="Q659" s="108"/>
      <c r="R659" s="108"/>
      <c r="S659" s="112"/>
    </row>
    <row r="660" spans="1:19" ht="15.75" customHeight="1" x14ac:dyDescent="0.2">
      <c r="A660" s="108"/>
      <c r="B660" s="108"/>
      <c r="C660" s="108"/>
      <c r="D660" s="107"/>
      <c r="E660" s="108"/>
      <c r="F660" s="108"/>
      <c r="G660" s="108"/>
      <c r="H660" s="108"/>
      <c r="I660" s="108"/>
      <c r="J660" s="109"/>
      <c r="K660" s="109"/>
      <c r="L660" s="108"/>
      <c r="M660" s="108"/>
      <c r="N660" s="108"/>
      <c r="O660" s="112"/>
      <c r="P660" s="112"/>
      <c r="Q660" s="108"/>
      <c r="R660" s="108"/>
      <c r="S660" s="112"/>
    </row>
    <row r="661" spans="1:19" ht="15.75" customHeight="1" x14ac:dyDescent="0.2">
      <c r="A661" s="108"/>
      <c r="B661" s="108"/>
      <c r="C661" s="108"/>
      <c r="D661" s="107"/>
      <c r="E661" s="108"/>
      <c r="F661" s="108"/>
      <c r="G661" s="108"/>
      <c r="H661" s="108"/>
      <c r="I661" s="108"/>
      <c r="J661" s="109"/>
      <c r="K661" s="109"/>
      <c r="L661" s="108"/>
      <c r="M661" s="108"/>
      <c r="N661" s="108"/>
      <c r="O661" s="112"/>
      <c r="P661" s="112"/>
      <c r="Q661" s="108"/>
      <c r="R661" s="108"/>
      <c r="S661" s="112"/>
    </row>
    <row r="662" spans="1:19" ht="15.75" customHeight="1" x14ac:dyDescent="0.2">
      <c r="A662" s="108"/>
      <c r="B662" s="108"/>
      <c r="C662" s="108"/>
      <c r="D662" s="107"/>
      <c r="E662" s="108"/>
      <c r="F662" s="108"/>
      <c r="G662" s="108"/>
      <c r="H662" s="108"/>
      <c r="I662" s="108"/>
      <c r="J662" s="109"/>
      <c r="K662" s="109"/>
      <c r="L662" s="108"/>
      <c r="M662" s="108"/>
      <c r="N662" s="108"/>
      <c r="O662" s="112"/>
      <c r="P662" s="112"/>
      <c r="Q662" s="108"/>
      <c r="R662" s="108"/>
      <c r="S662" s="112"/>
    </row>
    <row r="663" spans="1:19" ht="15.75" customHeight="1" x14ac:dyDescent="0.2">
      <c r="A663" s="108"/>
      <c r="B663" s="108"/>
      <c r="C663" s="108"/>
      <c r="D663" s="107"/>
      <c r="E663" s="108"/>
      <c r="F663" s="108"/>
      <c r="G663" s="108"/>
      <c r="H663" s="108"/>
      <c r="I663" s="108"/>
      <c r="J663" s="109"/>
      <c r="K663" s="109"/>
      <c r="L663" s="108"/>
      <c r="M663" s="108"/>
      <c r="N663" s="108"/>
      <c r="O663" s="112"/>
      <c r="P663" s="112"/>
      <c r="Q663" s="108"/>
      <c r="R663" s="108"/>
      <c r="S663" s="112"/>
    </row>
    <row r="664" spans="1:19" ht="15.75" customHeight="1" x14ac:dyDescent="0.2">
      <c r="A664" s="108"/>
      <c r="B664" s="108"/>
      <c r="C664" s="108"/>
      <c r="D664" s="107"/>
      <c r="E664" s="108"/>
      <c r="F664" s="108"/>
      <c r="G664" s="108"/>
      <c r="H664" s="108"/>
      <c r="I664" s="108"/>
      <c r="J664" s="109"/>
      <c r="K664" s="109"/>
      <c r="L664" s="108"/>
      <c r="M664" s="108"/>
      <c r="N664" s="108"/>
      <c r="O664" s="112"/>
      <c r="P664" s="112"/>
      <c r="Q664" s="108"/>
      <c r="R664" s="108"/>
      <c r="S664" s="112"/>
    </row>
    <row r="665" spans="1:19" ht="15.75" customHeight="1" x14ac:dyDescent="0.2">
      <c r="A665" s="108"/>
      <c r="B665" s="108"/>
      <c r="C665" s="108"/>
      <c r="D665" s="107"/>
      <c r="E665" s="108"/>
      <c r="F665" s="108"/>
      <c r="G665" s="108"/>
      <c r="H665" s="108"/>
      <c r="I665" s="108"/>
      <c r="J665" s="109"/>
      <c r="K665" s="109"/>
      <c r="L665" s="108"/>
      <c r="M665" s="108"/>
      <c r="N665" s="108"/>
      <c r="O665" s="112"/>
      <c r="P665" s="112"/>
      <c r="Q665" s="108"/>
      <c r="R665" s="108"/>
      <c r="S665" s="112"/>
    </row>
    <row r="666" spans="1:19" ht="15.75" customHeight="1" x14ac:dyDescent="0.2">
      <c r="A666" s="108"/>
      <c r="B666" s="108"/>
      <c r="C666" s="108"/>
      <c r="D666" s="107"/>
      <c r="E666" s="108"/>
      <c r="F666" s="108"/>
      <c r="G666" s="108"/>
      <c r="H666" s="108"/>
      <c r="I666" s="108"/>
      <c r="J666" s="109"/>
      <c r="K666" s="109"/>
      <c r="L666" s="108"/>
      <c r="M666" s="108"/>
      <c r="N666" s="108"/>
      <c r="O666" s="112"/>
      <c r="P666" s="112"/>
      <c r="Q666" s="108"/>
      <c r="R666" s="108"/>
      <c r="S666" s="112"/>
    </row>
    <row r="667" spans="1:19" ht="15.75" customHeight="1" x14ac:dyDescent="0.2">
      <c r="A667" s="108"/>
      <c r="B667" s="108"/>
      <c r="C667" s="108"/>
      <c r="D667" s="107"/>
      <c r="E667" s="108"/>
      <c r="F667" s="108"/>
      <c r="G667" s="108"/>
      <c r="H667" s="108"/>
      <c r="I667" s="108"/>
      <c r="J667" s="109"/>
      <c r="K667" s="109"/>
      <c r="L667" s="108"/>
      <c r="M667" s="108"/>
      <c r="N667" s="108"/>
      <c r="O667" s="112"/>
      <c r="P667" s="112"/>
      <c r="Q667" s="108"/>
      <c r="R667" s="108"/>
      <c r="S667" s="112"/>
    </row>
    <row r="668" spans="1:19" ht="15.75" customHeight="1" x14ac:dyDescent="0.2">
      <c r="A668" s="108"/>
      <c r="B668" s="108"/>
      <c r="C668" s="108"/>
      <c r="D668" s="107"/>
      <c r="E668" s="108"/>
      <c r="F668" s="108"/>
      <c r="G668" s="108"/>
      <c r="H668" s="108"/>
      <c r="I668" s="108"/>
      <c r="J668" s="109"/>
      <c r="K668" s="109"/>
      <c r="L668" s="108"/>
      <c r="M668" s="108"/>
      <c r="N668" s="108"/>
      <c r="O668" s="112"/>
      <c r="P668" s="112"/>
      <c r="Q668" s="108"/>
      <c r="R668" s="108"/>
      <c r="S668" s="112"/>
    </row>
    <row r="669" spans="1:19" ht="15.75" customHeight="1" x14ac:dyDescent="0.2">
      <c r="A669" s="108"/>
      <c r="B669" s="108"/>
      <c r="C669" s="108"/>
      <c r="D669" s="107"/>
      <c r="E669" s="108"/>
      <c r="F669" s="108"/>
      <c r="G669" s="108"/>
      <c r="H669" s="108"/>
      <c r="I669" s="108"/>
      <c r="J669" s="109"/>
      <c r="K669" s="109"/>
      <c r="L669" s="108"/>
      <c r="M669" s="108"/>
      <c r="N669" s="108"/>
      <c r="O669" s="112"/>
      <c r="P669" s="112"/>
      <c r="Q669" s="108"/>
      <c r="R669" s="108"/>
      <c r="S669" s="112"/>
    </row>
    <row r="670" spans="1:19" ht="15.75" customHeight="1" x14ac:dyDescent="0.2">
      <c r="A670" s="108"/>
      <c r="B670" s="108"/>
      <c r="C670" s="108"/>
      <c r="D670" s="107"/>
      <c r="E670" s="108"/>
      <c r="F670" s="108"/>
      <c r="G670" s="108"/>
      <c r="H670" s="108"/>
      <c r="I670" s="108"/>
      <c r="J670" s="109"/>
      <c r="K670" s="109"/>
      <c r="L670" s="108"/>
      <c r="M670" s="108"/>
      <c r="N670" s="108"/>
      <c r="O670" s="112"/>
      <c r="P670" s="112"/>
      <c r="Q670" s="108"/>
      <c r="R670" s="108"/>
      <c r="S670" s="112"/>
    </row>
    <row r="671" spans="1:19" ht="15.75" customHeight="1" x14ac:dyDescent="0.2">
      <c r="A671" s="108"/>
      <c r="B671" s="108"/>
      <c r="C671" s="108"/>
      <c r="D671" s="107"/>
      <c r="E671" s="108"/>
      <c r="F671" s="108"/>
      <c r="G671" s="108"/>
      <c r="H671" s="108"/>
      <c r="I671" s="108"/>
      <c r="J671" s="109"/>
      <c r="K671" s="109"/>
      <c r="L671" s="108"/>
      <c r="M671" s="108"/>
      <c r="N671" s="108"/>
      <c r="O671" s="112"/>
      <c r="P671" s="112"/>
      <c r="Q671" s="108"/>
      <c r="R671" s="108"/>
      <c r="S671" s="112"/>
    </row>
    <row r="672" spans="1:19" ht="15.75" customHeight="1" x14ac:dyDescent="0.2">
      <c r="A672" s="108"/>
      <c r="B672" s="108"/>
      <c r="C672" s="108"/>
      <c r="D672" s="107"/>
      <c r="E672" s="108"/>
      <c r="F672" s="108"/>
      <c r="G672" s="108"/>
      <c r="H672" s="108"/>
      <c r="I672" s="108"/>
      <c r="J672" s="109"/>
      <c r="K672" s="109"/>
      <c r="L672" s="108"/>
      <c r="M672" s="108"/>
      <c r="N672" s="108"/>
      <c r="O672" s="112"/>
      <c r="P672" s="112"/>
      <c r="Q672" s="108"/>
      <c r="R672" s="108"/>
      <c r="S672" s="112"/>
    </row>
    <row r="673" spans="1:19" ht="15.75" customHeight="1" x14ac:dyDescent="0.2">
      <c r="A673" s="108"/>
      <c r="B673" s="108"/>
      <c r="C673" s="108"/>
      <c r="D673" s="107"/>
      <c r="E673" s="108"/>
      <c r="F673" s="108"/>
      <c r="G673" s="108"/>
      <c r="H673" s="108"/>
      <c r="I673" s="108"/>
      <c r="J673" s="109"/>
      <c r="K673" s="109"/>
      <c r="L673" s="108"/>
      <c r="M673" s="108"/>
      <c r="N673" s="108"/>
      <c r="O673" s="112"/>
      <c r="P673" s="112"/>
      <c r="Q673" s="108"/>
      <c r="R673" s="108"/>
      <c r="S673" s="112"/>
    </row>
    <row r="674" spans="1:19" ht="15.75" customHeight="1" x14ac:dyDescent="0.2">
      <c r="A674" s="108"/>
      <c r="B674" s="108"/>
      <c r="C674" s="108"/>
      <c r="D674" s="107"/>
      <c r="E674" s="108"/>
      <c r="F674" s="108"/>
      <c r="G674" s="108"/>
      <c r="H674" s="108"/>
      <c r="I674" s="108"/>
      <c r="J674" s="109"/>
      <c r="K674" s="109"/>
      <c r="L674" s="108"/>
      <c r="M674" s="108"/>
      <c r="N674" s="108"/>
      <c r="O674" s="112"/>
      <c r="P674" s="112"/>
      <c r="Q674" s="108"/>
      <c r="R674" s="108"/>
      <c r="S674" s="112"/>
    </row>
    <row r="675" spans="1:19" ht="15.75" customHeight="1" x14ac:dyDescent="0.2">
      <c r="A675" s="108"/>
      <c r="B675" s="108"/>
      <c r="C675" s="108"/>
      <c r="D675" s="107"/>
      <c r="E675" s="108"/>
      <c r="F675" s="108"/>
      <c r="G675" s="108"/>
      <c r="H675" s="108"/>
      <c r="I675" s="108"/>
      <c r="J675" s="109"/>
      <c r="K675" s="109"/>
      <c r="L675" s="108"/>
      <c r="M675" s="108"/>
      <c r="N675" s="108"/>
      <c r="O675" s="112"/>
      <c r="P675" s="112"/>
      <c r="Q675" s="108"/>
      <c r="R675" s="108"/>
      <c r="S675" s="112"/>
    </row>
    <row r="676" spans="1:19" ht="15.75" customHeight="1" x14ac:dyDescent="0.2">
      <c r="A676" s="108"/>
      <c r="B676" s="108"/>
      <c r="C676" s="108"/>
      <c r="D676" s="107"/>
      <c r="E676" s="108"/>
      <c r="F676" s="108"/>
      <c r="G676" s="108"/>
      <c r="H676" s="108"/>
      <c r="I676" s="108"/>
      <c r="J676" s="109"/>
      <c r="K676" s="109"/>
      <c r="L676" s="108"/>
      <c r="M676" s="108"/>
      <c r="N676" s="108"/>
      <c r="O676" s="112"/>
      <c r="P676" s="112"/>
      <c r="Q676" s="108"/>
      <c r="R676" s="108"/>
      <c r="S676" s="112"/>
    </row>
    <row r="677" spans="1:19" ht="15.75" customHeight="1" x14ac:dyDescent="0.2">
      <c r="A677" s="108"/>
      <c r="B677" s="108"/>
      <c r="C677" s="108"/>
      <c r="D677" s="107"/>
      <c r="E677" s="108"/>
      <c r="F677" s="108"/>
      <c r="G677" s="108"/>
      <c r="H677" s="108"/>
      <c r="I677" s="108"/>
      <c r="J677" s="109"/>
      <c r="K677" s="109"/>
      <c r="L677" s="108"/>
      <c r="M677" s="108"/>
      <c r="N677" s="108"/>
      <c r="O677" s="112"/>
      <c r="P677" s="112"/>
      <c r="Q677" s="108"/>
      <c r="R677" s="108"/>
      <c r="S677" s="112"/>
    </row>
    <row r="678" spans="1:19" ht="15.75" customHeight="1" x14ac:dyDescent="0.2">
      <c r="A678" s="108"/>
      <c r="B678" s="108"/>
      <c r="C678" s="108"/>
      <c r="D678" s="107"/>
      <c r="E678" s="108"/>
      <c r="F678" s="108"/>
      <c r="G678" s="108"/>
      <c r="H678" s="108"/>
      <c r="I678" s="108"/>
      <c r="J678" s="109"/>
      <c r="K678" s="109"/>
      <c r="L678" s="108"/>
      <c r="M678" s="108"/>
      <c r="N678" s="108"/>
      <c r="O678" s="112"/>
      <c r="P678" s="112"/>
      <c r="Q678" s="108"/>
      <c r="R678" s="108"/>
      <c r="S678" s="112"/>
    </row>
    <row r="679" spans="1:19" ht="15.75" customHeight="1" x14ac:dyDescent="0.2">
      <c r="A679" s="108"/>
      <c r="B679" s="108"/>
      <c r="C679" s="108"/>
      <c r="D679" s="107"/>
      <c r="E679" s="108"/>
      <c r="F679" s="108"/>
      <c r="G679" s="108"/>
      <c r="H679" s="108"/>
      <c r="I679" s="108"/>
      <c r="J679" s="109"/>
      <c r="K679" s="109"/>
      <c r="L679" s="108"/>
      <c r="M679" s="108"/>
      <c r="N679" s="108"/>
      <c r="O679" s="112"/>
      <c r="P679" s="112"/>
      <c r="Q679" s="108"/>
      <c r="R679" s="108"/>
      <c r="S679" s="112"/>
    </row>
    <row r="680" spans="1:19" ht="15.75" customHeight="1" x14ac:dyDescent="0.2">
      <c r="A680" s="108"/>
      <c r="B680" s="108"/>
      <c r="C680" s="108"/>
      <c r="D680" s="107"/>
      <c r="E680" s="108"/>
      <c r="F680" s="108"/>
      <c r="G680" s="108"/>
      <c r="H680" s="108"/>
      <c r="I680" s="108"/>
      <c r="J680" s="109"/>
      <c r="K680" s="109"/>
      <c r="L680" s="108"/>
      <c r="M680" s="108"/>
      <c r="N680" s="108"/>
      <c r="O680" s="112"/>
      <c r="P680" s="112"/>
      <c r="Q680" s="108"/>
      <c r="R680" s="108"/>
      <c r="S680" s="112"/>
    </row>
    <row r="681" spans="1:19" ht="15.75" customHeight="1" x14ac:dyDescent="0.2">
      <c r="A681" s="108"/>
      <c r="B681" s="108"/>
      <c r="C681" s="108"/>
      <c r="D681" s="107"/>
      <c r="E681" s="108"/>
      <c r="F681" s="108"/>
      <c r="G681" s="108"/>
      <c r="H681" s="108"/>
      <c r="I681" s="108"/>
      <c r="J681" s="109"/>
      <c r="K681" s="109"/>
      <c r="L681" s="108"/>
      <c r="M681" s="108"/>
      <c r="N681" s="108"/>
      <c r="O681" s="112"/>
      <c r="P681" s="112"/>
      <c r="Q681" s="108"/>
      <c r="R681" s="108"/>
      <c r="S681" s="112"/>
    </row>
    <row r="682" spans="1:19" ht="15.75" customHeight="1" x14ac:dyDescent="0.2">
      <c r="A682" s="108"/>
      <c r="B682" s="108"/>
      <c r="C682" s="108"/>
      <c r="D682" s="107"/>
      <c r="E682" s="108"/>
      <c r="F682" s="108"/>
      <c r="G682" s="108"/>
      <c r="H682" s="108"/>
      <c r="I682" s="108"/>
      <c r="J682" s="109"/>
      <c r="K682" s="109"/>
      <c r="L682" s="108"/>
      <c r="M682" s="108"/>
      <c r="N682" s="108"/>
      <c r="O682" s="112"/>
      <c r="P682" s="112"/>
      <c r="Q682" s="108"/>
      <c r="R682" s="108"/>
      <c r="S682" s="112"/>
    </row>
    <row r="683" spans="1:19" ht="15.75" customHeight="1" x14ac:dyDescent="0.2">
      <c r="A683" s="108"/>
      <c r="B683" s="108"/>
      <c r="C683" s="108"/>
      <c r="D683" s="107"/>
      <c r="E683" s="108"/>
      <c r="F683" s="108"/>
      <c r="G683" s="108"/>
      <c r="H683" s="108"/>
      <c r="I683" s="108"/>
      <c r="J683" s="109"/>
      <c r="K683" s="109"/>
      <c r="L683" s="108"/>
      <c r="M683" s="108"/>
      <c r="N683" s="108"/>
      <c r="O683" s="112"/>
      <c r="P683" s="112"/>
      <c r="Q683" s="108"/>
      <c r="R683" s="108"/>
      <c r="S683" s="112"/>
    </row>
    <row r="684" spans="1:19" ht="15.75" customHeight="1" x14ac:dyDescent="0.2">
      <c r="A684" s="108"/>
      <c r="B684" s="108"/>
      <c r="C684" s="108"/>
      <c r="D684" s="107"/>
      <c r="E684" s="108"/>
      <c r="F684" s="108"/>
      <c r="G684" s="108"/>
      <c r="H684" s="108"/>
      <c r="I684" s="108"/>
      <c r="J684" s="109"/>
      <c r="K684" s="109"/>
      <c r="L684" s="108"/>
      <c r="M684" s="108"/>
      <c r="N684" s="108"/>
      <c r="O684" s="112"/>
      <c r="P684" s="112"/>
      <c r="Q684" s="108"/>
      <c r="R684" s="108"/>
      <c r="S684" s="112"/>
    </row>
    <row r="685" spans="1:19" ht="15.75" customHeight="1" x14ac:dyDescent="0.2">
      <c r="A685" s="108"/>
      <c r="B685" s="108"/>
      <c r="C685" s="108"/>
      <c r="D685" s="107"/>
      <c r="E685" s="108"/>
      <c r="F685" s="108"/>
      <c r="G685" s="108"/>
      <c r="H685" s="108"/>
      <c r="I685" s="108"/>
      <c r="J685" s="109"/>
      <c r="K685" s="109"/>
      <c r="L685" s="108"/>
      <c r="M685" s="108"/>
      <c r="N685" s="108"/>
      <c r="O685" s="112"/>
      <c r="P685" s="112"/>
      <c r="Q685" s="108"/>
      <c r="R685" s="108"/>
      <c r="S685" s="112"/>
    </row>
    <row r="686" spans="1:19" ht="15.75" customHeight="1" x14ac:dyDescent="0.2">
      <c r="A686" s="108"/>
      <c r="B686" s="108"/>
      <c r="C686" s="108"/>
      <c r="D686" s="107"/>
      <c r="E686" s="108"/>
      <c r="F686" s="108"/>
      <c r="G686" s="108"/>
      <c r="H686" s="108"/>
      <c r="I686" s="108"/>
      <c r="J686" s="109"/>
      <c r="K686" s="109"/>
      <c r="L686" s="108"/>
      <c r="M686" s="108"/>
      <c r="N686" s="108"/>
      <c r="O686" s="112"/>
      <c r="P686" s="112"/>
      <c r="Q686" s="108"/>
      <c r="R686" s="108"/>
      <c r="S686" s="112"/>
    </row>
    <row r="687" spans="1:19" ht="15.75" customHeight="1" x14ac:dyDescent="0.2">
      <c r="A687" s="108"/>
      <c r="B687" s="108"/>
      <c r="C687" s="108"/>
      <c r="D687" s="107"/>
      <c r="E687" s="108"/>
      <c r="F687" s="108"/>
      <c r="G687" s="108"/>
      <c r="H687" s="108"/>
      <c r="I687" s="108"/>
      <c r="J687" s="109"/>
      <c r="K687" s="109"/>
      <c r="L687" s="108"/>
      <c r="M687" s="108"/>
      <c r="N687" s="108"/>
      <c r="O687" s="112"/>
      <c r="P687" s="112"/>
      <c r="Q687" s="108"/>
      <c r="R687" s="108"/>
      <c r="S687" s="112"/>
    </row>
    <row r="688" spans="1:19" ht="15.75" customHeight="1" x14ac:dyDescent="0.2">
      <c r="A688" s="108"/>
      <c r="B688" s="108"/>
      <c r="C688" s="108"/>
      <c r="D688" s="107"/>
      <c r="E688" s="108"/>
      <c r="F688" s="108"/>
      <c r="G688" s="108"/>
      <c r="H688" s="108"/>
      <c r="I688" s="108"/>
      <c r="J688" s="109"/>
      <c r="K688" s="109"/>
      <c r="L688" s="108"/>
      <c r="M688" s="108"/>
      <c r="N688" s="108"/>
      <c r="O688" s="112"/>
      <c r="P688" s="112"/>
      <c r="Q688" s="108"/>
      <c r="R688" s="108"/>
      <c r="S688" s="112"/>
    </row>
    <row r="689" spans="1:19" ht="15.75" customHeight="1" x14ac:dyDescent="0.2">
      <c r="A689" s="108"/>
      <c r="B689" s="108"/>
      <c r="C689" s="108"/>
      <c r="D689" s="107"/>
      <c r="E689" s="108"/>
      <c r="F689" s="108"/>
      <c r="G689" s="108"/>
      <c r="H689" s="108"/>
      <c r="I689" s="108"/>
      <c r="J689" s="109"/>
      <c r="K689" s="109"/>
      <c r="L689" s="108"/>
      <c r="M689" s="108"/>
      <c r="N689" s="108"/>
      <c r="O689" s="112"/>
      <c r="P689" s="112"/>
      <c r="Q689" s="108"/>
      <c r="R689" s="108"/>
      <c r="S689" s="112"/>
    </row>
    <row r="690" spans="1:19" ht="15.75" customHeight="1" x14ac:dyDescent="0.2">
      <c r="A690" s="108"/>
      <c r="B690" s="108"/>
      <c r="C690" s="108"/>
      <c r="D690" s="107"/>
      <c r="E690" s="108"/>
      <c r="F690" s="108"/>
      <c r="G690" s="108"/>
      <c r="H690" s="108"/>
      <c r="I690" s="108"/>
      <c r="J690" s="109"/>
      <c r="K690" s="109"/>
      <c r="L690" s="108"/>
      <c r="M690" s="108"/>
      <c r="N690" s="108"/>
      <c r="O690" s="112"/>
      <c r="P690" s="112"/>
      <c r="Q690" s="108"/>
      <c r="R690" s="108"/>
      <c r="S690" s="112"/>
    </row>
    <row r="691" spans="1:19" ht="15.75" customHeight="1" x14ac:dyDescent="0.2">
      <c r="A691" s="108"/>
      <c r="B691" s="108"/>
      <c r="C691" s="108"/>
      <c r="D691" s="107"/>
      <c r="E691" s="108"/>
      <c r="F691" s="108"/>
      <c r="G691" s="108"/>
      <c r="H691" s="108"/>
      <c r="I691" s="108"/>
      <c r="J691" s="109"/>
      <c r="K691" s="109"/>
      <c r="L691" s="108"/>
      <c r="M691" s="108"/>
      <c r="N691" s="108"/>
      <c r="O691" s="112"/>
      <c r="P691" s="112"/>
      <c r="Q691" s="108"/>
      <c r="R691" s="108"/>
      <c r="S691" s="112"/>
    </row>
    <row r="692" spans="1:19" ht="15.75" customHeight="1" x14ac:dyDescent="0.2">
      <c r="A692" s="108"/>
      <c r="B692" s="108"/>
      <c r="C692" s="108"/>
      <c r="D692" s="107"/>
      <c r="E692" s="108"/>
      <c r="F692" s="108"/>
      <c r="G692" s="108"/>
      <c r="H692" s="108"/>
      <c r="I692" s="108"/>
      <c r="J692" s="109"/>
      <c r="K692" s="109"/>
      <c r="L692" s="108"/>
      <c r="M692" s="108"/>
      <c r="N692" s="108"/>
      <c r="O692" s="112"/>
      <c r="P692" s="112"/>
      <c r="Q692" s="108"/>
      <c r="R692" s="108"/>
      <c r="S692" s="112"/>
    </row>
    <row r="693" spans="1:19" ht="15.75" customHeight="1" x14ac:dyDescent="0.2">
      <c r="A693" s="108"/>
      <c r="B693" s="108"/>
      <c r="C693" s="108"/>
      <c r="D693" s="107"/>
      <c r="E693" s="108"/>
      <c r="F693" s="108"/>
      <c r="G693" s="108"/>
      <c r="H693" s="108"/>
      <c r="I693" s="108"/>
      <c r="J693" s="109"/>
      <c r="K693" s="109"/>
      <c r="L693" s="108"/>
      <c r="M693" s="108"/>
      <c r="N693" s="108"/>
      <c r="O693" s="112"/>
      <c r="P693" s="112"/>
      <c r="Q693" s="108"/>
      <c r="R693" s="108"/>
      <c r="S693" s="112"/>
    </row>
    <row r="694" spans="1:19" ht="15.75" customHeight="1" x14ac:dyDescent="0.2">
      <c r="A694" s="108"/>
      <c r="B694" s="108"/>
      <c r="C694" s="108"/>
      <c r="D694" s="107"/>
      <c r="E694" s="108"/>
      <c r="F694" s="108"/>
      <c r="G694" s="108"/>
      <c r="H694" s="108"/>
      <c r="I694" s="108"/>
      <c r="J694" s="109"/>
      <c r="K694" s="109"/>
      <c r="L694" s="108"/>
      <c r="M694" s="108"/>
      <c r="N694" s="108"/>
      <c r="O694" s="112"/>
      <c r="P694" s="112"/>
      <c r="Q694" s="108"/>
      <c r="R694" s="108"/>
      <c r="S694" s="112"/>
    </row>
    <row r="695" spans="1:19" ht="15.75" customHeight="1" x14ac:dyDescent="0.2">
      <c r="A695" s="108"/>
      <c r="B695" s="108"/>
      <c r="C695" s="108"/>
      <c r="D695" s="107"/>
      <c r="E695" s="108"/>
      <c r="F695" s="108"/>
      <c r="G695" s="108"/>
      <c r="H695" s="108"/>
      <c r="I695" s="108"/>
      <c r="J695" s="109"/>
      <c r="K695" s="109"/>
      <c r="L695" s="108"/>
      <c r="M695" s="108"/>
      <c r="N695" s="108"/>
      <c r="O695" s="112"/>
      <c r="P695" s="112"/>
      <c r="Q695" s="108"/>
      <c r="R695" s="108"/>
      <c r="S695" s="112"/>
    </row>
    <row r="696" spans="1:19" ht="15.75" customHeight="1" x14ac:dyDescent="0.2">
      <c r="A696" s="108"/>
      <c r="B696" s="108"/>
      <c r="C696" s="108"/>
      <c r="D696" s="107"/>
      <c r="E696" s="108"/>
      <c r="F696" s="108"/>
      <c r="G696" s="108"/>
      <c r="H696" s="108"/>
      <c r="I696" s="108"/>
      <c r="J696" s="109"/>
      <c r="K696" s="109"/>
      <c r="L696" s="108"/>
      <c r="M696" s="108"/>
      <c r="N696" s="108"/>
      <c r="O696" s="112"/>
      <c r="P696" s="112"/>
      <c r="Q696" s="108"/>
      <c r="R696" s="108"/>
      <c r="S696" s="112"/>
    </row>
    <row r="697" spans="1:19" ht="15.75" customHeight="1" x14ac:dyDescent="0.2">
      <c r="A697" s="108"/>
      <c r="B697" s="108"/>
      <c r="C697" s="108"/>
      <c r="D697" s="107"/>
      <c r="E697" s="108"/>
      <c r="F697" s="108"/>
      <c r="G697" s="108"/>
      <c r="H697" s="108"/>
      <c r="I697" s="108"/>
      <c r="J697" s="109"/>
      <c r="K697" s="109"/>
      <c r="L697" s="108"/>
      <c r="M697" s="108"/>
      <c r="N697" s="108"/>
      <c r="O697" s="112"/>
      <c r="P697" s="112"/>
      <c r="Q697" s="108"/>
      <c r="R697" s="108"/>
      <c r="S697" s="112"/>
    </row>
    <row r="698" spans="1:19" ht="15.75" customHeight="1" x14ac:dyDescent="0.2">
      <c r="A698" s="108"/>
      <c r="B698" s="108"/>
      <c r="C698" s="108"/>
      <c r="D698" s="107"/>
      <c r="E698" s="108"/>
      <c r="F698" s="108"/>
      <c r="G698" s="108"/>
      <c r="H698" s="108"/>
      <c r="I698" s="108"/>
      <c r="J698" s="109"/>
      <c r="K698" s="109"/>
      <c r="L698" s="108"/>
      <c r="M698" s="108"/>
      <c r="N698" s="108"/>
      <c r="O698" s="112"/>
      <c r="P698" s="112"/>
      <c r="Q698" s="108"/>
      <c r="R698" s="108"/>
      <c r="S698" s="112"/>
    </row>
    <row r="699" spans="1:19" ht="15.75" customHeight="1" x14ac:dyDescent="0.2">
      <c r="A699" s="108"/>
      <c r="B699" s="108"/>
      <c r="C699" s="108"/>
      <c r="D699" s="107"/>
      <c r="E699" s="108"/>
      <c r="F699" s="108"/>
      <c r="G699" s="108"/>
      <c r="H699" s="108"/>
      <c r="I699" s="108"/>
      <c r="J699" s="109"/>
      <c r="K699" s="109"/>
      <c r="L699" s="108"/>
      <c r="M699" s="108"/>
      <c r="N699" s="108"/>
      <c r="O699" s="112"/>
      <c r="P699" s="112"/>
      <c r="Q699" s="108"/>
      <c r="R699" s="108"/>
      <c r="S699" s="112"/>
    </row>
    <row r="700" spans="1:19" ht="15.75" customHeight="1" x14ac:dyDescent="0.2">
      <c r="A700" s="108"/>
      <c r="B700" s="108"/>
      <c r="C700" s="108"/>
      <c r="D700" s="107"/>
      <c r="E700" s="108"/>
      <c r="F700" s="108"/>
      <c r="G700" s="108"/>
      <c r="H700" s="108"/>
      <c r="I700" s="108"/>
      <c r="J700" s="109"/>
      <c r="K700" s="109"/>
      <c r="L700" s="108"/>
      <c r="M700" s="108"/>
      <c r="N700" s="108"/>
      <c r="O700" s="112"/>
      <c r="P700" s="112"/>
      <c r="Q700" s="108"/>
      <c r="R700" s="108"/>
      <c r="S700" s="112"/>
    </row>
    <row r="701" spans="1:19" ht="15.75" customHeight="1" x14ac:dyDescent="0.2">
      <c r="A701" s="108"/>
      <c r="B701" s="108"/>
      <c r="C701" s="108"/>
      <c r="D701" s="107"/>
      <c r="E701" s="108"/>
      <c r="F701" s="108"/>
      <c r="G701" s="108"/>
      <c r="H701" s="108"/>
      <c r="I701" s="108"/>
      <c r="J701" s="109"/>
      <c r="K701" s="109"/>
      <c r="L701" s="108"/>
      <c r="M701" s="108"/>
      <c r="N701" s="108"/>
      <c r="O701" s="112"/>
      <c r="P701" s="112"/>
      <c r="Q701" s="108"/>
      <c r="R701" s="108"/>
      <c r="S701" s="112"/>
    </row>
    <row r="702" spans="1:19" ht="15.75" customHeight="1" x14ac:dyDescent="0.2">
      <c r="A702" s="108"/>
      <c r="B702" s="108"/>
      <c r="C702" s="108"/>
      <c r="D702" s="107"/>
      <c r="E702" s="108"/>
      <c r="F702" s="108"/>
      <c r="G702" s="108"/>
      <c r="H702" s="108"/>
      <c r="I702" s="108"/>
      <c r="J702" s="109"/>
      <c r="K702" s="109"/>
      <c r="L702" s="108"/>
      <c r="M702" s="108"/>
      <c r="N702" s="108"/>
      <c r="O702" s="112"/>
      <c r="P702" s="112"/>
      <c r="Q702" s="108"/>
      <c r="R702" s="108"/>
      <c r="S702" s="112"/>
    </row>
    <row r="703" spans="1:19" ht="15.75" customHeight="1" x14ac:dyDescent="0.2">
      <c r="A703" s="108"/>
      <c r="B703" s="108"/>
      <c r="C703" s="108"/>
      <c r="D703" s="107"/>
      <c r="E703" s="108"/>
      <c r="F703" s="108"/>
      <c r="G703" s="108"/>
      <c r="H703" s="108"/>
      <c r="I703" s="108"/>
      <c r="J703" s="109"/>
      <c r="K703" s="109"/>
      <c r="L703" s="108"/>
      <c r="M703" s="108"/>
      <c r="N703" s="108"/>
      <c r="O703" s="112"/>
      <c r="P703" s="112"/>
      <c r="Q703" s="108"/>
      <c r="R703" s="108"/>
      <c r="S703" s="112"/>
    </row>
    <row r="704" spans="1:19" ht="15.75" customHeight="1" x14ac:dyDescent="0.2">
      <c r="A704" s="108"/>
      <c r="B704" s="108"/>
      <c r="C704" s="108"/>
      <c r="D704" s="107"/>
      <c r="E704" s="108"/>
      <c r="F704" s="108"/>
      <c r="G704" s="108"/>
      <c r="H704" s="108"/>
      <c r="I704" s="108"/>
      <c r="J704" s="109"/>
      <c r="K704" s="109"/>
      <c r="L704" s="108"/>
      <c r="M704" s="108"/>
      <c r="N704" s="108"/>
      <c r="O704" s="112"/>
      <c r="P704" s="112"/>
      <c r="Q704" s="108"/>
      <c r="R704" s="108"/>
      <c r="S704" s="112"/>
    </row>
    <row r="705" spans="1:19" ht="15.75" customHeight="1" x14ac:dyDescent="0.2">
      <c r="A705" s="108"/>
      <c r="B705" s="108"/>
      <c r="C705" s="108"/>
      <c r="D705" s="107"/>
      <c r="E705" s="108"/>
      <c r="F705" s="108"/>
      <c r="G705" s="108"/>
      <c r="H705" s="108"/>
      <c r="I705" s="108"/>
      <c r="J705" s="109"/>
      <c r="K705" s="109"/>
      <c r="L705" s="108"/>
      <c r="M705" s="108"/>
      <c r="N705" s="108"/>
      <c r="O705" s="112"/>
      <c r="P705" s="112"/>
      <c r="Q705" s="108"/>
      <c r="R705" s="108"/>
      <c r="S705" s="112"/>
    </row>
    <row r="706" spans="1:19" ht="15.75" customHeight="1" x14ac:dyDescent="0.2">
      <c r="A706" s="108"/>
      <c r="B706" s="108"/>
      <c r="C706" s="108"/>
      <c r="D706" s="107"/>
      <c r="E706" s="108"/>
      <c r="F706" s="108"/>
      <c r="G706" s="108"/>
      <c r="H706" s="108"/>
      <c r="I706" s="108"/>
      <c r="J706" s="109"/>
      <c r="K706" s="109"/>
      <c r="L706" s="108"/>
      <c r="M706" s="108"/>
      <c r="N706" s="108"/>
      <c r="O706" s="112"/>
      <c r="P706" s="112"/>
      <c r="Q706" s="108"/>
      <c r="R706" s="108"/>
      <c r="S706" s="112"/>
    </row>
    <row r="707" spans="1:19" ht="15.75" customHeight="1" x14ac:dyDescent="0.2">
      <c r="A707" s="108"/>
      <c r="B707" s="108"/>
      <c r="C707" s="108"/>
      <c r="D707" s="107"/>
      <c r="E707" s="108"/>
      <c r="F707" s="108"/>
      <c r="G707" s="108"/>
      <c r="H707" s="108"/>
      <c r="I707" s="108"/>
      <c r="J707" s="109"/>
      <c r="K707" s="109"/>
      <c r="L707" s="108"/>
      <c r="M707" s="108"/>
      <c r="N707" s="108"/>
      <c r="O707" s="112"/>
      <c r="P707" s="112"/>
      <c r="Q707" s="108"/>
      <c r="R707" s="108"/>
      <c r="S707" s="112"/>
    </row>
    <row r="708" spans="1:19" ht="15.75" customHeight="1" x14ac:dyDescent="0.2">
      <c r="A708" s="108"/>
      <c r="B708" s="108"/>
      <c r="C708" s="108"/>
      <c r="D708" s="107"/>
      <c r="E708" s="108"/>
      <c r="F708" s="108"/>
      <c r="G708" s="108"/>
      <c r="H708" s="108"/>
      <c r="I708" s="108"/>
      <c r="J708" s="109"/>
      <c r="K708" s="109"/>
      <c r="L708" s="108"/>
      <c r="M708" s="108"/>
      <c r="N708" s="108"/>
      <c r="O708" s="112"/>
      <c r="P708" s="112"/>
      <c r="Q708" s="108"/>
      <c r="R708" s="108"/>
      <c r="S708" s="112"/>
    </row>
    <row r="709" spans="1:19" ht="15.75" customHeight="1" x14ac:dyDescent="0.2">
      <c r="A709" s="108"/>
      <c r="B709" s="108"/>
      <c r="C709" s="108"/>
      <c r="D709" s="107"/>
      <c r="E709" s="108"/>
      <c r="F709" s="108"/>
      <c r="G709" s="108"/>
      <c r="H709" s="108"/>
      <c r="I709" s="108"/>
      <c r="J709" s="109"/>
      <c r="K709" s="109"/>
      <c r="L709" s="108"/>
      <c r="M709" s="108"/>
      <c r="N709" s="108"/>
      <c r="O709" s="112"/>
      <c r="P709" s="112"/>
      <c r="Q709" s="108"/>
      <c r="R709" s="108"/>
      <c r="S709" s="112"/>
    </row>
    <row r="710" spans="1:19" ht="15.75" customHeight="1" x14ac:dyDescent="0.2">
      <c r="A710" s="108"/>
      <c r="B710" s="108"/>
      <c r="C710" s="108"/>
      <c r="D710" s="107"/>
      <c r="E710" s="108"/>
      <c r="F710" s="108"/>
      <c r="G710" s="108"/>
      <c r="H710" s="108"/>
      <c r="I710" s="108"/>
      <c r="J710" s="109"/>
      <c r="K710" s="109"/>
      <c r="L710" s="108"/>
      <c r="M710" s="108"/>
      <c r="N710" s="108"/>
      <c r="O710" s="112"/>
      <c r="P710" s="112"/>
      <c r="Q710" s="108"/>
      <c r="R710" s="108"/>
      <c r="S710" s="112"/>
    </row>
    <row r="711" spans="1:19" ht="15.75" customHeight="1" x14ac:dyDescent="0.2">
      <c r="A711" s="108"/>
      <c r="B711" s="108"/>
      <c r="C711" s="108"/>
      <c r="D711" s="107"/>
      <c r="E711" s="108"/>
      <c r="F711" s="108"/>
      <c r="G711" s="108"/>
      <c r="H711" s="108"/>
      <c r="I711" s="108"/>
      <c r="J711" s="109"/>
      <c r="K711" s="109"/>
      <c r="L711" s="108"/>
      <c r="M711" s="108"/>
      <c r="N711" s="108"/>
      <c r="O711" s="112"/>
      <c r="P711" s="112"/>
      <c r="Q711" s="108"/>
      <c r="R711" s="108"/>
      <c r="S711" s="112"/>
    </row>
    <row r="712" spans="1:19" ht="15.75" customHeight="1" x14ac:dyDescent="0.2">
      <c r="A712" s="108"/>
      <c r="B712" s="108"/>
      <c r="C712" s="108"/>
      <c r="D712" s="107"/>
      <c r="E712" s="108"/>
      <c r="F712" s="108"/>
      <c r="G712" s="108"/>
      <c r="H712" s="108"/>
      <c r="I712" s="108"/>
      <c r="J712" s="109"/>
      <c r="K712" s="109"/>
      <c r="L712" s="108"/>
      <c r="M712" s="108"/>
      <c r="N712" s="108"/>
      <c r="O712" s="112"/>
      <c r="P712" s="112"/>
      <c r="Q712" s="108"/>
      <c r="R712" s="108"/>
      <c r="S712" s="112"/>
    </row>
    <row r="713" spans="1:19" ht="15.75" customHeight="1" x14ac:dyDescent="0.2">
      <c r="A713" s="108"/>
      <c r="B713" s="108"/>
      <c r="C713" s="108"/>
      <c r="D713" s="107"/>
      <c r="E713" s="108"/>
      <c r="F713" s="108"/>
      <c r="G713" s="108"/>
      <c r="H713" s="108"/>
      <c r="I713" s="108"/>
      <c r="J713" s="109"/>
      <c r="K713" s="109"/>
      <c r="L713" s="108"/>
      <c r="M713" s="108"/>
      <c r="N713" s="108"/>
      <c r="O713" s="112"/>
      <c r="P713" s="112"/>
      <c r="Q713" s="108"/>
      <c r="R713" s="108"/>
      <c r="S713" s="112"/>
    </row>
    <row r="714" spans="1:19" ht="15.75" customHeight="1" x14ac:dyDescent="0.2">
      <c r="A714" s="108"/>
      <c r="B714" s="108"/>
      <c r="C714" s="108"/>
      <c r="D714" s="107"/>
      <c r="E714" s="108"/>
      <c r="F714" s="108"/>
      <c r="G714" s="108"/>
      <c r="H714" s="108"/>
      <c r="I714" s="108"/>
      <c r="J714" s="109"/>
      <c r="K714" s="109"/>
      <c r="L714" s="108"/>
      <c r="M714" s="108"/>
      <c r="N714" s="108"/>
      <c r="O714" s="112"/>
      <c r="P714" s="112"/>
      <c r="Q714" s="108"/>
      <c r="R714" s="108"/>
      <c r="S714" s="112"/>
    </row>
    <row r="715" spans="1:19" ht="15.75" customHeight="1" x14ac:dyDescent="0.2">
      <c r="A715" s="108"/>
      <c r="B715" s="108"/>
      <c r="C715" s="108"/>
      <c r="D715" s="107"/>
      <c r="E715" s="108"/>
      <c r="F715" s="108"/>
      <c r="G715" s="108"/>
      <c r="H715" s="108"/>
      <c r="I715" s="108"/>
      <c r="J715" s="109"/>
      <c r="K715" s="109"/>
      <c r="L715" s="108"/>
      <c r="M715" s="108"/>
      <c r="N715" s="108"/>
      <c r="O715" s="112"/>
      <c r="P715" s="112"/>
      <c r="Q715" s="108"/>
      <c r="R715" s="108"/>
      <c r="S715" s="112"/>
    </row>
    <row r="716" spans="1:19" ht="15.75" customHeight="1" x14ac:dyDescent="0.2">
      <c r="A716" s="108"/>
      <c r="B716" s="108"/>
      <c r="C716" s="108"/>
      <c r="D716" s="107"/>
      <c r="E716" s="108"/>
      <c r="F716" s="108"/>
      <c r="G716" s="108"/>
      <c r="H716" s="108"/>
      <c r="I716" s="108"/>
      <c r="J716" s="109"/>
      <c r="K716" s="109"/>
      <c r="L716" s="108"/>
      <c r="M716" s="108"/>
      <c r="N716" s="108"/>
      <c r="O716" s="112"/>
      <c r="P716" s="112"/>
      <c r="Q716" s="108"/>
      <c r="R716" s="108"/>
      <c r="S716" s="112"/>
    </row>
    <row r="717" spans="1:19" ht="15.75" customHeight="1" x14ac:dyDescent="0.2">
      <c r="A717" s="108"/>
      <c r="B717" s="108"/>
      <c r="C717" s="108"/>
      <c r="D717" s="107"/>
      <c r="E717" s="108"/>
      <c r="F717" s="108"/>
      <c r="G717" s="108"/>
      <c r="H717" s="108"/>
      <c r="I717" s="108"/>
      <c r="J717" s="109"/>
      <c r="K717" s="109"/>
      <c r="L717" s="108"/>
      <c r="M717" s="108"/>
      <c r="N717" s="108"/>
      <c r="O717" s="112"/>
      <c r="P717" s="112"/>
      <c r="Q717" s="108"/>
      <c r="R717" s="108"/>
      <c r="S717" s="112"/>
    </row>
    <row r="718" spans="1:19" ht="15.75" customHeight="1" x14ac:dyDescent="0.2">
      <c r="A718" s="108"/>
      <c r="B718" s="108"/>
      <c r="C718" s="108"/>
      <c r="D718" s="107"/>
      <c r="E718" s="108"/>
      <c r="F718" s="108"/>
      <c r="G718" s="108"/>
      <c r="H718" s="108"/>
      <c r="I718" s="108"/>
      <c r="J718" s="109"/>
      <c r="K718" s="109"/>
      <c r="L718" s="108"/>
      <c r="M718" s="108"/>
      <c r="N718" s="108"/>
      <c r="O718" s="112"/>
      <c r="P718" s="112"/>
      <c r="Q718" s="108"/>
      <c r="R718" s="108"/>
      <c r="S718" s="112"/>
    </row>
    <row r="719" spans="1:19" ht="15.75" customHeight="1" x14ac:dyDescent="0.2">
      <c r="A719" s="108"/>
      <c r="B719" s="108"/>
      <c r="C719" s="108"/>
      <c r="D719" s="107"/>
      <c r="E719" s="108"/>
      <c r="F719" s="108"/>
      <c r="G719" s="108"/>
      <c r="H719" s="108"/>
      <c r="I719" s="108"/>
      <c r="J719" s="109"/>
      <c r="K719" s="109"/>
      <c r="L719" s="108"/>
      <c r="M719" s="108"/>
      <c r="N719" s="108"/>
      <c r="O719" s="112"/>
      <c r="P719" s="112"/>
      <c r="Q719" s="108"/>
      <c r="R719" s="108"/>
      <c r="S719" s="112"/>
    </row>
    <row r="720" spans="1:19" ht="15.75" customHeight="1" x14ac:dyDescent="0.2">
      <c r="A720" s="108"/>
      <c r="B720" s="108"/>
      <c r="C720" s="108"/>
      <c r="D720" s="107"/>
      <c r="E720" s="108"/>
      <c r="F720" s="108"/>
      <c r="G720" s="108"/>
      <c r="H720" s="108"/>
      <c r="I720" s="108"/>
      <c r="J720" s="109"/>
      <c r="K720" s="109"/>
      <c r="L720" s="108"/>
      <c r="M720" s="108"/>
      <c r="N720" s="108"/>
      <c r="O720" s="112"/>
      <c r="P720" s="112"/>
      <c r="Q720" s="108"/>
      <c r="R720" s="108"/>
      <c r="S720" s="112"/>
    </row>
    <row r="721" spans="1:19" ht="15.75" customHeight="1" x14ac:dyDescent="0.2">
      <c r="A721" s="108"/>
      <c r="B721" s="108"/>
      <c r="C721" s="108"/>
      <c r="D721" s="107"/>
      <c r="E721" s="108"/>
      <c r="F721" s="108"/>
      <c r="G721" s="108"/>
      <c r="H721" s="108"/>
      <c r="I721" s="108"/>
      <c r="J721" s="109"/>
      <c r="K721" s="109"/>
      <c r="L721" s="108"/>
      <c r="M721" s="108"/>
      <c r="N721" s="108"/>
      <c r="O721" s="112"/>
      <c r="P721" s="112"/>
      <c r="Q721" s="108"/>
      <c r="R721" s="108"/>
      <c r="S721" s="112"/>
    </row>
    <row r="722" spans="1:19" ht="15.75" customHeight="1" x14ac:dyDescent="0.2">
      <c r="A722" s="108"/>
      <c r="B722" s="108"/>
      <c r="C722" s="108"/>
      <c r="D722" s="107"/>
      <c r="E722" s="108"/>
      <c r="F722" s="108"/>
      <c r="G722" s="108"/>
      <c r="H722" s="108"/>
      <c r="I722" s="108"/>
      <c r="J722" s="109"/>
      <c r="K722" s="109"/>
      <c r="L722" s="108"/>
      <c r="M722" s="108"/>
      <c r="N722" s="108"/>
      <c r="O722" s="112"/>
      <c r="P722" s="112"/>
      <c r="Q722" s="108"/>
      <c r="R722" s="108"/>
      <c r="S722" s="112"/>
    </row>
    <row r="723" spans="1:19" ht="15.75" customHeight="1" x14ac:dyDescent="0.2">
      <c r="A723" s="108"/>
      <c r="B723" s="108"/>
      <c r="C723" s="108"/>
      <c r="D723" s="107"/>
      <c r="E723" s="108"/>
      <c r="F723" s="108"/>
      <c r="G723" s="108"/>
      <c r="H723" s="108"/>
      <c r="I723" s="108"/>
      <c r="J723" s="109"/>
      <c r="K723" s="109"/>
      <c r="L723" s="108"/>
      <c r="M723" s="108"/>
      <c r="N723" s="108"/>
      <c r="O723" s="112"/>
      <c r="P723" s="112"/>
      <c r="Q723" s="108"/>
      <c r="R723" s="108"/>
      <c r="S723" s="112"/>
    </row>
    <row r="724" spans="1:19" ht="15.75" customHeight="1" x14ac:dyDescent="0.2">
      <c r="A724" s="108"/>
      <c r="B724" s="108"/>
      <c r="C724" s="108"/>
      <c r="D724" s="107"/>
      <c r="E724" s="108"/>
      <c r="F724" s="108"/>
      <c r="G724" s="108"/>
      <c r="H724" s="108"/>
      <c r="I724" s="108"/>
      <c r="J724" s="109"/>
      <c r="K724" s="109"/>
      <c r="L724" s="108"/>
      <c r="M724" s="108"/>
      <c r="N724" s="108"/>
      <c r="O724" s="112"/>
      <c r="P724" s="112"/>
      <c r="Q724" s="108"/>
      <c r="R724" s="108"/>
      <c r="S724" s="112"/>
    </row>
    <row r="725" spans="1:19" ht="15.75" customHeight="1" x14ac:dyDescent="0.2">
      <c r="A725" s="108"/>
      <c r="B725" s="108"/>
      <c r="C725" s="108"/>
      <c r="D725" s="107"/>
      <c r="E725" s="108"/>
      <c r="F725" s="108"/>
      <c r="G725" s="108"/>
      <c r="H725" s="108"/>
      <c r="I725" s="108"/>
      <c r="J725" s="109"/>
      <c r="K725" s="109"/>
      <c r="L725" s="108"/>
      <c r="M725" s="108"/>
      <c r="N725" s="108"/>
      <c r="O725" s="112"/>
      <c r="P725" s="112"/>
      <c r="Q725" s="108"/>
      <c r="R725" s="108"/>
      <c r="S725" s="112"/>
    </row>
    <row r="726" spans="1:19" ht="15.75" customHeight="1" x14ac:dyDescent="0.2">
      <c r="A726" s="108"/>
      <c r="B726" s="108"/>
      <c r="C726" s="108"/>
      <c r="D726" s="107"/>
      <c r="E726" s="108"/>
      <c r="F726" s="108"/>
      <c r="G726" s="108"/>
      <c r="H726" s="108"/>
      <c r="I726" s="108"/>
      <c r="J726" s="109"/>
      <c r="K726" s="109"/>
      <c r="L726" s="108"/>
      <c r="M726" s="108"/>
      <c r="N726" s="108"/>
      <c r="O726" s="112"/>
      <c r="P726" s="112"/>
      <c r="Q726" s="108"/>
      <c r="R726" s="108"/>
      <c r="S726" s="112"/>
    </row>
    <row r="727" spans="1:19" ht="15.75" customHeight="1" x14ac:dyDescent="0.2">
      <c r="A727" s="108"/>
      <c r="B727" s="108"/>
      <c r="C727" s="108"/>
      <c r="D727" s="107"/>
      <c r="E727" s="108"/>
      <c r="F727" s="108"/>
      <c r="G727" s="108"/>
      <c r="H727" s="108"/>
      <c r="I727" s="108"/>
      <c r="J727" s="109"/>
      <c r="K727" s="109"/>
      <c r="L727" s="108"/>
      <c r="M727" s="108"/>
      <c r="N727" s="108"/>
      <c r="O727" s="112"/>
      <c r="P727" s="112"/>
      <c r="Q727" s="108"/>
      <c r="R727" s="108"/>
      <c r="S727" s="112"/>
    </row>
    <row r="728" spans="1:19" ht="15.75" customHeight="1" x14ac:dyDescent="0.2">
      <c r="A728" s="108"/>
      <c r="B728" s="108"/>
      <c r="C728" s="108"/>
      <c r="D728" s="107"/>
      <c r="E728" s="108"/>
      <c r="F728" s="108"/>
      <c r="G728" s="108"/>
      <c r="H728" s="108"/>
      <c r="I728" s="108"/>
      <c r="J728" s="109"/>
      <c r="K728" s="109"/>
      <c r="L728" s="108"/>
      <c r="M728" s="108"/>
      <c r="N728" s="108"/>
      <c r="O728" s="112"/>
      <c r="P728" s="112"/>
      <c r="Q728" s="108"/>
      <c r="R728" s="108"/>
      <c r="S728" s="112"/>
    </row>
    <row r="729" spans="1:19" ht="15.75" customHeight="1" x14ac:dyDescent="0.2">
      <c r="A729" s="108"/>
      <c r="B729" s="108"/>
      <c r="C729" s="108"/>
      <c r="D729" s="107"/>
      <c r="E729" s="108"/>
      <c r="F729" s="108"/>
      <c r="G729" s="108"/>
      <c r="H729" s="108"/>
      <c r="I729" s="108"/>
      <c r="J729" s="109"/>
      <c r="K729" s="109"/>
      <c r="L729" s="108"/>
      <c r="M729" s="108"/>
      <c r="N729" s="108"/>
      <c r="O729" s="112"/>
      <c r="P729" s="112"/>
      <c r="Q729" s="108"/>
      <c r="R729" s="108"/>
      <c r="S729" s="112"/>
    </row>
    <row r="730" spans="1:19" ht="15.75" customHeight="1" x14ac:dyDescent="0.2">
      <c r="A730" s="108"/>
      <c r="B730" s="108"/>
      <c r="C730" s="108"/>
      <c r="D730" s="107"/>
      <c r="E730" s="108"/>
      <c r="F730" s="108"/>
      <c r="G730" s="108"/>
      <c r="H730" s="108"/>
      <c r="I730" s="108"/>
      <c r="J730" s="109"/>
      <c r="K730" s="109"/>
      <c r="L730" s="108"/>
      <c r="M730" s="108"/>
      <c r="N730" s="108"/>
      <c r="O730" s="112"/>
      <c r="P730" s="112"/>
      <c r="Q730" s="108"/>
      <c r="R730" s="108"/>
      <c r="S730" s="112"/>
    </row>
    <row r="731" spans="1:19" ht="15.75" customHeight="1" x14ac:dyDescent="0.2">
      <c r="A731" s="108"/>
      <c r="B731" s="108"/>
      <c r="C731" s="108"/>
      <c r="D731" s="107"/>
      <c r="E731" s="108"/>
      <c r="F731" s="108"/>
      <c r="G731" s="108"/>
      <c r="H731" s="108"/>
      <c r="I731" s="108"/>
      <c r="J731" s="109"/>
      <c r="K731" s="109"/>
      <c r="L731" s="108"/>
      <c r="M731" s="108"/>
      <c r="N731" s="108"/>
      <c r="O731" s="112"/>
      <c r="P731" s="112"/>
      <c r="Q731" s="108"/>
      <c r="R731" s="108"/>
      <c r="S731" s="112"/>
    </row>
    <row r="732" spans="1:19" ht="15.75" customHeight="1" x14ac:dyDescent="0.2">
      <c r="A732" s="108"/>
      <c r="B732" s="108"/>
      <c r="C732" s="108"/>
      <c r="D732" s="107"/>
      <c r="E732" s="108"/>
      <c r="F732" s="108"/>
      <c r="G732" s="108"/>
      <c r="H732" s="108"/>
      <c r="I732" s="108"/>
      <c r="J732" s="109"/>
      <c r="K732" s="109"/>
      <c r="L732" s="108"/>
      <c r="M732" s="108"/>
      <c r="N732" s="108"/>
      <c r="O732" s="112"/>
      <c r="P732" s="112"/>
      <c r="Q732" s="108"/>
      <c r="R732" s="108"/>
      <c r="S732" s="112"/>
    </row>
    <row r="733" spans="1:19" ht="15.75" customHeight="1" x14ac:dyDescent="0.2">
      <c r="A733" s="108"/>
      <c r="B733" s="108"/>
      <c r="C733" s="108"/>
      <c r="D733" s="107"/>
      <c r="E733" s="108"/>
      <c r="F733" s="108"/>
      <c r="G733" s="108"/>
      <c r="H733" s="108"/>
      <c r="I733" s="108"/>
      <c r="J733" s="109"/>
      <c r="K733" s="109"/>
      <c r="L733" s="108"/>
      <c r="M733" s="108"/>
      <c r="N733" s="108"/>
      <c r="O733" s="112"/>
      <c r="P733" s="112"/>
      <c r="Q733" s="108"/>
      <c r="R733" s="108"/>
      <c r="S733" s="112"/>
    </row>
    <row r="734" spans="1:19" ht="15.75" customHeight="1" x14ac:dyDescent="0.2">
      <c r="A734" s="108"/>
      <c r="B734" s="108"/>
      <c r="C734" s="108"/>
      <c r="D734" s="107"/>
      <c r="E734" s="108"/>
      <c r="F734" s="108"/>
      <c r="G734" s="108"/>
      <c r="H734" s="108"/>
      <c r="I734" s="108"/>
      <c r="J734" s="109"/>
      <c r="K734" s="109"/>
      <c r="L734" s="108"/>
      <c r="M734" s="108"/>
      <c r="N734" s="108"/>
      <c r="O734" s="112"/>
      <c r="P734" s="112"/>
      <c r="Q734" s="108"/>
      <c r="R734" s="108"/>
      <c r="S734" s="112"/>
    </row>
    <row r="735" spans="1:19" ht="15.75" customHeight="1" x14ac:dyDescent="0.2">
      <c r="A735" s="108"/>
      <c r="B735" s="108"/>
      <c r="C735" s="108"/>
      <c r="D735" s="107"/>
      <c r="E735" s="108"/>
      <c r="F735" s="108"/>
      <c r="G735" s="108"/>
      <c r="H735" s="108"/>
      <c r="I735" s="108"/>
      <c r="J735" s="109"/>
      <c r="K735" s="109"/>
      <c r="L735" s="108"/>
      <c r="M735" s="108"/>
      <c r="N735" s="108"/>
      <c r="O735" s="112"/>
      <c r="P735" s="112"/>
      <c r="Q735" s="108"/>
      <c r="R735" s="108"/>
      <c r="S735" s="112"/>
    </row>
    <row r="736" spans="1:19" ht="15.75" customHeight="1" x14ac:dyDescent="0.2">
      <c r="A736" s="108"/>
      <c r="B736" s="108"/>
      <c r="C736" s="108"/>
      <c r="D736" s="107"/>
      <c r="E736" s="108"/>
      <c r="F736" s="108"/>
      <c r="G736" s="108"/>
      <c r="H736" s="108"/>
      <c r="I736" s="108"/>
      <c r="J736" s="109"/>
      <c r="K736" s="109"/>
      <c r="L736" s="108"/>
      <c r="M736" s="108"/>
      <c r="N736" s="108"/>
      <c r="O736" s="112"/>
      <c r="P736" s="112"/>
      <c r="Q736" s="108"/>
      <c r="R736" s="108"/>
      <c r="S736" s="112"/>
    </row>
    <row r="737" spans="1:19" ht="15.75" customHeight="1" x14ac:dyDescent="0.2">
      <c r="A737" s="108"/>
      <c r="B737" s="108"/>
      <c r="C737" s="108"/>
      <c r="D737" s="107"/>
      <c r="E737" s="108"/>
      <c r="F737" s="108"/>
      <c r="G737" s="108"/>
      <c r="H737" s="108"/>
      <c r="I737" s="108"/>
      <c r="J737" s="109"/>
      <c r="K737" s="109"/>
      <c r="L737" s="108"/>
      <c r="M737" s="108"/>
      <c r="N737" s="108"/>
      <c r="O737" s="112"/>
      <c r="P737" s="112"/>
      <c r="Q737" s="108"/>
      <c r="R737" s="108"/>
      <c r="S737" s="112"/>
    </row>
    <row r="738" spans="1:19" ht="15.75" customHeight="1" x14ac:dyDescent="0.2">
      <c r="A738" s="108"/>
      <c r="B738" s="108"/>
      <c r="C738" s="108"/>
      <c r="D738" s="107"/>
      <c r="E738" s="108"/>
      <c r="F738" s="108"/>
      <c r="G738" s="108"/>
      <c r="H738" s="108"/>
      <c r="I738" s="108"/>
      <c r="J738" s="109"/>
      <c r="K738" s="109"/>
      <c r="L738" s="108"/>
      <c r="M738" s="108"/>
      <c r="N738" s="108"/>
      <c r="O738" s="112"/>
      <c r="P738" s="112"/>
      <c r="Q738" s="108"/>
      <c r="R738" s="108"/>
      <c r="S738" s="112"/>
    </row>
    <row r="739" spans="1:19" ht="15.75" customHeight="1" x14ac:dyDescent="0.2">
      <c r="A739" s="108"/>
      <c r="B739" s="108"/>
      <c r="C739" s="108"/>
      <c r="D739" s="107"/>
      <c r="E739" s="108"/>
      <c r="F739" s="108"/>
      <c r="G739" s="108"/>
      <c r="H739" s="108"/>
      <c r="I739" s="108"/>
      <c r="J739" s="109"/>
      <c r="K739" s="109"/>
      <c r="L739" s="108"/>
      <c r="M739" s="108"/>
      <c r="N739" s="108"/>
      <c r="O739" s="112"/>
      <c r="P739" s="112"/>
      <c r="Q739" s="108"/>
      <c r="R739" s="108"/>
      <c r="S739" s="112"/>
    </row>
    <row r="740" spans="1:19" ht="15.75" customHeight="1" x14ac:dyDescent="0.2">
      <c r="A740" s="108"/>
      <c r="B740" s="108"/>
      <c r="C740" s="108"/>
      <c r="D740" s="107"/>
      <c r="E740" s="108"/>
      <c r="F740" s="108"/>
      <c r="G740" s="108"/>
      <c r="H740" s="108"/>
      <c r="I740" s="108"/>
      <c r="J740" s="109"/>
      <c r="K740" s="109"/>
      <c r="L740" s="108"/>
      <c r="M740" s="108"/>
      <c r="N740" s="108"/>
      <c r="O740" s="112"/>
      <c r="P740" s="112"/>
      <c r="Q740" s="108"/>
      <c r="R740" s="108"/>
      <c r="S740" s="112"/>
    </row>
    <row r="741" spans="1:19" ht="15.75" customHeight="1" x14ac:dyDescent="0.2">
      <c r="A741" s="108"/>
      <c r="B741" s="108"/>
      <c r="C741" s="108"/>
      <c r="D741" s="107"/>
      <c r="E741" s="108"/>
      <c r="F741" s="108"/>
      <c r="G741" s="108"/>
      <c r="H741" s="108"/>
      <c r="I741" s="108"/>
      <c r="J741" s="109"/>
      <c r="K741" s="109"/>
      <c r="L741" s="108"/>
      <c r="M741" s="108"/>
      <c r="N741" s="108"/>
      <c r="O741" s="112"/>
      <c r="P741" s="112"/>
      <c r="Q741" s="108"/>
      <c r="R741" s="108"/>
      <c r="S741" s="112"/>
    </row>
    <row r="742" spans="1:19" ht="15.75" customHeight="1" x14ac:dyDescent="0.2">
      <c r="A742" s="108"/>
      <c r="B742" s="108"/>
      <c r="C742" s="108"/>
      <c r="D742" s="107"/>
      <c r="E742" s="108"/>
      <c r="F742" s="108"/>
      <c r="G742" s="108"/>
      <c r="H742" s="108"/>
      <c r="I742" s="108"/>
      <c r="J742" s="109"/>
      <c r="K742" s="109"/>
      <c r="L742" s="108"/>
      <c r="M742" s="108"/>
      <c r="N742" s="108"/>
      <c r="O742" s="112"/>
      <c r="P742" s="112"/>
      <c r="Q742" s="108"/>
      <c r="R742" s="108"/>
      <c r="S742" s="112"/>
    </row>
    <row r="743" spans="1:19" ht="15.75" customHeight="1" x14ac:dyDescent="0.2">
      <c r="A743" s="108"/>
      <c r="B743" s="108"/>
      <c r="C743" s="108"/>
      <c r="D743" s="107"/>
      <c r="E743" s="108"/>
      <c r="F743" s="108"/>
      <c r="G743" s="108"/>
      <c r="H743" s="108"/>
      <c r="I743" s="108"/>
      <c r="J743" s="109"/>
      <c r="K743" s="109"/>
      <c r="L743" s="108"/>
      <c r="M743" s="108"/>
      <c r="N743" s="108"/>
      <c r="O743" s="112"/>
      <c r="P743" s="112"/>
      <c r="Q743" s="108"/>
      <c r="R743" s="108"/>
      <c r="S743" s="112"/>
    </row>
    <row r="744" spans="1:19" ht="15.75" customHeight="1" x14ac:dyDescent="0.2">
      <c r="A744" s="108"/>
      <c r="B744" s="108"/>
      <c r="C744" s="108"/>
      <c r="D744" s="107"/>
      <c r="E744" s="108"/>
      <c r="F744" s="108"/>
      <c r="G744" s="108"/>
      <c r="H744" s="108"/>
      <c r="I744" s="108"/>
      <c r="J744" s="109"/>
      <c r="K744" s="109"/>
      <c r="L744" s="108"/>
      <c r="M744" s="108"/>
      <c r="N744" s="108"/>
      <c r="O744" s="112"/>
      <c r="P744" s="112"/>
      <c r="Q744" s="108"/>
      <c r="R744" s="108"/>
      <c r="S744" s="112"/>
    </row>
    <row r="745" spans="1:19" ht="15.75" customHeight="1" x14ac:dyDescent="0.2">
      <c r="A745" s="108"/>
      <c r="B745" s="108"/>
      <c r="C745" s="108"/>
      <c r="D745" s="107"/>
      <c r="E745" s="108"/>
      <c r="F745" s="108"/>
      <c r="G745" s="108"/>
      <c r="H745" s="108"/>
      <c r="I745" s="108"/>
      <c r="J745" s="109"/>
      <c r="K745" s="109"/>
      <c r="L745" s="108"/>
      <c r="M745" s="108"/>
      <c r="N745" s="108"/>
      <c r="O745" s="112"/>
      <c r="P745" s="112"/>
      <c r="Q745" s="108"/>
      <c r="R745" s="108"/>
      <c r="S745" s="112"/>
    </row>
    <row r="746" spans="1:19" ht="15.75" customHeight="1" x14ac:dyDescent="0.2">
      <c r="A746" s="108"/>
      <c r="B746" s="108"/>
      <c r="C746" s="108"/>
      <c r="D746" s="107"/>
      <c r="E746" s="108"/>
      <c r="F746" s="108"/>
      <c r="G746" s="108"/>
      <c r="H746" s="108"/>
      <c r="I746" s="108"/>
      <c r="J746" s="109"/>
      <c r="K746" s="109"/>
      <c r="L746" s="108"/>
      <c r="M746" s="108"/>
      <c r="N746" s="108"/>
      <c r="O746" s="112"/>
      <c r="P746" s="112"/>
      <c r="Q746" s="108"/>
      <c r="R746" s="108"/>
      <c r="S746" s="112"/>
    </row>
    <row r="747" spans="1:19" ht="15.75" customHeight="1" x14ac:dyDescent="0.2">
      <c r="A747" s="108"/>
      <c r="B747" s="108"/>
      <c r="C747" s="108"/>
      <c r="D747" s="107"/>
      <c r="E747" s="108"/>
      <c r="F747" s="108"/>
      <c r="G747" s="108"/>
      <c r="H747" s="108"/>
      <c r="I747" s="108"/>
      <c r="J747" s="109"/>
      <c r="K747" s="109"/>
      <c r="L747" s="108"/>
      <c r="M747" s="108"/>
      <c r="N747" s="108"/>
      <c r="O747" s="112"/>
      <c r="P747" s="112"/>
      <c r="Q747" s="108"/>
      <c r="R747" s="108"/>
      <c r="S747" s="112"/>
    </row>
    <row r="748" spans="1:19" ht="15.75" customHeight="1" x14ac:dyDescent="0.2">
      <c r="A748" s="108"/>
      <c r="B748" s="108"/>
      <c r="C748" s="108"/>
      <c r="D748" s="107"/>
      <c r="E748" s="108"/>
      <c r="F748" s="108"/>
      <c r="G748" s="108"/>
      <c r="H748" s="108"/>
      <c r="I748" s="108"/>
      <c r="J748" s="109"/>
      <c r="K748" s="109"/>
      <c r="L748" s="108"/>
      <c r="M748" s="108"/>
      <c r="N748" s="108"/>
      <c r="O748" s="112"/>
      <c r="P748" s="112"/>
      <c r="Q748" s="108"/>
      <c r="R748" s="108"/>
      <c r="S748" s="112"/>
    </row>
    <row r="749" spans="1:19" ht="15.75" customHeight="1" x14ac:dyDescent="0.2">
      <c r="A749" s="108"/>
      <c r="B749" s="108"/>
      <c r="C749" s="108"/>
      <c r="D749" s="107"/>
      <c r="E749" s="108"/>
      <c r="F749" s="108"/>
      <c r="G749" s="108"/>
      <c r="H749" s="108"/>
      <c r="I749" s="108"/>
      <c r="J749" s="109"/>
      <c r="K749" s="109"/>
      <c r="L749" s="108"/>
      <c r="M749" s="108"/>
      <c r="N749" s="108"/>
      <c r="O749" s="112"/>
      <c r="P749" s="112"/>
      <c r="Q749" s="108"/>
      <c r="R749" s="108"/>
      <c r="S749" s="112"/>
    </row>
    <row r="750" spans="1:19" ht="15.75" customHeight="1" x14ac:dyDescent="0.2">
      <c r="A750" s="108"/>
      <c r="B750" s="108"/>
      <c r="C750" s="108"/>
      <c r="D750" s="107"/>
      <c r="E750" s="108"/>
      <c r="F750" s="108"/>
      <c r="G750" s="108"/>
      <c r="H750" s="108"/>
      <c r="I750" s="108"/>
      <c r="J750" s="109"/>
      <c r="K750" s="109"/>
      <c r="L750" s="108"/>
      <c r="M750" s="108"/>
      <c r="N750" s="108"/>
      <c r="O750" s="112"/>
      <c r="P750" s="112"/>
      <c r="Q750" s="108"/>
      <c r="R750" s="108"/>
      <c r="S750" s="112"/>
    </row>
    <row r="751" spans="1:19" ht="15.75" customHeight="1" x14ac:dyDescent="0.2">
      <c r="A751" s="108"/>
      <c r="B751" s="108"/>
      <c r="C751" s="108"/>
      <c r="D751" s="107"/>
      <c r="E751" s="108"/>
      <c r="F751" s="108"/>
      <c r="G751" s="108"/>
      <c r="H751" s="108"/>
      <c r="I751" s="108"/>
      <c r="J751" s="109"/>
      <c r="K751" s="109"/>
      <c r="L751" s="108"/>
      <c r="M751" s="108"/>
      <c r="N751" s="108"/>
      <c r="O751" s="112"/>
      <c r="P751" s="112"/>
      <c r="Q751" s="108"/>
      <c r="R751" s="108"/>
      <c r="S751" s="112"/>
    </row>
    <row r="752" spans="1:19" ht="15.75" customHeight="1" x14ac:dyDescent="0.2">
      <c r="A752" s="108"/>
      <c r="B752" s="108"/>
      <c r="C752" s="108"/>
      <c r="D752" s="107"/>
      <c r="E752" s="108"/>
      <c r="F752" s="108"/>
      <c r="G752" s="108"/>
      <c r="H752" s="108"/>
      <c r="I752" s="108"/>
      <c r="J752" s="109"/>
      <c r="K752" s="109"/>
      <c r="L752" s="108"/>
      <c r="M752" s="108"/>
      <c r="N752" s="108"/>
      <c r="O752" s="112"/>
      <c r="P752" s="112"/>
      <c r="Q752" s="108"/>
      <c r="R752" s="108"/>
      <c r="S752" s="112"/>
    </row>
    <row r="753" spans="1:19" ht="15.75" customHeight="1" x14ac:dyDescent="0.2">
      <c r="A753" s="108"/>
      <c r="B753" s="108"/>
      <c r="C753" s="108"/>
      <c r="D753" s="107"/>
      <c r="E753" s="108"/>
      <c r="F753" s="108"/>
      <c r="G753" s="108"/>
      <c r="H753" s="108"/>
      <c r="I753" s="108"/>
      <c r="J753" s="109"/>
      <c r="K753" s="109"/>
      <c r="L753" s="108"/>
      <c r="M753" s="108"/>
      <c r="N753" s="108"/>
      <c r="O753" s="112"/>
      <c r="P753" s="112"/>
      <c r="Q753" s="108"/>
      <c r="R753" s="108"/>
      <c r="S753" s="112"/>
    </row>
    <row r="754" spans="1:19" ht="15.75" customHeight="1" x14ac:dyDescent="0.2">
      <c r="A754" s="108"/>
      <c r="B754" s="108"/>
      <c r="C754" s="108"/>
      <c r="D754" s="107"/>
      <c r="E754" s="108"/>
      <c r="F754" s="108"/>
      <c r="G754" s="108"/>
      <c r="H754" s="108"/>
      <c r="I754" s="108"/>
      <c r="J754" s="109"/>
      <c r="K754" s="109"/>
      <c r="L754" s="108"/>
      <c r="M754" s="108"/>
      <c r="N754" s="108"/>
      <c r="O754" s="112"/>
      <c r="P754" s="112"/>
      <c r="Q754" s="108"/>
      <c r="R754" s="108"/>
      <c r="S754" s="112"/>
    </row>
    <row r="755" spans="1:19" ht="15.75" customHeight="1" x14ac:dyDescent="0.2">
      <c r="A755" s="108"/>
      <c r="B755" s="108"/>
      <c r="C755" s="108"/>
      <c r="D755" s="107"/>
      <c r="E755" s="108"/>
      <c r="F755" s="108"/>
      <c r="G755" s="108"/>
      <c r="H755" s="108"/>
      <c r="I755" s="108"/>
      <c r="J755" s="109"/>
      <c r="K755" s="109"/>
      <c r="L755" s="108"/>
      <c r="M755" s="108"/>
      <c r="N755" s="108"/>
      <c r="O755" s="112"/>
      <c r="P755" s="112"/>
      <c r="Q755" s="108"/>
      <c r="R755" s="108"/>
      <c r="S755" s="112"/>
    </row>
    <row r="756" spans="1:19" ht="15.75" customHeight="1" x14ac:dyDescent="0.2">
      <c r="A756" s="108"/>
      <c r="B756" s="108"/>
      <c r="C756" s="108"/>
      <c r="D756" s="107"/>
      <c r="E756" s="108"/>
      <c r="F756" s="108"/>
      <c r="G756" s="108"/>
      <c r="H756" s="108"/>
      <c r="I756" s="108"/>
      <c r="J756" s="109"/>
      <c r="K756" s="109"/>
      <c r="L756" s="108"/>
      <c r="M756" s="108"/>
      <c r="N756" s="108"/>
      <c r="O756" s="112"/>
      <c r="P756" s="112"/>
      <c r="Q756" s="108"/>
      <c r="R756" s="108"/>
      <c r="S756" s="112"/>
    </row>
    <row r="757" spans="1:19" ht="15.75" customHeight="1" x14ac:dyDescent="0.2">
      <c r="A757" s="108"/>
      <c r="B757" s="108"/>
      <c r="C757" s="108"/>
      <c r="D757" s="107"/>
      <c r="E757" s="108"/>
      <c r="F757" s="108"/>
      <c r="G757" s="108"/>
      <c r="H757" s="108"/>
      <c r="I757" s="108"/>
      <c r="J757" s="109"/>
      <c r="K757" s="109"/>
      <c r="L757" s="108"/>
      <c r="M757" s="108"/>
      <c r="N757" s="108"/>
      <c r="O757" s="112"/>
      <c r="P757" s="112"/>
      <c r="Q757" s="108"/>
      <c r="R757" s="108"/>
      <c r="S757" s="112"/>
    </row>
    <row r="758" spans="1:19" ht="15.75" customHeight="1" x14ac:dyDescent="0.2">
      <c r="A758" s="108"/>
      <c r="B758" s="108"/>
      <c r="C758" s="108"/>
      <c r="D758" s="107"/>
      <c r="E758" s="108"/>
      <c r="F758" s="108"/>
      <c r="G758" s="108"/>
      <c r="H758" s="108"/>
      <c r="I758" s="108"/>
      <c r="J758" s="109"/>
      <c r="K758" s="109"/>
      <c r="L758" s="108"/>
      <c r="M758" s="108"/>
      <c r="N758" s="108"/>
      <c r="O758" s="112"/>
      <c r="P758" s="112"/>
      <c r="Q758" s="108"/>
      <c r="R758" s="108"/>
      <c r="S758" s="112"/>
    </row>
    <row r="759" spans="1:19" ht="15.75" customHeight="1" x14ac:dyDescent="0.2">
      <c r="A759" s="108"/>
      <c r="B759" s="108"/>
      <c r="C759" s="108"/>
      <c r="D759" s="107"/>
      <c r="E759" s="108"/>
      <c r="F759" s="108"/>
      <c r="G759" s="108"/>
      <c r="H759" s="108"/>
      <c r="I759" s="108"/>
      <c r="J759" s="109"/>
      <c r="K759" s="109"/>
      <c r="L759" s="108"/>
      <c r="M759" s="108"/>
      <c r="N759" s="108"/>
      <c r="O759" s="112"/>
      <c r="P759" s="112"/>
      <c r="Q759" s="108"/>
      <c r="R759" s="108"/>
      <c r="S759" s="112"/>
    </row>
    <row r="760" spans="1:19" ht="15.75" customHeight="1" x14ac:dyDescent="0.2">
      <c r="A760" s="108"/>
      <c r="B760" s="108"/>
      <c r="C760" s="108"/>
      <c r="D760" s="107"/>
      <c r="E760" s="108"/>
      <c r="F760" s="108"/>
      <c r="G760" s="108"/>
      <c r="H760" s="108"/>
      <c r="I760" s="108"/>
      <c r="J760" s="109"/>
      <c r="K760" s="109"/>
      <c r="L760" s="108"/>
      <c r="M760" s="108"/>
      <c r="N760" s="108"/>
      <c r="O760" s="112"/>
      <c r="P760" s="112"/>
      <c r="Q760" s="108"/>
      <c r="R760" s="108"/>
      <c r="S760" s="112"/>
    </row>
    <row r="761" spans="1:19" ht="15.75" customHeight="1" x14ac:dyDescent="0.2">
      <c r="A761" s="108"/>
      <c r="B761" s="108"/>
      <c r="C761" s="108"/>
      <c r="D761" s="107"/>
      <c r="E761" s="108"/>
      <c r="F761" s="108"/>
      <c r="G761" s="108"/>
      <c r="H761" s="108"/>
      <c r="I761" s="108"/>
      <c r="J761" s="109"/>
      <c r="K761" s="109"/>
      <c r="L761" s="108"/>
      <c r="M761" s="108"/>
      <c r="N761" s="108"/>
      <c r="O761" s="112"/>
      <c r="P761" s="112"/>
      <c r="Q761" s="108"/>
      <c r="R761" s="108"/>
      <c r="S761" s="112"/>
    </row>
    <row r="762" spans="1:19" ht="15.75" customHeight="1" x14ac:dyDescent="0.2">
      <c r="A762" s="108"/>
      <c r="B762" s="108"/>
      <c r="C762" s="108"/>
      <c r="D762" s="107"/>
      <c r="E762" s="108"/>
      <c r="F762" s="108"/>
      <c r="G762" s="108"/>
      <c r="H762" s="108"/>
      <c r="I762" s="108"/>
      <c r="J762" s="109"/>
      <c r="K762" s="109"/>
      <c r="L762" s="108"/>
      <c r="M762" s="108"/>
      <c r="N762" s="108"/>
      <c r="O762" s="112"/>
      <c r="P762" s="112"/>
      <c r="Q762" s="108"/>
      <c r="R762" s="108"/>
      <c r="S762" s="112"/>
    </row>
    <row r="763" spans="1:19" ht="15.75" customHeight="1" x14ac:dyDescent="0.2">
      <c r="A763" s="108"/>
      <c r="B763" s="108"/>
      <c r="C763" s="108"/>
      <c r="D763" s="107"/>
      <c r="E763" s="108"/>
      <c r="F763" s="108"/>
      <c r="G763" s="108"/>
      <c r="H763" s="108"/>
      <c r="I763" s="108"/>
      <c r="J763" s="109"/>
      <c r="K763" s="109"/>
      <c r="L763" s="108"/>
      <c r="M763" s="108"/>
      <c r="N763" s="108"/>
      <c r="O763" s="112"/>
      <c r="P763" s="112"/>
      <c r="Q763" s="108"/>
      <c r="R763" s="108"/>
      <c r="S763" s="112"/>
    </row>
    <row r="764" spans="1:19" ht="15.75" customHeight="1" x14ac:dyDescent="0.2">
      <c r="A764" s="108"/>
      <c r="B764" s="108"/>
      <c r="C764" s="108"/>
      <c r="D764" s="107"/>
      <c r="E764" s="108"/>
      <c r="F764" s="108"/>
      <c r="G764" s="108"/>
      <c r="H764" s="108"/>
      <c r="I764" s="108"/>
      <c r="J764" s="109"/>
      <c r="K764" s="109"/>
      <c r="L764" s="108"/>
      <c r="M764" s="108"/>
      <c r="N764" s="108"/>
      <c r="O764" s="112"/>
      <c r="P764" s="112"/>
      <c r="Q764" s="108"/>
      <c r="R764" s="108"/>
      <c r="S764" s="112"/>
    </row>
    <row r="765" spans="1:19" ht="15.75" customHeight="1" x14ac:dyDescent="0.2">
      <c r="A765" s="108"/>
      <c r="B765" s="108"/>
      <c r="C765" s="108"/>
      <c r="D765" s="107"/>
      <c r="E765" s="108"/>
      <c r="F765" s="108"/>
      <c r="G765" s="108"/>
      <c r="H765" s="108"/>
      <c r="I765" s="108"/>
      <c r="J765" s="109"/>
      <c r="K765" s="109"/>
      <c r="L765" s="108"/>
      <c r="M765" s="108"/>
      <c r="N765" s="108"/>
      <c r="O765" s="112"/>
      <c r="P765" s="112"/>
      <c r="Q765" s="108"/>
      <c r="R765" s="108"/>
      <c r="S765" s="112"/>
    </row>
    <row r="766" spans="1:19" ht="15.75" customHeight="1" x14ac:dyDescent="0.2">
      <c r="A766" s="108"/>
      <c r="B766" s="108"/>
      <c r="C766" s="108"/>
      <c r="D766" s="107"/>
      <c r="E766" s="108"/>
      <c r="F766" s="108"/>
      <c r="G766" s="108"/>
      <c r="H766" s="108"/>
      <c r="I766" s="108"/>
      <c r="J766" s="109"/>
      <c r="K766" s="109"/>
      <c r="L766" s="108"/>
      <c r="M766" s="108"/>
      <c r="N766" s="108"/>
      <c r="O766" s="112"/>
      <c r="P766" s="112"/>
      <c r="Q766" s="108"/>
      <c r="R766" s="108"/>
      <c r="S766" s="112"/>
    </row>
    <row r="767" spans="1:19" ht="15.75" customHeight="1" x14ac:dyDescent="0.2">
      <c r="A767" s="108"/>
      <c r="B767" s="108"/>
      <c r="C767" s="108"/>
      <c r="D767" s="107"/>
      <c r="E767" s="108"/>
      <c r="F767" s="108"/>
      <c r="G767" s="108"/>
      <c r="H767" s="108"/>
      <c r="I767" s="108"/>
      <c r="J767" s="109"/>
      <c r="K767" s="109"/>
      <c r="L767" s="108"/>
      <c r="M767" s="108"/>
      <c r="N767" s="108"/>
      <c r="O767" s="112"/>
      <c r="P767" s="112"/>
      <c r="Q767" s="108"/>
      <c r="R767" s="108"/>
      <c r="S767" s="112"/>
    </row>
    <row r="768" spans="1:19" ht="15.75" customHeight="1" x14ac:dyDescent="0.2">
      <c r="A768" s="108"/>
      <c r="B768" s="108"/>
      <c r="C768" s="108"/>
      <c r="D768" s="107"/>
      <c r="E768" s="108"/>
      <c r="F768" s="108"/>
      <c r="G768" s="108"/>
      <c r="H768" s="108"/>
      <c r="I768" s="108"/>
      <c r="J768" s="109"/>
      <c r="K768" s="109"/>
      <c r="L768" s="108"/>
      <c r="M768" s="108"/>
      <c r="N768" s="108"/>
      <c r="O768" s="112"/>
      <c r="P768" s="112"/>
      <c r="Q768" s="108"/>
      <c r="R768" s="108"/>
      <c r="S768" s="112"/>
    </row>
    <row r="769" spans="1:19" ht="15.75" customHeight="1" x14ac:dyDescent="0.2">
      <c r="A769" s="108"/>
      <c r="B769" s="108"/>
      <c r="C769" s="108"/>
      <c r="D769" s="107"/>
      <c r="E769" s="108"/>
      <c r="F769" s="108"/>
      <c r="G769" s="108"/>
      <c r="H769" s="108"/>
      <c r="I769" s="108"/>
      <c r="J769" s="109"/>
      <c r="K769" s="109"/>
      <c r="L769" s="108"/>
      <c r="M769" s="108"/>
      <c r="N769" s="108"/>
      <c r="O769" s="112"/>
      <c r="P769" s="112"/>
      <c r="Q769" s="108"/>
      <c r="R769" s="108"/>
      <c r="S769" s="112"/>
    </row>
    <row r="770" spans="1:19" ht="15.75" customHeight="1" x14ac:dyDescent="0.2">
      <c r="A770" s="108"/>
      <c r="B770" s="108"/>
      <c r="C770" s="108"/>
      <c r="D770" s="107"/>
      <c r="E770" s="108"/>
      <c r="F770" s="108"/>
      <c r="G770" s="108"/>
      <c r="H770" s="108"/>
      <c r="I770" s="108"/>
      <c r="J770" s="109"/>
      <c r="K770" s="109"/>
      <c r="L770" s="108"/>
      <c r="M770" s="108"/>
      <c r="N770" s="108"/>
      <c r="O770" s="112"/>
      <c r="P770" s="112"/>
      <c r="Q770" s="108"/>
      <c r="R770" s="108"/>
      <c r="S770" s="112"/>
    </row>
    <row r="771" spans="1:19" ht="15.75" customHeight="1" x14ac:dyDescent="0.2">
      <c r="A771" s="108"/>
      <c r="B771" s="108"/>
      <c r="C771" s="108"/>
      <c r="D771" s="107"/>
      <c r="E771" s="108"/>
      <c r="F771" s="108"/>
      <c r="G771" s="108"/>
      <c r="H771" s="108"/>
      <c r="I771" s="108"/>
      <c r="J771" s="109"/>
      <c r="K771" s="109"/>
      <c r="L771" s="108"/>
      <c r="M771" s="108"/>
      <c r="N771" s="108"/>
      <c r="O771" s="112"/>
      <c r="P771" s="112"/>
      <c r="Q771" s="108"/>
      <c r="R771" s="108"/>
      <c r="S771" s="112"/>
    </row>
    <row r="772" spans="1:19" ht="15.75" customHeight="1" x14ac:dyDescent="0.2">
      <c r="A772" s="108"/>
      <c r="B772" s="108"/>
      <c r="C772" s="108"/>
      <c r="D772" s="107"/>
      <c r="E772" s="108"/>
      <c r="F772" s="108"/>
      <c r="G772" s="108"/>
      <c r="H772" s="108"/>
      <c r="I772" s="108"/>
      <c r="J772" s="109"/>
      <c r="K772" s="109"/>
      <c r="L772" s="108"/>
      <c r="M772" s="108"/>
      <c r="N772" s="108"/>
      <c r="O772" s="112"/>
      <c r="P772" s="112"/>
      <c r="Q772" s="108"/>
      <c r="R772" s="108"/>
      <c r="S772" s="112"/>
    </row>
    <row r="773" spans="1:19" ht="15.75" customHeight="1" x14ac:dyDescent="0.2">
      <c r="A773" s="108"/>
      <c r="B773" s="108"/>
      <c r="C773" s="108"/>
      <c r="D773" s="107"/>
      <c r="E773" s="108"/>
      <c r="F773" s="108"/>
      <c r="G773" s="108"/>
      <c r="H773" s="108"/>
      <c r="I773" s="108"/>
      <c r="J773" s="109"/>
      <c r="K773" s="109"/>
      <c r="L773" s="108"/>
      <c r="M773" s="108"/>
      <c r="N773" s="108"/>
      <c r="O773" s="112"/>
      <c r="P773" s="112"/>
      <c r="Q773" s="108"/>
      <c r="R773" s="108"/>
      <c r="S773" s="112"/>
    </row>
    <row r="774" spans="1:19" ht="15.75" customHeight="1" x14ac:dyDescent="0.2">
      <c r="A774" s="108"/>
      <c r="B774" s="108"/>
      <c r="C774" s="108"/>
      <c r="D774" s="107"/>
      <c r="E774" s="108"/>
      <c r="F774" s="108"/>
      <c r="G774" s="108"/>
      <c r="H774" s="108"/>
      <c r="I774" s="108"/>
      <c r="J774" s="109"/>
      <c r="K774" s="109"/>
      <c r="L774" s="108"/>
      <c r="M774" s="108"/>
      <c r="N774" s="108"/>
      <c r="O774" s="112"/>
      <c r="P774" s="112"/>
      <c r="Q774" s="108"/>
      <c r="R774" s="108"/>
      <c r="S774" s="112"/>
    </row>
    <row r="775" spans="1:19" ht="15.75" customHeight="1" x14ac:dyDescent="0.2">
      <c r="A775" s="108"/>
      <c r="B775" s="108"/>
      <c r="C775" s="108"/>
      <c r="D775" s="107"/>
      <c r="E775" s="108"/>
      <c r="F775" s="108"/>
      <c r="G775" s="108"/>
      <c r="H775" s="108"/>
      <c r="I775" s="108"/>
      <c r="J775" s="109"/>
      <c r="K775" s="109"/>
      <c r="L775" s="108"/>
      <c r="M775" s="108"/>
      <c r="N775" s="108"/>
      <c r="O775" s="112"/>
      <c r="P775" s="112"/>
      <c r="Q775" s="108"/>
      <c r="R775" s="108"/>
      <c r="S775" s="112"/>
    </row>
    <row r="776" spans="1:19" ht="15.75" customHeight="1" x14ac:dyDescent="0.2">
      <c r="A776" s="108"/>
      <c r="B776" s="108"/>
      <c r="C776" s="108"/>
      <c r="D776" s="107"/>
      <c r="E776" s="108"/>
      <c r="F776" s="108"/>
      <c r="G776" s="108"/>
      <c r="H776" s="108"/>
      <c r="I776" s="108"/>
      <c r="J776" s="109"/>
      <c r="K776" s="109"/>
      <c r="L776" s="108"/>
      <c r="M776" s="108"/>
      <c r="N776" s="108"/>
      <c r="O776" s="112"/>
      <c r="P776" s="112"/>
      <c r="Q776" s="108"/>
      <c r="R776" s="108"/>
      <c r="S776" s="112"/>
    </row>
    <row r="777" spans="1:19" ht="15.75" customHeight="1" x14ac:dyDescent="0.2">
      <c r="A777" s="108"/>
      <c r="B777" s="108"/>
      <c r="C777" s="108"/>
      <c r="D777" s="107"/>
      <c r="E777" s="108"/>
      <c r="F777" s="108"/>
      <c r="G777" s="108"/>
      <c r="H777" s="108"/>
      <c r="I777" s="108"/>
      <c r="J777" s="109"/>
      <c r="K777" s="109"/>
      <c r="L777" s="108"/>
      <c r="M777" s="108"/>
      <c r="N777" s="108"/>
      <c r="O777" s="112"/>
      <c r="P777" s="112"/>
      <c r="Q777" s="108"/>
      <c r="R777" s="108"/>
      <c r="S777" s="112"/>
    </row>
    <row r="778" spans="1:19" ht="15.75" customHeight="1" x14ac:dyDescent="0.2">
      <c r="A778" s="108"/>
      <c r="B778" s="108"/>
      <c r="C778" s="108"/>
      <c r="D778" s="107"/>
      <c r="E778" s="108"/>
      <c r="F778" s="108"/>
      <c r="G778" s="108"/>
      <c r="H778" s="108"/>
      <c r="I778" s="108"/>
      <c r="J778" s="109"/>
      <c r="K778" s="109"/>
      <c r="L778" s="108"/>
      <c r="M778" s="108"/>
      <c r="N778" s="108"/>
      <c r="O778" s="112"/>
      <c r="P778" s="112"/>
      <c r="Q778" s="108"/>
      <c r="R778" s="108"/>
      <c r="S778" s="112"/>
    </row>
    <row r="779" spans="1:19" ht="15.75" customHeight="1" x14ac:dyDescent="0.2">
      <c r="A779" s="108"/>
      <c r="B779" s="108"/>
      <c r="C779" s="108"/>
      <c r="D779" s="107"/>
      <c r="E779" s="108"/>
      <c r="F779" s="108"/>
      <c r="G779" s="108"/>
      <c r="H779" s="108"/>
      <c r="I779" s="108"/>
      <c r="J779" s="109"/>
      <c r="K779" s="109"/>
      <c r="L779" s="108"/>
      <c r="M779" s="108"/>
      <c r="N779" s="108"/>
      <c r="O779" s="112"/>
      <c r="P779" s="112"/>
      <c r="Q779" s="108"/>
      <c r="R779" s="108"/>
      <c r="S779" s="112"/>
    </row>
    <row r="780" spans="1:19" ht="15.75" customHeight="1" x14ac:dyDescent="0.2">
      <c r="A780" s="108"/>
      <c r="B780" s="108"/>
      <c r="C780" s="108"/>
      <c r="D780" s="107"/>
      <c r="E780" s="108"/>
      <c r="F780" s="108"/>
      <c r="G780" s="108"/>
      <c r="H780" s="108"/>
      <c r="I780" s="108"/>
      <c r="J780" s="109"/>
      <c r="K780" s="109"/>
      <c r="L780" s="108"/>
      <c r="M780" s="108"/>
      <c r="N780" s="108"/>
      <c r="O780" s="112"/>
      <c r="P780" s="112"/>
      <c r="Q780" s="108"/>
      <c r="R780" s="108"/>
      <c r="S780" s="112"/>
    </row>
    <row r="781" spans="1:19" ht="15.75" customHeight="1" x14ac:dyDescent="0.2">
      <c r="A781" s="108"/>
      <c r="B781" s="108"/>
      <c r="C781" s="108"/>
      <c r="D781" s="107"/>
      <c r="E781" s="108"/>
      <c r="F781" s="108"/>
      <c r="G781" s="108"/>
      <c r="H781" s="108"/>
      <c r="I781" s="108"/>
      <c r="J781" s="109"/>
      <c r="K781" s="109"/>
      <c r="L781" s="108"/>
      <c r="M781" s="108"/>
      <c r="N781" s="108"/>
      <c r="O781" s="112"/>
      <c r="P781" s="112"/>
      <c r="Q781" s="108"/>
      <c r="R781" s="108"/>
      <c r="S781" s="112"/>
    </row>
    <row r="782" spans="1:19" ht="15.75" customHeight="1" x14ac:dyDescent="0.2">
      <c r="A782" s="108"/>
      <c r="B782" s="108"/>
      <c r="C782" s="108"/>
      <c r="D782" s="107"/>
      <c r="E782" s="108"/>
      <c r="F782" s="108"/>
      <c r="G782" s="108"/>
      <c r="H782" s="108"/>
      <c r="I782" s="108"/>
      <c r="J782" s="109"/>
      <c r="K782" s="109"/>
      <c r="L782" s="108"/>
      <c r="M782" s="108"/>
      <c r="N782" s="108"/>
      <c r="O782" s="112"/>
      <c r="P782" s="112"/>
      <c r="Q782" s="108"/>
      <c r="R782" s="108"/>
      <c r="S782" s="112"/>
    </row>
    <row r="783" spans="1:19" ht="15.75" customHeight="1" x14ac:dyDescent="0.2">
      <c r="A783" s="108"/>
      <c r="B783" s="108"/>
      <c r="C783" s="108"/>
      <c r="D783" s="107"/>
      <c r="E783" s="108"/>
      <c r="F783" s="108"/>
      <c r="G783" s="108"/>
      <c r="H783" s="108"/>
      <c r="I783" s="108"/>
      <c r="J783" s="109"/>
      <c r="K783" s="109"/>
      <c r="L783" s="108"/>
      <c r="M783" s="108"/>
      <c r="N783" s="108"/>
      <c r="O783" s="112"/>
      <c r="P783" s="112"/>
      <c r="Q783" s="108"/>
      <c r="R783" s="108"/>
      <c r="S783" s="112"/>
    </row>
    <row r="784" spans="1:19" ht="15.75" customHeight="1" x14ac:dyDescent="0.2">
      <c r="A784" s="108"/>
      <c r="B784" s="108"/>
      <c r="C784" s="108"/>
      <c r="D784" s="107"/>
      <c r="E784" s="108"/>
      <c r="F784" s="108"/>
      <c r="G784" s="108"/>
      <c r="H784" s="108"/>
      <c r="I784" s="108"/>
      <c r="J784" s="109"/>
      <c r="K784" s="109"/>
      <c r="L784" s="108"/>
      <c r="M784" s="108"/>
      <c r="N784" s="108"/>
      <c r="O784" s="112"/>
      <c r="P784" s="112"/>
      <c r="Q784" s="108"/>
      <c r="R784" s="108"/>
      <c r="S784" s="112"/>
    </row>
    <row r="785" spans="1:19" ht="15.75" customHeight="1" x14ac:dyDescent="0.2">
      <c r="A785" s="108"/>
      <c r="B785" s="108"/>
      <c r="C785" s="108"/>
      <c r="D785" s="107"/>
      <c r="E785" s="108"/>
      <c r="F785" s="108"/>
      <c r="G785" s="108"/>
      <c r="H785" s="108"/>
      <c r="I785" s="108"/>
      <c r="J785" s="109"/>
      <c r="K785" s="109"/>
      <c r="L785" s="108"/>
      <c r="M785" s="108"/>
      <c r="N785" s="108"/>
      <c r="O785" s="112"/>
      <c r="P785" s="112"/>
      <c r="Q785" s="108"/>
      <c r="R785" s="108"/>
      <c r="S785" s="112"/>
    </row>
    <row r="786" spans="1:19" ht="15.75" customHeight="1" x14ac:dyDescent="0.2">
      <c r="A786" s="108"/>
      <c r="B786" s="108"/>
      <c r="C786" s="108"/>
      <c r="D786" s="107"/>
      <c r="E786" s="108"/>
      <c r="F786" s="108"/>
      <c r="G786" s="108"/>
      <c r="H786" s="108"/>
      <c r="I786" s="108"/>
      <c r="J786" s="109"/>
      <c r="K786" s="109"/>
      <c r="L786" s="108"/>
      <c r="M786" s="108"/>
      <c r="N786" s="108"/>
      <c r="O786" s="112"/>
      <c r="P786" s="112"/>
      <c r="Q786" s="108"/>
      <c r="R786" s="108"/>
      <c r="S786" s="112"/>
    </row>
    <row r="787" spans="1:19" ht="15.75" customHeight="1" x14ac:dyDescent="0.2">
      <c r="A787" s="108"/>
      <c r="B787" s="108"/>
      <c r="C787" s="108"/>
      <c r="D787" s="107"/>
      <c r="E787" s="108"/>
      <c r="F787" s="108"/>
      <c r="G787" s="108"/>
      <c r="H787" s="108"/>
      <c r="I787" s="108"/>
      <c r="J787" s="109"/>
      <c r="K787" s="109"/>
      <c r="L787" s="108"/>
      <c r="M787" s="108"/>
      <c r="N787" s="108"/>
      <c r="O787" s="112"/>
      <c r="P787" s="112"/>
      <c r="Q787" s="108"/>
      <c r="R787" s="108"/>
      <c r="S787" s="112"/>
    </row>
    <row r="788" spans="1:19" ht="15.75" customHeight="1" x14ac:dyDescent="0.2">
      <c r="A788" s="108"/>
      <c r="B788" s="108"/>
      <c r="C788" s="108"/>
      <c r="D788" s="107"/>
      <c r="E788" s="108"/>
      <c r="F788" s="108"/>
      <c r="G788" s="108"/>
      <c r="H788" s="108"/>
      <c r="I788" s="108"/>
      <c r="J788" s="109"/>
      <c r="K788" s="109"/>
      <c r="L788" s="108"/>
      <c r="M788" s="108"/>
      <c r="N788" s="108"/>
      <c r="O788" s="112"/>
      <c r="P788" s="112"/>
      <c r="Q788" s="108"/>
      <c r="R788" s="108"/>
      <c r="S788" s="112"/>
    </row>
    <row r="789" spans="1:19" ht="15.75" customHeight="1" x14ac:dyDescent="0.2">
      <c r="A789" s="108"/>
      <c r="B789" s="108"/>
      <c r="C789" s="108"/>
      <c r="D789" s="107"/>
      <c r="E789" s="108"/>
      <c r="F789" s="108"/>
      <c r="G789" s="108"/>
      <c r="H789" s="108"/>
      <c r="I789" s="108"/>
      <c r="J789" s="109"/>
      <c r="K789" s="109"/>
      <c r="L789" s="108"/>
      <c r="M789" s="108"/>
      <c r="N789" s="108"/>
      <c r="O789" s="112"/>
      <c r="P789" s="112"/>
      <c r="Q789" s="108"/>
      <c r="R789" s="108"/>
      <c r="S789" s="112"/>
    </row>
    <row r="790" spans="1:19" ht="15.75" customHeight="1" x14ac:dyDescent="0.2">
      <c r="A790" s="108"/>
      <c r="B790" s="108"/>
      <c r="C790" s="108"/>
      <c r="D790" s="107"/>
      <c r="E790" s="108"/>
      <c r="F790" s="108"/>
      <c r="G790" s="108"/>
      <c r="H790" s="108"/>
      <c r="I790" s="108"/>
      <c r="J790" s="109"/>
      <c r="K790" s="109"/>
      <c r="L790" s="108"/>
      <c r="M790" s="108"/>
      <c r="N790" s="108"/>
      <c r="O790" s="112"/>
      <c r="P790" s="112"/>
      <c r="Q790" s="108"/>
      <c r="R790" s="108"/>
      <c r="S790" s="112"/>
    </row>
    <row r="791" spans="1:19" ht="15.75" customHeight="1" x14ac:dyDescent="0.2">
      <c r="A791" s="108"/>
      <c r="B791" s="108"/>
      <c r="C791" s="108"/>
      <c r="D791" s="107"/>
      <c r="E791" s="108"/>
      <c r="F791" s="108"/>
      <c r="G791" s="108"/>
      <c r="H791" s="108"/>
      <c r="I791" s="108"/>
      <c r="J791" s="109"/>
      <c r="K791" s="109"/>
      <c r="L791" s="108"/>
      <c r="M791" s="108"/>
      <c r="N791" s="108"/>
      <c r="O791" s="112"/>
      <c r="P791" s="112"/>
      <c r="Q791" s="108"/>
      <c r="R791" s="108"/>
      <c r="S791" s="112"/>
    </row>
    <row r="792" spans="1:19" ht="15.75" customHeight="1" x14ac:dyDescent="0.2">
      <c r="A792" s="108"/>
      <c r="B792" s="108"/>
      <c r="C792" s="108"/>
      <c r="D792" s="107"/>
      <c r="E792" s="108"/>
      <c r="F792" s="108"/>
      <c r="G792" s="108"/>
      <c r="H792" s="108"/>
      <c r="I792" s="108"/>
      <c r="J792" s="109"/>
      <c r="K792" s="109"/>
      <c r="L792" s="108"/>
      <c r="M792" s="108"/>
      <c r="N792" s="108"/>
      <c r="O792" s="112"/>
      <c r="P792" s="112"/>
      <c r="Q792" s="108"/>
      <c r="R792" s="108"/>
      <c r="S792" s="112"/>
    </row>
    <row r="793" spans="1:19" ht="15.75" customHeight="1" x14ac:dyDescent="0.2">
      <c r="A793" s="108"/>
      <c r="B793" s="108"/>
      <c r="C793" s="108"/>
      <c r="D793" s="107"/>
      <c r="E793" s="108"/>
      <c r="F793" s="108"/>
      <c r="G793" s="108"/>
      <c r="H793" s="108"/>
      <c r="I793" s="108"/>
      <c r="J793" s="109"/>
      <c r="K793" s="109"/>
      <c r="L793" s="108"/>
      <c r="M793" s="108"/>
      <c r="N793" s="108"/>
      <c r="O793" s="112"/>
      <c r="P793" s="112"/>
      <c r="Q793" s="108"/>
      <c r="R793" s="108"/>
      <c r="S793" s="112"/>
    </row>
    <row r="794" spans="1:19" ht="15.75" customHeight="1" x14ac:dyDescent="0.2">
      <c r="A794" s="108"/>
      <c r="B794" s="108"/>
      <c r="C794" s="108"/>
      <c r="D794" s="107"/>
      <c r="E794" s="108"/>
      <c r="F794" s="108"/>
      <c r="G794" s="108"/>
      <c r="H794" s="108"/>
      <c r="I794" s="108"/>
      <c r="J794" s="109"/>
      <c r="K794" s="109"/>
      <c r="L794" s="108"/>
      <c r="M794" s="108"/>
      <c r="N794" s="108"/>
      <c r="O794" s="112"/>
      <c r="P794" s="112"/>
      <c r="Q794" s="108"/>
      <c r="R794" s="108"/>
      <c r="S794" s="112"/>
    </row>
    <row r="795" spans="1:19" ht="15.75" customHeight="1" x14ac:dyDescent="0.2">
      <c r="A795" s="108"/>
      <c r="B795" s="108"/>
      <c r="C795" s="108"/>
      <c r="D795" s="107"/>
      <c r="E795" s="108"/>
      <c r="F795" s="108"/>
      <c r="G795" s="108"/>
      <c r="H795" s="108"/>
      <c r="I795" s="108"/>
      <c r="J795" s="109"/>
      <c r="K795" s="109"/>
      <c r="L795" s="108"/>
      <c r="M795" s="108"/>
      <c r="N795" s="108"/>
      <c r="O795" s="112"/>
      <c r="P795" s="112"/>
      <c r="Q795" s="108"/>
      <c r="R795" s="108"/>
      <c r="S795" s="112"/>
    </row>
    <row r="796" spans="1:19" ht="15.75" customHeight="1" x14ac:dyDescent="0.2">
      <c r="A796" s="108"/>
      <c r="B796" s="108"/>
      <c r="C796" s="108"/>
      <c r="D796" s="107"/>
      <c r="E796" s="108"/>
      <c r="F796" s="108"/>
      <c r="G796" s="108"/>
      <c r="H796" s="108"/>
      <c r="I796" s="108"/>
      <c r="J796" s="109"/>
      <c r="K796" s="109"/>
      <c r="L796" s="108"/>
      <c r="M796" s="108"/>
      <c r="N796" s="108"/>
      <c r="O796" s="112"/>
      <c r="P796" s="112"/>
      <c r="Q796" s="108"/>
      <c r="R796" s="108"/>
      <c r="S796" s="112"/>
    </row>
    <row r="797" spans="1:19" ht="15.75" customHeight="1" x14ac:dyDescent="0.2">
      <c r="A797" s="108"/>
      <c r="B797" s="108"/>
      <c r="C797" s="108"/>
      <c r="D797" s="107"/>
      <c r="E797" s="108"/>
      <c r="F797" s="108"/>
      <c r="G797" s="108"/>
      <c r="H797" s="108"/>
      <c r="I797" s="108"/>
      <c r="J797" s="109"/>
      <c r="K797" s="109"/>
      <c r="L797" s="108"/>
      <c r="M797" s="108"/>
      <c r="N797" s="108"/>
      <c r="O797" s="112"/>
      <c r="P797" s="112"/>
      <c r="Q797" s="108"/>
      <c r="R797" s="108"/>
      <c r="S797" s="112"/>
    </row>
    <row r="798" spans="1:19" ht="15.75" customHeight="1" x14ac:dyDescent="0.2">
      <c r="A798" s="108"/>
      <c r="B798" s="108"/>
      <c r="C798" s="108"/>
      <c r="D798" s="107"/>
      <c r="E798" s="108"/>
      <c r="F798" s="108"/>
      <c r="G798" s="108"/>
      <c r="H798" s="108"/>
      <c r="I798" s="108"/>
      <c r="J798" s="109"/>
      <c r="K798" s="109"/>
      <c r="L798" s="108"/>
      <c r="M798" s="108"/>
      <c r="N798" s="108"/>
      <c r="O798" s="112"/>
      <c r="P798" s="112"/>
      <c r="Q798" s="108"/>
      <c r="R798" s="108"/>
      <c r="S798" s="112"/>
    </row>
    <row r="799" spans="1:19" ht="15.75" customHeight="1" x14ac:dyDescent="0.2">
      <c r="A799" s="108"/>
      <c r="B799" s="108"/>
      <c r="C799" s="108"/>
      <c r="D799" s="107"/>
      <c r="E799" s="108"/>
      <c r="F799" s="108"/>
      <c r="G799" s="108"/>
      <c r="H799" s="108"/>
      <c r="I799" s="108"/>
      <c r="J799" s="109"/>
      <c r="K799" s="109"/>
      <c r="L799" s="108"/>
      <c r="M799" s="108"/>
      <c r="N799" s="108"/>
      <c r="O799" s="112"/>
      <c r="P799" s="112"/>
      <c r="Q799" s="108"/>
      <c r="R799" s="108"/>
      <c r="S799" s="112"/>
    </row>
    <row r="800" spans="1:19" ht="15.75" customHeight="1" x14ac:dyDescent="0.2">
      <c r="A800" s="108"/>
      <c r="B800" s="108"/>
      <c r="C800" s="108"/>
      <c r="D800" s="107"/>
      <c r="E800" s="108"/>
      <c r="F800" s="108"/>
      <c r="G800" s="108"/>
      <c r="H800" s="108"/>
      <c r="I800" s="108"/>
      <c r="J800" s="109"/>
      <c r="K800" s="109"/>
      <c r="L800" s="108"/>
      <c r="M800" s="108"/>
      <c r="N800" s="108"/>
      <c r="O800" s="112"/>
      <c r="P800" s="112"/>
      <c r="Q800" s="108"/>
      <c r="R800" s="108"/>
      <c r="S800" s="112"/>
    </row>
    <row r="801" spans="1:19" ht="15.75" customHeight="1" x14ac:dyDescent="0.2">
      <c r="A801" s="108"/>
      <c r="B801" s="108"/>
      <c r="C801" s="108"/>
      <c r="D801" s="107"/>
      <c r="E801" s="108"/>
      <c r="F801" s="108"/>
      <c r="G801" s="108"/>
      <c r="H801" s="108"/>
      <c r="I801" s="108"/>
      <c r="J801" s="109"/>
      <c r="K801" s="109"/>
      <c r="L801" s="108"/>
      <c r="M801" s="108"/>
      <c r="N801" s="108"/>
      <c r="O801" s="112"/>
      <c r="P801" s="112"/>
      <c r="Q801" s="108"/>
      <c r="R801" s="108"/>
      <c r="S801" s="112"/>
    </row>
    <row r="802" spans="1:19" ht="15.75" customHeight="1" x14ac:dyDescent="0.2">
      <c r="A802" s="108"/>
      <c r="B802" s="108"/>
      <c r="C802" s="108"/>
      <c r="D802" s="107"/>
      <c r="E802" s="108"/>
      <c r="F802" s="108"/>
      <c r="G802" s="108"/>
      <c r="H802" s="108"/>
      <c r="I802" s="108"/>
      <c r="J802" s="109"/>
      <c r="K802" s="109"/>
      <c r="L802" s="108"/>
      <c r="M802" s="108"/>
      <c r="N802" s="108"/>
      <c r="O802" s="112"/>
      <c r="P802" s="112"/>
      <c r="Q802" s="108"/>
      <c r="R802" s="108"/>
      <c r="S802" s="112"/>
    </row>
    <row r="803" spans="1:19" ht="15.75" customHeight="1" x14ac:dyDescent="0.2">
      <c r="A803" s="108"/>
      <c r="B803" s="108"/>
      <c r="C803" s="108"/>
      <c r="D803" s="107"/>
      <c r="E803" s="108"/>
      <c r="F803" s="108"/>
      <c r="G803" s="108"/>
      <c r="H803" s="108"/>
      <c r="I803" s="108"/>
      <c r="J803" s="109"/>
      <c r="K803" s="109"/>
      <c r="L803" s="108"/>
      <c r="M803" s="108"/>
      <c r="N803" s="108"/>
      <c r="O803" s="112"/>
      <c r="P803" s="112"/>
      <c r="Q803" s="108"/>
      <c r="R803" s="108"/>
      <c r="S803" s="112"/>
    </row>
    <row r="804" spans="1:19" ht="15.75" customHeight="1" x14ac:dyDescent="0.2">
      <c r="A804" s="108"/>
      <c r="B804" s="108"/>
      <c r="C804" s="108"/>
      <c r="D804" s="107"/>
      <c r="E804" s="108"/>
      <c r="F804" s="108"/>
      <c r="G804" s="108"/>
      <c r="H804" s="108"/>
      <c r="I804" s="108"/>
      <c r="J804" s="109"/>
      <c r="K804" s="109"/>
      <c r="L804" s="108"/>
      <c r="M804" s="108"/>
      <c r="N804" s="108"/>
      <c r="O804" s="112"/>
      <c r="P804" s="112"/>
      <c r="Q804" s="108"/>
      <c r="R804" s="108"/>
      <c r="S804" s="112"/>
    </row>
    <row r="805" spans="1:19" ht="15.75" customHeight="1" x14ac:dyDescent="0.2">
      <c r="A805" s="108"/>
      <c r="B805" s="108"/>
      <c r="C805" s="108"/>
      <c r="D805" s="107"/>
      <c r="E805" s="108"/>
      <c r="F805" s="108"/>
      <c r="G805" s="108"/>
      <c r="H805" s="108"/>
      <c r="I805" s="108"/>
      <c r="J805" s="109"/>
      <c r="K805" s="109"/>
      <c r="L805" s="108"/>
      <c r="M805" s="108"/>
      <c r="N805" s="108"/>
      <c r="O805" s="112"/>
      <c r="P805" s="112"/>
      <c r="Q805" s="108"/>
      <c r="R805" s="108"/>
      <c r="S805" s="112"/>
    </row>
    <row r="806" spans="1:19" ht="15.75" customHeight="1" x14ac:dyDescent="0.2">
      <c r="A806" s="108"/>
      <c r="B806" s="108"/>
      <c r="C806" s="108"/>
      <c r="D806" s="107"/>
      <c r="E806" s="108"/>
      <c r="F806" s="108"/>
      <c r="G806" s="108"/>
      <c r="H806" s="108"/>
      <c r="I806" s="108"/>
      <c r="J806" s="109"/>
      <c r="K806" s="109"/>
      <c r="L806" s="108"/>
      <c r="M806" s="108"/>
      <c r="N806" s="108"/>
      <c r="O806" s="112"/>
      <c r="P806" s="112"/>
      <c r="Q806" s="108"/>
      <c r="R806" s="108"/>
      <c r="S806" s="112"/>
    </row>
    <row r="807" spans="1:19" ht="15.75" customHeight="1" x14ac:dyDescent="0.2">
      <c r="A807" s="108"/>
      <c r="B807" s="108"/>
      <c r="C807" s="108"/>
      <c r="D807" s="107"/>
      <c r="E807" s="108"/>
      <c r="F807" s="108"/>
      <c r="G807" s="108"/>
      <c r="H807" s="108"/>
      <c r="I807" s="108"/>
      <c r="J807" s="109"/>
      <c r="K807" s="109"/>
      <c r="L807" s="108"/>
      <c r="M807" s="108"/>
      <c r="N807" s="108"/>
      <c r="O807" s="112"/>
      <c r="P807" s="112"/>
      <c r="Q807" s="108"/>
      <c r="R807" s="108"/>
      <c r="S807" s="112"/>
    </row>
    <row r="808" spans="1:19" ht="15.75" customHeight="1" x14ac:dyDescent="0.2">
      <c r="A808" s="108"/>
      <c r="B808" s="108"/>
      <c r="C808" s="108"/>
      <c r="D808" s="107"/>
      <c r="E808" s="108"/>
      <c r="F808" s="108"/>
      <c r="G808" s="108"/>
      <c r="H808" s="108"/>
      <c r="I808" s="108"/>
      <c r="J808" s="109"/>
      <c r="K808" s="109"/>
      <c r="L808" s="108"/>
      <c r="M808" s="108"/>
      <c r="N808" s="108"/>
      <c r="O808" s="112"/>
      <c r="P808" s="112"/>
      <c r="Q808" s="108"/>
      <c r="R808" s="108"/>
      <c r="S808" s="112"/>
    </row>
    <row r="809" spans="1:19" ht="15.75" customHeight="1" x14ac:dyDescent="0.2">
      <c r="A809" s="108"/>
      <c r="B809" s="108"/>
      <c r="C809" s="108"/>
      <c r="D809" s="107"/>
      <c r="E809" s="108"/>
      <c r="F809" s="108"/>
      <c r="G809" s="108"/>
      <c r="H809" s="108"/>
      <c r="I809" s="108"/>
      <c r="J809" s="109"/>
      <c r="K809" s="109"/>
      <c r="L809" s="108"/>
      <c r="M809" s="108"/>
      <c r="N809" s="108"/>
      <c r="O809" s="112"/>
      <c r="P809" s="112"/>
      <c r="Q809" s="108"/>
      <c r="R809" s="108"/>
      <c r="S809" s="112"/>
    </row>
    <row r="810" spans="1:19" ht="15.75" customHeight="1" x14ac:dyDescent="0.2">
      <c r="A810" s="108"/>
      <c r="B810" s="108"/>
      <c r="C810" s="108"/>
      <c r="D810" s="107"/>
      <c r="E810" s="108"/>
      <c r="F810" s="108"/>
      <c r="G810" s="108"/>
      <c r="H810" s="108"/>
      <c r="I810" s="108"/>
      <c r="J810" s="109"/>
      <c r="K810" s="109"/>
      <c r="L810" s="108"/>
      <c r="M810" s="108"/>
      <c r="N810" s="108"/>
      <c r="O810" s="112"/>
      <c r="P810" s="112"/>
      <c r="Q810" s="108"/>
      <c r="R810" s="108"/>
      <c r="S810" s="112"/>
    </row>
    <row r="811" spans="1:19" ht="15.75" customHeight="1" x14ac:dyDescent="0.2">
      <c r="A811" s="108"/>
      <c r="B811" s="108"/>
      <c r="C811" s="108"/>
      <c r="D811" s="107"/>
      <c r="E811" s="108"/>
      <c r="F811" s="108"/>
      <c r="G811" s="108"/>
      <c r="H811" s="108"/>
      <c r="I811" s="108"/>
      <c r="J811" s="109"/>
      <c r="K811" s="109"/>
      <c r="L811" s="108"/>
      <c r="M811" s="108"/>
      <c r="N811" s="108"/>
      <c r="O811" s="112"/>
      <c r="P811" s="112"/>
      <c r="Q811" s="108"/>
      <c r="R811" s="108"/>
      <c r="S811" s="112"/>
    </row>
    <row r="812" spans="1:19" ht="15.75" customHeight="1" x14ac:dyDescent="0.2">
      <c r="A812" s="108"/>
      <c r="B812" s="108"/>
      <c r="C812" s="108"/>
      <c r="D812" s="107"/>
      <c r="E812" s="108"/>
      <c r="F812" s="108"/>
      <c r="G812" s="108"/>
      <c r="H812" s="108"/>
      <c r="I812" s="108"/>
      <c r="J812" s="109"/>
      <c r="K812" s="109"/>
      <c r="L812" s="108"/>
      <c r="M812" s="108"/>
      <c r="N812" s="108"/>
      <c r="O812" s="112"/>
      <c r="P812" s="112"/>
      <c r="Q812" s="108"/>
      <c r="R812" s="108"/>
      <c r="S812" s="112"/>
    </row>
    <row r="813" spans="1:19" ht="15.75" customHeight="1" x14ac:dyDescent="0.2">
      <c r="A813" s="108"/>
      <c r="B813" s="108"/>
      <c r="C813" s="108"/>
      <c r="D813" s="107"/>
      <c r="E813" s="108"/>
      <c r="F813" s="108"/>
      <c r="G813" s="108"/>
      <c r="H813" s="108"/>
      <c r="I813" s="108"/>
      <c r="J813" s="109"/>
      <c r="K813" s="109"/>
      <c r="L813" s="108"/>
      <c r="M813" s="108"/>
      <c r="N813" s="108"/>
      <c r="O813" s="112"/>
      <c r="P813" s="112"/>
      <c r="Q813" s="108"/>
      <c r="R813" s="108"/>
      <c r="S813" s="112"/>
    </row>
    <row r="814" spans="1:19" ht="15.75" customHeight="1" x14ac:dyDescent="0.2">
      <c r="A814" s="108"/>
      <c r="B814" s="108"/>
      <c r="C814" s="108"/>
      <c r="D814" s="107"/>
      <c r="E814" s="108"/>
      <c r="F814" s="108"/>
      <c r="G814" s="108"/>
      <c r="H814" s="108"/>
      <c r="I814" s="108"/>
      <c r="J814" s="109"/>
      <c r="K814" s="109"/>
      <c r="L814" s="108"/>
      <c r="M814" s="108"/>
      <c r="N814" s="108"/>
      <c r="O814" s="112"/>
      <c r="P814" s="112"/>
      <c r="Q814" s="108"/>
      <c r="R814" s="108"/>
      <c r="S814" s="112"/>
    </row>
    <row r="815" spans="1:19" ht="15.75" customHeight="1" x14ac:dyDescent="0.2">
      <c r="A815" s="108"/>
      <c r="B815" s="108"/>
      <c r="C815" s="108"/>
      <c r="D815" s="107"/>
      <c r="E815" s="108"/>
      <c r="F815" s="108"/>
      <c r="G815" s="108"/>
      <c r="H815" s="108"/>
      <c r="I815" s="108"/>
      <c r="J815" s="109"/>
      <c r="K815" s="109"/>
      <c r="L815" s="108"/>
      <c r="M815" s="108"/>
      <c r="N815" s="108"/>
      <c r="O815" s="112"/>
      <c r="P815" s="112"/>
      <c r="Q815" s="108"/>
      <c r="R815" s="108"/>
      <c r="S815" s="112"/>
    </row>
    <row r="816" spans="1:19" ht="15.75" customHeight="1" x14ac:dyDescent="0.2">
      <c r="A816" s="108"/>
      <c r="B816" s="108"/>
      <c r="C816" s="108"/>
      <c r="D816" s="107"/>
      <c r="E816" s="108"/>
      <c r="F816" s="108"/>
      <c r="G816" s="108"/>
      <c r="H816" s="108"/>
      <c r="I816" s="108"/>
      <c r="J816" s="109"/>
      <c r="K816" s="109"/>
      <c r="L816" s="108"/>
      <c r="M816" s="108"/>
      <c r="N816" s="108"/>
      <c r="O816" s="112"/>
      <c r="P816" s="112"/>
      <c r="Q816" s="108"/>
      <c r="R816" s="108"/>
      <c r="S816" s="112"/>
    </row>
    <row r="817" spans="1:19" ht="15.75" customHeight="1" x14ac:dyDescent="0.2">
      <c r="A817" s="108"/>
      <c r="B817" s="108"/>
      <c r="C817" s="108"/>
      <c r="D817" s="107"/>
      <c r="E817" s="108"/>
      <c r="F817" s="108"/>
      <c r="G817" s="108"/>
      <c r="H817" s="108"/>
      <c r="I817" s="108"/>
      <c r="J817" s="109"/>
      <c r="K817" s="109"/>
      <c r="L817" s="108"/>
      <c r="M817" s="108"/>
      <c r="N817" s="108"/>
      <c r="O817" s="112"/>
      <c r="P817" s="112"/>
      <c r="Q817" s="108"/>
      <c r="R817" s="108"/>
      <c r="S817" s="112"/>
    </row>
    <row r="818" spans="1:19" ht="15.75" customHeight="1" x14ac:dyDescent="0.2">
      <c r="A818" s="108"/>
      <c r="B818" s="108"/>
      <c r="C818" s="108"/>
      <c r="D818" s="107"/>
      <c r="E818" s="108"/>
      <c r="F818" s="108"/>
      <c r="G818" s="108"/>
      <c r="H818" s="108"/>
      <c r="I818" s="108"/>
      <c r="J818" s="109"/>
      <c r="K818" s="109"/>
      <c r="L818" s="108"/>
      <c r="M818" s="108"/>
      <c r="N818" s="108"/>
      <c r="O818" s="112"/>
      <c r="P818" s="112"/>
      <c r="Q818" s="108"/>
      <c r="R818" s="108"/>
      <c r="S818" s="112"/>
    </row>
    <row r="819" spans="1:19" ht="15.75" customHeight="1" x14ac:dyDescent="0.2">
      <c r="A819" s="108"/>
      <c r="B819" s="108"/>
      <c r="C819" s="108"/>
      <c r="D819" s="107"/>
      <c r="E819" s="108"/>
      <c r="F819" s="108"/>
      <c r="G819" s="108"/>
      <c r="H819" s="108"/>
      <c r="I819" s="108"/>
      <c r="J819" s="109"/>
      <c r="K819" s="109"/>
      <c r="L819" s="108"/>
      <c r="M819" s="108"/>
      <c r="N819" s="108"/>
      <c r="O819" s="112"/>
      <c r="P819" s="112"/>
      <c r="Q819" s="108"/>
      <c r="R819" s="108"/>
      <c r="S819" s="112"/>
    </row>
    <row r="820" spans="1:19" ht="15.75" customHeight="1" x14ac:dyDescent="0.2">
      <c r="A820" s="108"/>
      <c r="B820" s="108"/>
      <c r="C820" s="108"/>
      <c r="D820" s="107"/>
      <c r="E820" s="108"/>
      <c r="F820" s="108"/>
      <c r="G820" s="108"/>
      <c r="H820" s="108"/>
      <c r="I820" s="108"/>
      <c r="J820" s="109"/>
      <c r="K820" s="109"/>
      <c r="L820" s="108"/>
      <c r="M820" s="108"/>
      <c r="N820" s="108"/>
      <c r="O820" s="112"/>
      <c r="P820" s="112"/>
      <c r="Q820" s="108"/>
      <c r="R820" s="108"/>
      <c r="S820" s="112"/>
    </row>
    <row r="821" spans="1:19" ht="15.75" customHeight="1" x14ac:dyDescent="0.2">
      <c r="A821" s="108"/>
      <c r="B821" s="108"/>
      <c r="C821" s="108"/>
      <c r="D821" s="107"/>
      <c r="E821" s="108"/>
      <c r="F821" s="108"/>
      <c r="G821" s="108"/>
      <c r="H821" s="108"/>
      <c r="I821" s="108"/>
      <c r="J821" s="109"/>
      <c r="K821" s="109"/>
      <c r="L821" s="108"/>
      <c r="M821" s="108"/>
      <c r="N821" s="108"/>
      <c r="O821" s="112"/>
      <c r="P821" s="112"/>
      <c r="Q821" s="108"/>
      <c r="R821" s="108"/>
      <c r="S821" s="112"/>
    </row>
    <row r="822" spans="1:19" ht="15.75" customHeight="1" x14ac:dyDescent="0.2">
      <c r="A822" s="108"/>
      <c r="B822" s="108"/>
      <c r="C822" s="108"/>
      <c r="D822" s="107"/>
      <c r="E822" s="108"/>
      <c r="F822" s="108"/>
      <c r="G822" s="108"/>
      <c r="H822" s="108"/>
      <c r="I822" s="108"/>
      <c r="J822" s="109"/>
      <c r="K822" s="109"/>
      <c r="L822" s="108"/>
      <c r="M822" s="108"/>
      <c r="N822" s="108"/>
      <c r="O822" s="112"/>
      <c r="P822" s="112"/>
      <c r="Q822" s="108"/>
      <c r="R822" s="108"/>
      <c r="S822" s="112"/>
    </row>
    <row r="823" spans="1:19" ht="15.75" customHeight="1" x14ac:dyDescent="0.2">
      <c r="A823" s="108"/>
      <c r="B823" s="108"/>
      <c r="C823" s="108"/>
      <c r="D823" s="107"/>
      <c r="E823" s="108"/>
      <c r="F823" s="108"/>
      <c r="G823" s="108"/>
      <c r="H823" s="108"/>
      <c r="I823" s="108"/>
      <c r="J823" s="109"/>
      <c r="K823" s="109"/>
      <c r="L823" s="108"/>
      <c r="M823" s="108"/>
      <c r="N823" s="108"/>
      <c r="O823" s="112"/>
      <c r="P823" s="112"/>
      <c r="Q823" s="108"/>
      <c r="R823" s="108"/>
      <c r="S823" s="112"/>
    </row>
    <row r="824" spans="1:19" ht="15.75" customHeight="1" x14ac:dyDescent="0.2">
      <c r="A824" s="108"/>
      <c r="B824" s="108"/>
      <c r="C824" s="108"/>
      <c r="D824" s="107"/>
      <c r="E824" s="108"/>
      <c r="F824" s="108"/>
      <c r="G824" s="108"/>
      <c r="H824" s="108"/>
      <c r="I824" s="108"/>
      <c r="J824" s="109"/>
      <c r="K824" s="109"/>
      <c r="L824" s="108"/>
      <c r="M824" s="108"/>
      <c r="N824" s="108"/>
      <c r="O824" s="112"/>
      <c r="P824" s="112"/>
      <c r="Q824" s="108"/>
      <c r="R824" s="108"/>
      <c r="S824" s="112"/>
    </row>
    <row r="825" spans="1:19" ht="15.75" customHeight="1" x14ac:dyDescent="0.2">
      <c r="A825" s="108"/>
      <c r="B825" s="108"/>
      <c r="C825" s="108"/>
      <c r="D825" s="107"/>
      <c r="E825" s="108"/>
      <c r="F825" s="108"/>
      <c r="G825" s="108"/>
      <c r="H825" s="108"/>
      <c r="I825" s="108"/>
      <c r="J825" s="109"/>
      <c r="K825" s="109"/>
      <c r="L825" s="108"/>
      <c r="M825" s="108"/>
      <c r="N825" s="108"/>
      <c r="O825" s="112"/>
      <c r="P825" s="112"/>
      <c r="Q825" s="108"/>
      <c r="R825" s="108"/>
      <c r="S825" s="112"/>
    </row>
    <row r="826" spans="1:19" ht="15.75" customHeight="1" x14ac:dyDescent="0.2">
      <c r="A826" s="108"/>
      <c r="B826" s="108"/>
      <c r="C826" s="108"/>
      <c r="D826" s="107"/>
      <c r="E826" s="108"/>
      <c r="F826" s="108"/>
      <c r="G826" s="108"/>
      <c r="H826" s="108"/>
      <c r="I826" s="108"/>
      <c r="J826" s="109"/>
      <c r="K826" s="109"/>
      <c r="L826" s="108"/>
      <c r="M826" s="108"/>
      <c r="N826" s="108"/>
      <c r="O826" s="112"/>
      <c r="P826" s="112"/>
      <c r="Q826" s="108"/>
      <c r="R826" s="108"/>
      <c r="S826" s="112"/>
    </row>
    <row r="827" spans="1:19" ht="15.75" customHeight="1" x14ac:dyDescent="0.2">
      <c r="A827" s="108"/>
      <c r="B827" s="108"/>
      <c r="C827" s="108"/>
      <c r="D827" s="107"/>
      <c r="E827" s="108"/>
      <c r="F827" s="108"/>
      <c r="G827" s="108"/>
      <c r="H827" s="108"/>
      <c r="I827" s="108"/>
      <c r="J827" s="109"/>
      <c r="K827" s="109"/>
      <c r="L827" s="108"/>
      <c r="M827" s="108"/>
      <c r="N827" s="108"/>
      <c r="O827" s="112"/>
      <c r="P827" s="112"/>
      <c r="Q827" s="108"/>
      <c r="R827" s="108"/>
      <c r="S827" s="112"/>
    </row>
    <row r="828" spans="1:19" ht="15.75" customHeight="1" x14ac:dyDescent="0.2">
      <c r="A828" s="108"/>
      <c r="B828" s="108"/>
      <c r="C828" s="108"/>
      <c r="D828" s="107"/>
      <c r="E828" s="108"/>
      <c r="F828" s="108"/>
      <c r="G828" s="108"/>
      <c r="H828" s="108"/>
      <c r="I828" s="108"/>
      <c r="J828" s="109"/>
      <c r="K828" s="109"/>
      <c r="L828" s="108"/>
      <c r="M828" s="108"/>
      <c r="N828" s="108"/>
      <c r="O828" s="112"/>
      <c r="P828" s="112"/>
      <c r="Q828" s="108"/>
      <c r="R828" s="108"/>
      <c r="S828" s="112"/>
    </row>
    <row r="829" spans="1:19" ht="15.75" customHeight="1" x14ac:dyDescent="0.2">
      <c r="A829" s="108"/>
      <c r="B829" s="108"/>
      <c r="C829" s="108"/>
      <c r="D829" s="107"/>
      <c r="E829" s="108"/>
      <c r="F829" s="108"/>
      <c r="G829" s="108"/>
      <c r="H829" s="108"/>
      <c r="I829" s="108"/>
      <c r="J829" s="109"/>
      <c r="K829" s="109"/>
      <c r="L829" s="108"/>
      <c r="M829" s="108"/>
      <c r="N829" s="108"/>
      <c r="O829" s="112"/>
      <c r="P829" s="112"/>
      <c r="Q829" s="108"/>
      <c r="R829" s="108"/>
      <c r="S829" s="112"/>
    </row>
    <row r="830" spans="1:19" ht="15.75" customHeight="1" x14ac:dyDescent="0.2">
      <c r="A830" s="108"/>
      <c r="B830" s="108"/>
      <c r="C830" s="108"/>
      <c r="D830" s="107"/>
      <c r="E830" s="108"/>
      <c r="F830" s="108"/>
      <c r="G830" s="108"/>
      <c r="H830" s="108"/>
      <c r="I830" s="108"/>
      <c r="J830" s="109"/>
      <c r="K830" s="109"/>
      <c r="L830" s="108"/>
      <c r="M830" s="108"/>
      <c r="N830" s="108"/>
      <c r="O830" s="112"/>
      <c r="P830" s="112"/>
      <c r="Q830" s="108"/>
      <c r="R830" s="108"/>
      <c r="S830" s="112"/>
    </row>
    <row r="831" spans="1:19" ht="15.75" customHeight="1" x14ac:dyDescent="0.2">
      <c r="A831" s="108"/>
      <c r="B831" s="108"/>
      <c r="C831" s="108"/>
      <c r="D831" s="107"/>
      <c r="E831" s="108"/>
      <c r="F831" s="108"/>
      <c r="G831" s="108"/>
      <c r="H831" s="108"/>
      <c r="I831" s="108"/>
      <c r="J831" s="109"/>
      <c r="K831" s="109"/>
      <c r="L831" s="108"/>
      <c r="M831" s="108"/>
      <c r="N831" s="108"/>
      <c r="O831" s="112"/>
      <c r="P831" s="112"/>
      <c r="Q831" s="108"/>
      <c r="R831" s="108"/>
      <c r="S831" s="112"/>
    </row>
    <row r="832" spans="1:19" ht="15.75" customHeight="1" x14ac:dyDescent="0.2">
      <c r="A832" s="108"/>
      <c r="B832" s="108"/>
      <c r="C832" s="108"/>
      <c r="D832" s="107"/>
      <c r="E832" s="108"/>
      <c r="F832" s="108"/>
      <c r="G832" s="108"/>
      <c r="H832" s="108"/>
      <c r="I832" s="108"/>
      <c r="J832" s="109"/>
      <c r="K832" s="109"/>
      <c r="L832" s="108"/>
      <c r="M832" s="108"/>
      <c r="N832" s="108"/>
      <c r="O832" s="112"/>
      <c r="P832" s="112"/>
      <c r="Q832" s="108"/>
      <c r="R832" s="108"/>
      <c r="S832" s="112"/>
    </row>
    <row r="833" spans="1:19" ht="15.75" customHeight="1" x14ac:dyDescent="0.2">
      <c r="A833" s="108"/>
      <c r="B833" s="108"/>
      <c r="C833" s="108"/>
      <c r="D833" s="107"/>
      <c r="E833" s="108"/>
      <c r="F833" s="108"/>
      <c r="G833" s="108"/>
      <c r="H833" s="108"/>
      <c r="I833" s="108"/>
      <c r="J833" s="109"/>
      <c r="K833" s="109"/>
      <c r="L833" s="108"/>
      <c r="M833" s="108"/>
      <c r="N833" s="108"/>
      <c r="O833" s="112"/>
      <c r="P833" s="112"/>
      <c r="Q833" s="108"/>
      <c r="R833" s="108"/>
      <c r="S833" s="112"/>
    </row>
    <row r="834" spans="1:19" ht="15.75" customHeight="1" x14ac:dyDescent="0.2">
      <c r="A834" s="108"/>
      <c r="B834" s="108"/>
      <c r="C834" s="108"/>
      <c r="D834" s="107"/>
      <c r="E834" s="108"/>
      <c r="F834" s="108"/>
      <c r="G834" s="108"/>
      <c r="H834" s="108"/>
      <c r="I834" s="108"/>
      <c r="J834" s="109"/>
      <c r="K834" s="109"/>
      <c r="L834" s="108"/>
      <c r="M834" s="108"/>
      <c r="N834" s="108"/>
      <c r="O834" s="112"/>
      <c r="P834" s="112"/>
      <c r="Q834" s="108"/>
      <c r="R834" s="108"/>
      <c r="S834" s="112"/>
    </row>
    <row r="835" spans="1:19" ht="15.75" customHeight="1" x14ac:dyDescent="0.2">
      <c r="A835" s="108"/>
      <c r="B835" s="108"/>
      <c r="C835" s="108"/>
      <c r="D835" s="107"/>
      <c r="E835" s="108"/>
      <c r="F835" s="108"/>
      <c r="G835" s="108"/>
      <c r="H835" s="108"/>
      <c r="I835" s="108"/>
      <c r="J835" s="109"/>
      <c r="K835" s="109"/>
      <c r="L835" s="108"/>
      <c r="M835" s="108"/>
      <c r="N835" s="108"/>
      <c r="O835" s="112"/>
      <c r="P835" s="112"/>
      <c r="Q835" s="108"/>
      <c r="R835" s="108"/>
      <c r="S835" s="112"/>
    </row>
    <row r="836" spans="1:19" ht="15.75" customHeight="1" x14ac:dyDescent="0.2">
      <c r="A836" s="108"/>
      <c r="B836" s="108"/>
      <c r="C836" s="108"/>
      <c r="D836" s="107"/>
      <c r="E836" s="108"/>
      <c r="F836" s="108"/>
      <c r="G836" s="108"/>
      <c r="H836" s="108"/>
      <c r="I836" s="108"/>
      <c r="J836" s="109"/>
      <c r="K836" s="109"/>
      <c r="L836" s="108"/>
      <c r="M836" s="108"/>
      <c r="N836" s="108"/>
      <c r="O836" s="112"/>
      <c r="P836" s="112"/>
      <c r="Q836" s="108"/>
      <c r="R836" s="108"/>
      <c r="S836" s="112"/>
    </row>
    <row r="837" spans="1:19" ht="15.75" customHeight="1" x14ac:dyDescent="0.2">
      <c r="A837" s="108"/>
      <c r="B837" s="108"/>
      <c r="C837" s="108"/>
      <c r="D837" s="107"/>
      <c r="E837" s="108"/>
      <c r="F837" s="108"/>
      <c r="G837" s="108"/>
      <c r="H837" s="108"/>
      <c r="I837" s="108"/>
      <c r="J837" s="109"/>
      <c r="K837" s="109"/>
      <c r="L837" s="108"/>
      <c r="M837" s="108"/>
      <c r="N837" s="108"/>
      <c r="O837" s="112"/>
      <c r="P837" s="112"/>
      <c r="Q837" s="108"/>
      <c r="R837" s="108"/>
      <c r="S837" s="112"/>
    </row>
    <row r="838" spans="1:19" ht="15.75" customHeight="1" x14ac:dyDescent="0.2">
      <c r="A838" s="108"/>
      <c r="B838" s="108"/>
      <c r="C838" s="108"/>
      <c r="D838" s="107"/>
      <c r="E838" s="108"/>
      <c r="F838" s="108"/>
      <c r="G838" s="108"/>
      <c r="H838" s="108"/>
      <c r="I838" s="108"/>
      <c r="J838" s="109"/>
      <c r="K838" s="109"/>
      <c r="L838" s="108"/>
      <c r="M838" s="108"/>
      <c r="N838" s="108"/>
      <c r="O838" s="112"/>
      <c r="P838" s="112"/>
      <c r="Q838" s="108"/>
      <c r="R838" s="108"/>
      <c r="S838" s="112"/>
    </row>
    <row r="839" spans="1:19" ht="15.75" customHeight="1" x14ac:dyDescent="0.2">
      <c r="A839" s="108"/>
      <c r="B839" s="108"/>
      <c r="C839" s="108"/>
      <c r="D839" s="107"/>
      <c r="E839" s="108"/>
      <c r="F839" s="108"/>
      <c r="G839" s="108"/>
      <c r="H839" s="108"/>
      <c r="I839" s="108"/>
      <c r="J839" s="109"/>
      <c r="K839" s="109"/>
      <c r="L839" s="108"/>
      <c r="M839" s="108"/>
      <c r="N839" s="108"/>
      <c r="O839" s="112"/>
      <c r="P839" s="112"/>
      <c r="Q839" s="108"/>
      <c r="R839" s="108"/>
      <c r="S839" s="112"/>
    </row>
    <row r="840" spans="1:19" ht="15.75" customHeight="1" x14ac:dyDescent="0.2">
      <c r="A840" s="108"/>
      <c r="B840" s="108"/>
      <c r="C840" s="108"/>
      <c r="D840" s="107"/>
      <c r="E840" s="108"/>
      <c r="F840" s="108"/>
      <c r="G840" s="108"/>
      <c r="H840" s="108"/>
      <c r="I840" s="108"/>
      <c r="J840" s="109"/>
      <c r="K840" s="109"/>
      <c r="L840" s="108"/>
      <c r="M840" s="108"/>
      <c r="N840" s="108"/>
      <c r="O840" s="112"/>
      <c r="P840" s="112"/>
      <c r="Q840" s="108"/>
      <c r="R840" s="108"/>
      <c r="S840" s="112"/>
    </row>
    <row r="841" spans="1:19" ht="15.75" customHeight="1" x14ac:dyDescent="0.2">
      <c r="A841" s="108"/>
      <c r="B841" s="108"/>
      <c r="C841" s="108"/>
      <c r="D841" s="107"/>
      <c r="E841" s="108"/>
      <c r="F841" s="108"/>
      <c r="G841" s="108"/>
      <c r="H841" s="108"/>
      <c r="I841" s="108"/>
      <c r="J841" s="109"/>
      <c r="K841" s="109"/>
      <c r="L841" s="108"/>
      <c r="M841" s="108"/>
      <c r="N841" s="108"/>
      <c r="O841" s="112"/>
      <c r="P841" s="112"/>
      <c r="Q841" s="108"/>
      <c r="R841" s="108"/>
      <c r="S841" s="112"/>
    </row>
    <row r="842" spans="1:19" ht="15.75" customHeight="1" x14ac:dyDescent="0.2">
      <c r="A842" s="108"/>
      <c r="B842" s="108"/>
      <c r="C842" s="108"/>
      <c r="D842" s="107"/>
      <c r="E842" s="108"/>
      <c r="F842" s="108"/>
      <c r="G842" s="108"/>
      <c r="H842" s="108"/>
      <c r="I842" s="108"/>
      <c r="J842" s="109"/>
      <c r="K842" s="109"/>
      <c r="L842" s="108"/>
      <c r="M842" s="108"/>
      <c r="N842" s="108"/>
      <c r="O842" s="112"/>
      <c r="P842" s="112"/>
      <c r="Q842" s="108"/>
      <c r="R842" s="108"/>
      <c r="S842" s="112"/>
    </row>
    <row r="843" spans="1:19" ht="15.75" customHeight="1" x14ac:dyDescent="0.2">
      <c r="A843" s="108"/>
      <c r="B843" s="108"/>
      <c r="C843" s="108"/>
      <c r="D843" s="107"/>
      <c r="E843" s="108"/>
      <c r="F843" s="108"/>
      <c r="G843" s="108"/>
      <c r="H843" s="108"/>
      <c r="I843" s="108"/>
      <c r="J843" s="109"/>
      <c r="K843" s="109"/>
      <c r="L843" s="108"/>
      <c r="M843" s="108"/>
      <c r="N843" s="108"/>
      <c r="O843" s="112"/>
      <c r="P843" s="112"/>
      <c r="Q843" s="108"/>
      <c r="R843" s="108"/>
      <c r="S843" s="112"/>
    </row>
    <row r="844" spans="1:19" ht="15.75" customHeight="1" x14ac:dyDescent="0.2">
      <c r="A844" s="108"/>
      <c r="B844" s="108"/>
      <c r="C844" s="108"/>
      <c r="D844" s="107"/>
      <c r="E844" s="108"/>
      <c r="F844" s="108"/>
      <c r="G844" s="108"/>
      <c r="H844" s="108"/>
      <c r="I844" s="108"/>
      <c r="J844" s="109"/>
      <c r="K844" s="109"/>
      <c r="L844" s="108"/>
      <c r="M844" s="108"/>
      <c r="N844" s="108"/>
      <c r="O844" s="112"/>
      <c r="P844" s="112"/>
      <c r="Q844" s="108"/>
      <c r="R844" s="108"/>
      <c r="S844" s="112"/>
    </row>
    <row r="845" spans="1:19" ht="15.75" customHeight="1" x14ac:dyDescent="0.2">
      <c r="A845" s="108"/>
      <c r="B845" s="108"/>
      <c r="C845" s="108"/>
      <c r="D845" s="107"/>
      <c r="E845" s="108"/>
      <c r="F845" s="108"/>
      <c r="G845" s="108"/>
      <c r="H845" s="108"/>
      <c r="I845" s="108"/>
      <c r="J845" s="109"/>
      <c r="K845" s="109"/>
      <c r="L845" s="108"/>
      <c r="M845" s="108"/>
      <c r="N845" s="108"/>
      <c r="O845" s="112"/>
      <c r="P845" s="112"/>
      <c r="Q845" s="108"/>
      <c r="R845" s="108"/>
      <c r="S845" s="112"/>
    </row>
    <row r="846" spans="1:19" ht="15.75" customHeight="1" x14ac:dyDescent="0.2">
      <c r="A846" s="108"/>
      <c r="B846" s="108"/>
      <c r="C846" s="108"/>
      <c r="D846" s="107"/>
      <c r="E846" s="108"/>
      <c r="F846" s="108"/>
      <c r="G846" s="108"/>
      <c r="H846" s="108"/>
      <c r="I846" s="108"/>
      <c r="J846" s="109"/>
      <c r="K846" s="109"/>
      <c r="L846" s="108"/>
      <c r="M846" s="108"/>
      <c r="N846" s="108"/>
      <c r="O846" s="112"/>
      <c r="P846" s="112"/>
      <c r="Q846" s="108"/>
      <c r="R846" s="108"/>
      <c r="S846" s="112"/>
    </row>
    <row r="847" spans="1:19" ht="15.75" customHeight="1" x14ac:dyDescent="0.2">
      <c r="A847" s="108"/>
      <c r="B847" s="108"/>
      <c r="C847" s="108"/>
      <c r="D847" s="107"/>
      <c r="E847" s="108"/>
      <c r="F847" s="108"/>
      <c r="G847" s="108"/>
      <c r="H847" s="108"/>
      <c r="I847" s="108"/>
      <c r="J847" s="109"/>
      <c r="K847" s="109"/>
      <c r="L847" s="108"/>
      <c r="M847" s="108"/>
      <c r="N847" s="108"/>
      <c r="O847" s="112"/>
      <c r="P847" s="112"/>
      <c r="Q847" s="108"/>
      <c r="R847" s="108"/>
      <c r="S847" s="112"/>
    </row>
    <row r="848" spans="1:19" ht="15.75" customHeight="1" x14ac:dyDescent="0.2">
      <c r="A848" s="108"/>
      <c r="B848" s="108"/>
      <c r="C848" s="108"/>
      <c r="D848" s="107"/>
      <c r="E848" s="108"/>
      <c r="F848" s="108"/>
      <c r="G848" s="108"/>
      <c r="H848" s="108"/>
      <c r="I848" s="108"/>
      <c r="J848" s="109"/>
      <c r="K848" s="109"/>
      <c r="L848" s="108"/>
      <c r="M848" s="108"/>
      <c r="N848" s="108"/>
      <c r="O848" s="112"/>
      <c r="P848" s="112"/>
      <c r="Q848" s="108"/>
      <c r="R848" s="108"/>
      <c r="S848" s="112"/>
    </row>
    <row r="849" spans="1:19" ht="15.75" customHeight="1" x14ac:dyDescent="0.2">
      <c r="A849" s="108"/>
      <c r="B849" s="108"/>
      <c r="C849" s="108"/>
      <c r="D849" s="107"/>
      <c r="E849" s="108"/>
      <c r="F849" s="108"/>
      <c r="G849" s="108"/>
      <c r="H849" s="108"/>
      <c r="I849" s="108"/>
      <c r="J849" s="109"/>
      <c r="K849" s="109"/>
      <c r="L849" s="108"/>
      <c r="M849" s="108"/>
      <c r="N849" s="108"/>
      <c r="O849" s="112"/>
      <c r="P849" s="112"/>
      <c r="Q849" s="108"/>
      <c r="R849" s="108"/>
      <c r="S849" s="112"/>
    </row>
    <row r="850" spans="1:19" ht="15.75" customHeight="1" x14ac:dyDescent="0.2">
      <c r="A850" s="108"/>
      <c r="B850" s="108"/>
      <c r="C850" s="108"/>
      <c r="D850" s="107"/>
      <c r="E850" s="108"/>
      <c r="F850" s="108"/>
      <c r="G850" s="108"/>
      <c r="H850" s="108"/>
      <c r="I850" s="108"/>
      <c r="J850" s="109"/>
      <c r="K850" s="109"/>
      <c r="L850" s="108"/>
      <c r="M850" s="108"/>
      <c r="N850" s="108"/>
      <c r="O850" s="112"/>
      <c r="P850" s="112"/>
      <c r="Q850" s="108"/>
      <c r="R850" s="108"/>
      <c r="S850" s="112"/>
    </row>
    <row r="851" spans="1:19" ht="15.75" customHeight="1" x14ac:dyDescent="0.2">
      <c r="A851" s="108"/>
      <c r="B851" s="108"/>
      <c r="C851" s="108"/>
      <c r="D851" s="107"/>
      <c r="E851" s="108"/>
      <c r="F851" s="108"/>
      <c r="G851" s="108"/>
      <c r="H851" s="108"/>
      <c r="I851" s="108"/>
      <c r="J851" s="109"/>
      <c r="K851" s="109"/>
      <c r="L851" s="108"/>
      <c r="M851" s="108"/>
      <c r="N851" s="108"/>
      <c r="O851" s="112"/>
      <c r="P851" s="112"/>
      <c r="Q851" s="108"/>
      <c r="R851" s="108"/>
      <c r="S851" s="112"/>
    </row>
    <row r="852" spans="1:19" ht="15.75" customHeight="1" x14ac:dyDescent="0.2">
      <c r="A852" s="108"/>
      <c r="B852" s="108"/>
      <c r="C852" s="108"/>
      <c r="D852" s="107"/>
      <c r="E852" s="108"/>
      <c r="F852" s="108"/>
      <c r="G852" s="108"/>
      <c r="H852" s="108"/>
      <c r="I852" s="108"/>
      <c r="J852" s="109"/>
      <c r="K852" s="109"/>
      <c r="L852" s="108"/>
      <c r="M852" s="108"/>
      <c r="N852" s="108"/>
      <c r="O852" s="112"/>
      <c r="P852" s="112"/>
      <c r="Q852" s="108"/>
      <c r="R852" s="108"/>
      <c r="S852" s="112"/>
    </row>
    <row r="853" spans="1:19" ht="15.75" customHeight="1" x14ac:dyDescent="0.2">
      <c r="A853" s="108"/>
      <c r="B853" s="108"/>
      <c r="C853" s="108"/>
      <c r="D853" s="107"/>
      <c r="E853" s="108"/>
      <c r="F853" s="108"/>
      <c r="G853" s="108"/>
      <c r="H853" s="108"/>
      <c r="I853" s="108"/>
      <c r="J853" s="109"/>
      <c r="K853" s="109"/>
      <c r="L853" s="108"/>
      <c r="M853" s="108"/>
      <c r="N853" s="108"/>
      <c r="O853" s="112"/>
      <c r="P853" s="112"/>
      <c r="Q853" s="108"/>
      <c r="R853" s="108"/>
      <c r="S853" s="112"/>
    </row>
    <row r="854" spans="1:19" ht="15.75" customHeight="1" x14ac:dyDescent="0.2">
      <c r="A854" s="108"/>
      <c r="B854" s="108"/>
      <c r="C854" s="108"/>
      <c r="D854" s="107"/>
      <c r="E854" s="108"/>
      <c r="F854" s="108"/>
      <c r="G854" s="108"/>
      <c r="H854" s="108"/>
      <c r="I854" s="108"/>
      <c r="J854" s="109"/>
      <c r="K854" s="109"/>
      <c r="L854" s="108"/>
      <c r="M854" s="108"/>
      <c r="N854" s="108"/>
      <c r="O854" s="112"/>
      <c r="P854" s="112"/>
      <c r="Q854" s="108"/>
      <c r="R854" s="108"/>
      <c r="S854" s="112"/>
    </row>
    <row r="855" spans="1:19" ht="15.75" customHeight="1" x14ac:dyDescent="0.2">
      <c r="A855" s="108"/>
      <c r="B855" s="108"/>
      <c r="C855" s="108"/>
      <c r="D855" s="107"/>
      <c r="E855" s="108"/>
      <c r="F855" s="108"/>
      <c r="G855" s="108"/>
      <c r="H855" s="108"/>
      <c r="I855" s="108"/>
      <c r="J855" s="109"/>
      <c r="K855" s="109"/>
      <c r="L855" s="108"/>
      <c r="M855" s="108"/>
      <c r="N855" s="108"/>
      <c r="O855" s="112"/>
      <c r="P855" s="112"/>
      <c r="Q855" s="108"/>
      <c r="R855" s="108"/>
      <c r="S855" s="112"/>
    </row>
    <row r="856" spans="1:19" ht="15.75" customHeight="1" x14ac:dyDescent="0.2">
      <c r="A856" s="108"/>
      <c r="B856" s="108"/>
      <c r="C856" s="108"/>
      <c r="D856" s="107"/>
      <c r="E856" s="108"/>
      <c r="F856" s="108"/>
      <c r="G856" s="108"/>
      <c r="H856" s="108"/>
      <c r="I856" s="108"/>
      <c r="J856" s="109"/>
      <c r="K856" s="109"/>
      <c r="L856" s="108"/>
      <c r="M856" s="108"/>
      <c r="N856" s="108"/>
      <c r="O856" s="112"/>
      <c r="P856" s="112"/>
      <c r="Q856" s="108"/>
      <c r="R856" s="108"/>
      <c r="S856" s="112"/>
    </row>
    <row r="857" spans="1:19" ht="15.75" customHeight="1" x14ac:dyDescent="0.2">
      <c r="A857" s="108"/>
      <c r="B857" s="108"/>
      <c r="C857" s="108"/>
      <c r="D857" s="107"/>
      <c r="E857" s="108"/>
      <c r="F857" s="108"/>
      <c r="G857" s="108"/>
      <c r="H857" s="108"/>
      <c r="I857" s="108"/>
      <c r="J857" s="109"/>
      <c r="K857" s="109"/>
      <c r="L857" s="108"/>
      <c r="M857" s="108"/>
      <c r="N857" s="108"/>
      <c r="O857" s="112"/>
      <c r="P857" s="112"/>
      <c r="Q857" s="108"/>
      <c r="R857" s="108"/>
      <c r="S857" s="112"/>
    </row>
    <row r="858" spans="1:19" ht="15.75" customHeight="1" x14ac:dyDescent="0.2">
      <c r="A858" s="108"/>
      <c r="B858" s="108"/>
      <c r="C858" s="108"/>
      <c r="D858" s="107"/>
      <c r="E858" s="108"/>
      <c r="F858" s="108"/>
      <c r="G858" s="108"/>
      <c r="H858" s="108"/>
      <c r="I858" s="108"/>
      <c r="J858" s="109"/>
      <c r="K858" s="109"/>
      <c r="L858" s="108"/>
      <c r="M858" s="108"/>
      <c r="N858" s="108"/>
      <c r="O858" s="112"/>
      <c r="P858" s="112"/>
      <c r="Q858" s="108"/>
      <c r="R858" s="108"/>
      <c r="S858" s="112"/>
    </row>
    <row r="859" spans="1:19" ht="15.75" customHeight="1" x14ac:dyDescent="0.2">
      <c r="A859" s="108"/>
      <c r="B859" s="108"/>
      <c r="C859" s="108"/>
      <c r="D859" s="107"/>
      <c r="E859" s="108"/>
      <c r="F859" s="108"/>
      <c r="G859" s="108"/>
      <c r="H859" s="108"/>
      <c r="I859" s="108"/>
      <c r="J859" s="109"/>
      <c r="K859" s="109"/>
      <c r="L859" s="108"/>
      <c r="M859" s="108"/>
      <c r="N859" s="108"/>
      <c r="O859" s="112"/>
      <c r="P859" s="112"/>
      <c r="Q859" s="108"/>
      <c r="R859" s="108"/>
      <c r="S859" s="112"/>
    </row>
    <row r="860" spans="1:19" ht="15.75" customHeight="1" x14ac:dyDescent="0.2">
      <c r="A860" s="108"/>
      <c r="B860" s="108"/>
      <c r="C860" s="108"/>
      <c r="D860" s="107"/>
      <c r="E860" s="108"/>
      <c r="F860" s="108"/>
      <c r="G860" s="108"/>
      <c r="H860" s="108"/>
      <c r="I860" s="108"/>
      <c r="J860" s="109"/>
      <c r="K860" s="109"/>
      <c r="L860" s="108"/>
      <c r="M860" s="108"/>
      <c r="N860" s="108"/>
      <c r="O860" s="112"/>
      <c r="P860" s="112"/>
      <c r="Q860" s="108"/>
      <c r="R860" s="108"/>
      <c r="S860" s="112"/>
    </row>
    <row r="861" spans="1:19" ht="15.75" customHeight="1" x14ac:dyDescent="0.2">
      <c r="A861" s="108"/>
      <c r="B861" s="108"/>
      <c r="C861" s="108"/>
      <c r="D861" s="107"/>
      <c r="E861" s="108"/>
      <c r="F861" s="108"/>
      <c r="G861" s="108"/>
      <c r="H861" s="108"/>
      <c r="I861" s="108"/>
      <c r="J861" s="109"/>
      <c r="K861" s="109"/>
      <c r="L861" s="108"/>
      <c r="M861" s="108"/>
      <c r="N861" s="108"/>
      <c r="O861" s="112"/>
      <c r="P861" s="112"/>
      <c r="Q861" s="108"/>
      <c r="R861" s="108"/>
      <c r="S861" s="112"/>
    </row>
    <row r="862" spans="1:19" ht="15.75" customHeight="1" x14ac:dyDescent="0.2">
      <c r="A862" s="108"/>
      <c r="B862" s="108"/>
      <c r="C862" s="108"/>
      <c r="D862" s="107"/>
      <c r="E862" s="108"/>
      <c r="F862" s="108"/>
      <c r="G862" s="108"/>
      <c r="H862" s="108"/>
      <c r="I862" s="108"/>
      <c r="J862" s="109"/>
      <c r="K862" s="109"/>
      <c r="L862" s="108"/>
      <c r="M862" s="108"/>
      <c r="N862" s="108"/>
      <c r="O862" s="112"/>
      <c r="P862" s="112"/>
      <c r="Q862" s="108"/>
      <c r="R862" s="108"/>
      <c r="S862" s="112"/>
    </row>
    <row r="863" spans="1:19" ht="15.75" customHeight="1" x14ac:dyDescent="0.2">
      <c r="A863" s="108"/>
      <c r="B863" s="108"/>
      <c r="C863" s="108"/>
      <c r="D863" s="107"/>
      <c r="E863" s="108"/>
      <c r="F863" s="108"/>
      <c r="G863" s="108"/>
      <c r="H863" s="108"/>
      <c r="I863" s="108"/>
      <c r="J863" s="109"/>
      <c r="K863" s="109"/>
      <c r="L863" s="108"/>
      <c r="M863" s="108"/>
      <c r="N863" s="108"/>
      <c r="O863" s="112"/>
      <c r="P863" s="112"/>
      <c r="Q863" s="108"/>
      <c r="R863" s="108"/>
      <c r="S863" s="112"/>
    </row>
    <row r="864" spans="1:19" ht="15.75" customHeight="1" x14ac:dyDescent="0.2">
      <c r="A864" s="108"/>
      <c r="B864" s="108"/>
      <c r="C864" s="108"/>
      <c r="D864" s="107"/>
      <c r="E864" s="108"/>
      <c r="F864" s="108"/>
      <c r="G864" s="108"/>
      <c r="H864" s="108"/>
      <c r="I864" s="108"/>
      <c r="J864" s="109"/>
      <c r="K864" s="109"/>
      <c r="L864" s="108"/>
      <c r="M864" s="108"/>
      <c r="N864" s="108"/>
      <c r="O864" s="112"/>
      <c r="P864" s="112"/>
      <c r="Q864" s="108"/>
      <c r="R864" s="108"/>
      <c r="S864" s="112"/>
    </row>
    <row r="865" spans="1:19" ht="15.75" customHeight="1" x14ac:dyDescent="0.2">
      <c r="A865" s="108"/>
      <c r="B865" s="108"/>
      <c r="C865" s="108"/>
      <c r="D865" s="107"/>
      <c r="E865" s="108"/>
      <c r="F865" s="108"/>
      <c r="G865" s="108"/>
      <c r="H865" s="108"/>
      <c r="I865" s="108"/>
      <c r="J865" s="109"/>
      <c r="K865" s="109"/>
      <c r="L865" s="108"/>
      <c r="M865" s="108"/>
      <c r="N865" s="108"/>
      <c r="O865" s="112"/>
      <c r="P865" s="112"/>
      <c r="Q865" s="108"/>
      <c r="R865" s="108"/>
      <c r="S865" s="112"/>
    </row>
    <row r="866" spans="1:19" ht="15.75" customHeight="1" x14ac:dyDescent="0.2">
      <c r="A866" s="108"/>
      <c r="B866" s="108"/>
      <c r="C866" s="108"/>
      <c r="D866" s="107"/>
      <c r="E866" s="108"/>
      <c r="F866" s="108"/>
      <c r="G866" s="108"/>
      <c r="H866" s="108"/>
      <c r="I866" s="108"/>
      <c r="J866" s="109"/>
      <c r="K866" s="109"/>
      <c r="L866" s="108"/>
      <c r="M866" s="108"/>
      <c r="N866" s="108"/>
      <c r="O866" s="112"/>
      <c r="P866" s="112"/>
      <c r="Q866" s="108"/>
      <c r="R866" s="108"/>
      <c r="S866" s="112"/>
    </row>
    <row r="867" spans="1:19" ht="15.75" customHeight="1" x14ac:dyDescent="0.2">
      <c r="A867" s="108"/>
      <c r="B867" s="108"/>
      <c r="C867" s="108"/>
      <c r="D867" s="107"/>
      <c r="E867" s="108"/>
      <c r="F867" s="108"/>
      <c r="G867" s="108"/>
      <c r="H867" s="108"/>
      <c r="I867" s="108"/>
      <c r="J867" s="109"/>
      <c r="K867" s="109"/>
      <c r="L867" s="108"/>
      <c r="M867" s="108"/>
      <c r="N867" s="108"/>
      <c r="O867" s="112"/>
      <c r="P867" s="112"/>
      <c r="Q867" s="108"/>
      <c r="R867" s="108"/>
      <c r="S867" s="112"/>
    </row>
    <row r="868" spans="1:19" ht="15.75" customHeight="1" x14ac:dyDescent="0.2">
      <c r="A868" s="108"/>
      <c r="B868" s="108"/>
      <c r="C868" s="108"/>
      <c r="D868" s="107"/>
      <c r="E868" s="108"/>
      <c r="F868" s="108"/>
      <c r="G868" s="108"/>
      <c r="H868" s="108"/>
      <c r="I868" s="108"/>
      <c r="J868" s="109"/>
      <c r="K868" s="109"/>
      <c r="L868" s="108"/>
      <c r="M868" s="108"/>
      <c r="N868" s="108"/>
      <c r="O868" s="112"/>
      <c r="P868" s="112"/>
      <c r="Q868" s="108"/>
      <c r="R868" s="108"/>
      <c r="S868" s="112"/>
    </row>
    <row r="869" spans="1:19" ht="15.75" customHeight="1" x14ac:dyDescent="0.2">
      <c r="A869" s="108"/>
      <c r="B869" s="108"/>
      <c r="C869" s="108"/>
      <c r="D869" s="107"/>
      <c r="E869" s="108"/>
      <c r="F869" s="108"/>
      <c r="G869" s="108"/>
      <c r="H869" s="108"/>
      <c r="I869" s="108"/>
      <c r="J869" s="109"/>
      <c r="K869" s="109"/>
      <c r="L869" s="108"/>
      <c r="M869" s="108"/>
      <c r="N869" s="108"/>
      <c r="O869" s="112"/>
      <c r="P869" s="112"/>
      <c r="Q869" s="108"/>
      <c r="R869" s="108"/>
      <c r="S869" s="112"/>
    </row>
    <row r="870" spans="1:19" ht="15.75" customHeight="1" x14ac:dyDescent="0.2">
      <c r="A870" s="108"/>
      <c r="B870" s="108"/>
      <c r="C870" s="108"/>
      <c r="D870" s="107"/>
      <c r="E870" s="108"/>
      <c r="F870" s="108"/>
      <c r="G870" s="108"/>
      <c r="H870" s="108"/>
      <c r="I870" s="108"/>
      <c r="J870" s="109"/>
      <c r="K870" s="109"/>
      <c r="L870" s="108"/>
      <c r="M870" s="108"/>
      <c r="N870" s="108"/>
      <c r="O870" s="112"/>
      <c r="P870" s="112"/>
      <c r="Q870" s="108"/>
      <c r="R870" s="108"/>
      <c r="S870" s="112"/>
    </row>
    <row r="871" spans="1:19" ht="15.75" customHeight="1" x14ac:dyDescent="0.2">
      <c r="A871" s="108"/>
      <c r="B871" s="108"/>
      <c r="C871" s="108"/>
      <c r="D871" s="107"/>
      <c r="E871" s="108"/>
      <c r="F871" s="108"/>
      <c r="G871" s="108"/>
      <c r="H871" s="108"/>
      <c r="I871" s="108"/>
      <c r="J871" s="109"/>
      <c r="K871" s="109"/>
      <c r="L871" s="108"/>
      <c r="M871" s="108"/>
      <c r="N871" s="108"/>
      <c r="O871" s="112"/>
      <c r="P871" s="112"/>
      <c r="Q871" s="108"/>
      <c r="R871" s="108"/>
      <c r="S871" s="112"/>
    </row>
    <row r="872" spans="1:19" ht="15.75" customHeight="1" x14ac:dyDescent="0.2">
      <c r="A872" s="108"/>
      <c r="B872" s="108"/>
      <c r="C872" s="108"/>
      <c r="D872" s="107"/>
      <c r="E872" s="108"/>
      <c r="F872" s="108"/>
      <c r="G872" s="108"/>
      <c r="H872" s="108"/>
      <c r="I872" s="108"/>
      <c r="J872" s="109"/>
      <c r="K872" s="109"/>
      <c r="L872" s="108"/>
      <c r="M872" s="108"/>
      <c r="N872" s="108"/>
      <c r="O872" s="112"/>
      <c r="P872" s="112"/>
      <c r="Q872" s="108"/>
      <c r="R872" s="108"/>
      <c r="S872" s="112"/>
    </row>
    <row r="873" spans="1:19" ht="15.75" customHeight="1" x14ac:dyDescent="0.2">
      <c r="A873" s="108"/>
      <c r="B873" s="108"/>
      <c r="C873" s="108"/>
      <c r="D873" s="107"/>
      <c r="E873" s="108"/>
      <c r="F873" s="108"/>
      <c r="G873" s="108"/>
      <c r="H873" s="108"/>
      <c r="I873" s="108"/>
      <c r="J873" s="109"/>
      <c r="K873" s="109"/>
      <c r="L873" s="108"/>
      <c r="M873" s="108"/>
      <c r="N873" s="108"/>
      <c r="O873" s="112"/>
      <c r="P873" s="112"/>
      <c r="Q873" s="108"/>
      <c r="R873" s="108"/>
      <c r="S873" s="112"/>
    </row>
    <row r="874" spans="1:19" ht="15.75" customHeight="1" x14ac:dyDescent="0.2">
      <c r="A874" s="108"/>
      <c r="B874" s="108"/>
      <c r="C874" s="108"/>
      <c r="D874" s="107"/>
      <c r="E874" s="108"/>
      <c r="F874" s="108"/>
      <c r="G874" s="108"/>
      <c r="H874" s="108"/>
      <c r="I874" s="108"/>
      <c r="J874" s="109"/>
      <c r="K874" s="109"/>
      <c r="L874" s="108"/>
      <c r="M874" s="108"/>
      <c r="N874" s="108"/>
      <c r="O874" s="112"/>
      <c r="P874" s="112"/>
      <c r="Q874" s="108"/>
      <c r="R874" s="108"/>
      <c r="S874" s="112"/>
    </row>
    <row r="875" spans="1:19" ht="15.75" customHeight="1" x14ac:dyDescent="0.2">
      <c r="A875" s="108"/>
      <c r="B875" s="108"/>
      <c r="C875" s="108"/>
      <c r="D875" s="107"/>
      <c r="E875" s="108"/>
      <c r="F875" s="108"/>
      <c r="G875" s="108"/>
      <c r="H875" s="108"/>
      <c r="I875" s="108"/>
      <c r="J875" s="109"/>
      <c r="K875" s="109"/>
      <c r="L875" s="108"/>
      <c r="M875" s="108"/>
      <c r="N875" s="108"/>
      <c r="O875" s="112"/>
      <c r="P875" s="112"/>
      <c r="Q875" s="108"/>
      <c r="R875" s="108"/>
      <c r="S875" s="112"/>
    </row>
    <row r="876" spans="1:19" ht="15.75" customHeight="1" x14ac:dyDescent="0.2">
      <c r="A876" s="108"/>
      <c r="B876" s="108"/>
      <c r="C876" s="108"/>
      <c r="D876" s="107"/>
      <c r="E876" s="108"/>
      <c r="F876" s="108"/>
      <c r="G876" s="108"/>
      <c r="H876" s="108"/>
      <c r="I876" s="108"/>
      <c r="J876" s="109"/>
      <c r="K876" s="109"/>
      <c r="L876" s="108"/>
      <c r="M876" s="108"/>
      <c r="N876" s="108"/>
      <c r="O876" s="112"/>
      <c r="P876" s="112"/>
      <c r="Q876" s="108"/>
      <c r="R876" s="108"/>
      <c r="S876" s="112"/>
    </row>
    <row r="877" spans="1:19" ht="15.75" customHeight="1" x14ac:dyDescent="0.2">
      <c r="A877" s="108"/>
      <c r="B877" s="108"/>
      <c r="C877" s="108"/>
      <c r="D877" s="107"/>
      <c r="E877" s="108"/>
      <c r="F877" s="108"/>
      <c r="G877" s="108"/>
      <c r="H877" s="108"/>
      <c r="I877" s="108"/>
      <c r="J877" s="109"/>
      <c r="K877" s="109"/>
      <c r="L877" s="108"/>
      <c r="M877" s="108"/>
      <c r="N877" s="108"/>
      <c r="O877" s="112"/>
      <c r="P877" s="112"/>
      <c r="Q877" s="108"/>
      <c r="R877" s="108"/>
      <c r="S877" s="112"/>
    </row>
    <row r="878" spans="1:19" ht="15.75" customHeight="1" x14ac:dyDescent="0.2">
      <c r="A878" s="108"/>
      <c r="B878" s="108"/>
      <c r="C878" s="108"/>
      <c r="D878" s="107"/>
      <c r="E878" s="108"/>
      <c r="F878" s="108"/>
      <c r="G878" s="108"/>
      <c r="H878" s="108"/>
      <c r="I878" s="108"/>
      <c r="J878" s="109"/>
      <c r="K878" s="109"/>
      <c r="L878" s="108"/>
      <c r="M878" s="108"/>
      <c r="N878" s="108"/>
      <c r="O878" s="112"/>
      <c r="P878" s="112"/>
      <c r="Q878" s="108"/>
      <c r="R878" s="108"/>
      <c r="S878" s="112"/>
    </row>
    <row r="879" spans="1:19" ht="15.75" customHeight="1" x14ac:dyDescent="0.2">
      <c r="A879" s="108"/>
      <c r="B879" s="108"/>
      <c r="C879" s="108"/>
      <c r="D879" s="107"/>
      <c r="E879" s="108"/>
      <c r="F879" s="108"/>
      <c r="G879" s="108"/>
      <c r="H879" s="108"/>
      <c r="I879" s="108"/>
      <c r="J879" s="109"/>
      <c r="K879" s="109"/>
      <c r="L879" s="108"/>
      <c r="M879" s="108"/>
      <c r="N879" s="108"/>
      <c r="O879" s="112"/>
      <c r="P879" s="112"/>
      <c r="Q879" s="108"/>
      <c r="R879" s="108"/>
      <c r="S879" s="112"/>
    </row>
    <row r="880" spans="1:19" ht="15.75" customHeight="1" x14ac:dyDescent="0.2">
      <c r="A880" s="108"/>
      <c r="B880" s="108"/>
      <c r="C880" s="108"/>
      <c r="D880" s="107"/>
      <c r="E880" s="108"/>
      <c r="F880" s="108"/>
      <c r="G880" s="108"/>
      <c r="H880" s="108"/>
      <c r="I880" s="108"/>
      <c r="J880" s="109"/>
      <c r="K880" s="109"/>
      <c r="L880" s="108"/>
      <c r="M880" s="108"/>
      <c r="N880" s="108"/>
      <c r="O880" s="112"/>
      <c r="P880" s="112"/>
      <c r="Q880" s="108"/>
      <c r="R880" s="108"/>
      <c r="S880" s="112"/>
    </row>
    <row r="881" spans="1:19" ht="15.75" customHeight="1" x14ac:dyDescent="0.2">
      <c r="A881" s="108"/>
      <c r="B881" s="108"/>
      <c r="C881" s="108"/>
      <c r="D881" s="107"/>
      <c r="E881" s="108"/>
      <c r="F881" s="108"/>
      <c r="G881" s="108"/>
      <c r="H881" s="108"/>
      <c r="I881" s="108"/>
      <c r="J881" s="109"/>
      <c r="K881" s="109"/>
      <c r="L881" s="108"/>
      <c r="M881" s="108"/>
      <c r="N881" s="108"/>
      <c r="O881" s="112"/>
      <c r="P881" s="112"/>
      <c r="Q881" s="108"/>
      <c r="R881" s="108"/>
      <c r="S881" s="112"/>
    </row>
    <row r="882" spans="1:19" ht="15.75" customHeight="1" x14ac:dyDescent="0.2">
      <c r="A882" s="108"/>
      <c r="B882" s="108"/>
      <c r="C882" s="108"/>
      <c r="D882" s="107"/>
      <c r="E882" s="108"/>
      <c r="F882" s="108"/>
      <c r="G882" s="108"/>
      <c r="H882" s="108"/>
      <c r="I882" s="108"/>
      <c r="J882" s="109"/>
      <c r="K882" s="109"/>
      <c r="L882" s="108"/>
      <c r="M882" s="108"/>
      <c r="N882" s="108"/>
      <c r="O882" s="112"/>
      <c r="P882" s="112"/>
      <c r="Q882" s="108"/>
      <c r="R882" s="108"/>
      <c r="S882" s="112"/>
    </row>
    <row r="883" spans="1:19" ht="15.75" customHeight="1" x14ac:dyDescent="0.2">
      <c r="A883" s="108"/>
      <c r="B883" s="108"/>
      <c r="C883" s="108"/>
      <c r="D883" s="107"/>
      <c r="E883" s="108"/>
      <c r="F883" s="108"/>
      <c r="G883" s="108"/>
      <c r="H883" s="108"/>
      <c r="I883" s="108"/>
      <c r="J883" s="109"/>
      <c r="K883" s="109"/>
      <c r="L883" s="108"/>
      <c r="M883" s="108"/>
      <c r="N883" s="108"/>
      <c r="O883" s="112"/>
      <c r="P883" s="112"/>
      <c r="Q883" s="108"/>
      <c r="R883" s="108"/>
      <c r="S883" s="112"/>
    </row>
    <row r="884" spans="1:19" ht="15.75" customHeight="1" x14ac:dyDescent="0.2">
      <c r="A884" s="108"/>
      <c r="B884" s="108"/>
      <c r="C884" s="108"/>
      <c r="D884" s="107"/>
      <c r="E884" s="108"/>
      <c r="F884" s="108"/>
      <c r="G884" s="108"/>
      <c r="H884" s="108"/>
      <c r="I884" s="108"/>
      <c r="J884" s="109"/>
      <c r="K884" s="109"/>
      <c r="L884" s="108"/>
      <c r="M884" s="108"/>
      <c r="N884" s="108"/>
      <c r="O884" s="112"/>
      <c r="P884" s="112"/>
      <c r="Q884" s="108"/>
      <c r="R884" s="108"/>
      <c r="S884" s="112"/>
    </row>
    <row r="885" spans="1:19" ht="15.75" customHeight="1" x14ac:dyDescent="0.2">
      <c r="A885" s="108"/>
      <c r="B885" s="108"/>
      <c r="C885" s="108"/>
      <c r="D885" s="107"/>
      <c r="E885" s="108"/>
      <c r="F885" s="108"/>
      <c r="G885" s="108"/>
      <c r="H885" s="108"/>
      <c r="I885" s="108"/>
      <c r="J885" s="109"/>
      <c r="K885" s="109"/>
      <c r="L885" s="108"/>
      <c r="M885" s="108"/>
      <c r="N885" s="108"/>
      <c r="O885" s="112"/>
      <c r="P885" s="112"/>
      <c r="Q885" s="108"/>
      <c r="R885" s="108"/>
      <c r="S885" s="112"/>
    </row>
    <row r="886" spans="1:19" ht="15.75" customHeight="1" x14ac:dyDescent="0.2">
      <c r="A886" s="108"/>
      <c r="B886" s="108"/>
      <c r="C886" s="108"/>
      <c r="D886" s="107"/>
      <c r="E886" s="108"/>
      <c r="F886" s="108"/>
      <c r="G886" s="108"/>
      <c r="H886" s="108"/>
      <c r="I886" s="108"/>
      <c r="J886" s="109"/>
      <c r="K886" s="109"/>
      <c r="L886" s="108"/>
      <c r="M886" s="108"/>
      <c r="N886" s="108"/>
      <c r="O886" s="112"/>
      <c r="P886" s="112"/>
      <c r="Q886" s="108"/>
      <c r="R886" s="108"/>
      <c r="S886" s="112"/>
    </row>
    <row r="887" spans="1:19" ht="15.75" customHeight="1" x14ac:dyDescent="0.2">
      <c r="A887" s="108"/>
      <c r="B887" s="108"/>
      <c r="C887" s="108"/>
      <c r="D887" s="107"/>
      <c r="E887" s="108"/>
      <c r="F887" s="108"/>
      <c r="G887" s="108"/>
      <c r="H887" s="108"/>
      <c r="I887" s="108"/>
      <c r="J887" s="109"/>
      <c r="K887" s="109"/>
      <c r="L887" s="108"/>
      <c r="M887" s="108"/>
      <c r="N887" s="108"/>
      <c r="O887" s="112"/>
      <c r="P887" s="112"/>
      <c r="Q887" s="108"/>
      <c r="R887" s="108"/>
      <c r="S887" s="112"/>
    </row>
    <row r="888" spans="1:19" ht="15.75" customHeight="1" x14ac:dyDescent="0.2">
      <c r="A888" s="108"/>
      <c r="B888" s="108"/>
      <c r="C888" s="108"/>
      <c r="D888" s="107"/>
      <c r="E888" s="108"/>
      <c r="F888" s="108"/>
      <c r="G888" s="108"/>
      <c r="H888" s="108"/>
      <c r="I888" s="108"/>
      <c r="J888" s="109"/>
      <c r="K888" s="109"/>
      <c r="L888" s="108"/>
      <c r="M888" s="108"/>
      <c r="N888" s="108"/>
      <c r="O888" s="112"/>
      <c r="P888" s="112"/>
      <c r="Q888" s="108"/>
      <c r="R888" s="108"/>
      <c r="S888" s="112"/>
    </row>
    <row r="889" spans="1:19" ht="15.75" customHeight="1" x14ac:dyDescent="0.2">
      <c r="A889" s="108"/>
      <c r="B889" s="108"/>
      <c r="C889" s="108"/>
      <c r="D889" s="107"/>
      <c r="E889" s="108"/>
      <c r="F889" s="108"/>
      <c r="G889" s="108"/>
      <c r="H889" s="108"/>
      <c r="I889" s="108"/>
      <c r="J889" s="109"/>
      <c r="K889" s="109"/>
      <c r="L889" s="108"/>
      <c r="M889" s="108"/>
      <c r="N889" s="108"/>
      <c r="O889" s="112"/>
      <c r="P889" s="112"/>
      <c r="Q889" s="108"/>
      <c r="R889" s="108"/>
      <c r="S889" s="112"/>
    </row>
    <row r="890" spans="1:19" ht="15.75" customHeight="1" x14ac:dyDescent="0.2">
      <c r="A890" s="108"/>
      <c r="B890" s="108"/>
      <c r="C890" s="108"/>
      <c r="D890" s="107"/>
      <c r="E890" s="108"/>
      <c r="F890" s="108"/>
      <c r="G890" s="108"/>
      <c r="H890" s="108"/>
      <c r="I890" s="108"/>
      <c r="J890" s="109"/>
      <c r="K890" s="109"/>
      <c r="L890" s="108"/>
      <c r="M890" s="108"/>
      <c r="N890" s="108"/>
      <c r="O890" s="112"/>
      <c r="P890" s="112"/>
      <c r="Q890" s="108"/>
      <c r="R890" s="108"/>
      <c r="S890" s="112"/>
    </row>
    <row r="891" spans="1:19" ht="15.75" customHeight="1" x14ac:dyDescent="0.2">
      <c r="A891" s="108"/>
      <c r="B891" s="108"/>
      <c r="C891" s="108"/>
      <c r="D891" s="107"/>
      <c r="E891" s="108"/>
      <c r="F891" s="108"/>
      <c r="G891" s="108"/>
      <c r="H891" s="108"/>
      <c r="I891" s="108"/>
      <c r="J891" s="109"/>
      <c r="K891" s="109"/>
      <c r="L891" s="108"/>
      <c r="M891" s="108"/>
      <c r="N891" s="108"/>
      <c r="O891" s="112"/>
      <c r="P891" s="112"/>
      <c r="Q891" s="108"/>
      <c r="R891" s="108"/>
      <c r="S891" s="112"/>
    </row>
    <row r="892" spans="1:19" ht="15.75" customHeight="1" x14ac:dyDescent="0.2">
      <c r="A892" s="108"/>
      <c r="B892" s="108"/>
      <c r="C892" s="108"/>
      <c r="D892" s="107"/>
      <c r="E892" s="108"/>
      <c r="F892" s="108"/>
      <c r="G892" s="108"/>
      <c r="H892" s="108"/>
      <c r="I892" s="108"/>
      <c r="J892" s="109"/>
      <c r="K892" s="109"/>
      <c r="L892" s="108"/>
      <c r="M892" s="108"/>
      <c r="N892" s="108"/>
      <c r="O892" s="112"/>
      <c r="P892" s="112"/>
      <c r="Q892" s="108"/>
      <c r="R892" s="108"/>
      <c r="S892" s="112"/>
    </row>
    <row r="893" spans="1:19" ht="15.75" customHeight="1" x14ac:dyDescent="0.2">
      <c r="A893" s="108"/>
      <c r="B893" s="108"/>
      <c r="C893" s="108"/>
      <c r="D893" s="107"/>
      <c r="E893" s="108"/>
      <c r="F893" s="108"/>
      <c r="G893" s="108"/>
      <c r="H893" s="108"/>
      <c r="I893" s="108"/>
      <c r="J893" s="109"/>
      <c r="K893" s="109"/>
      <c r="L893" s="108"/>
      <c r="M893" s="108"/>
      <c r="N893" s="108"/>
      <c r="O893" s="112"/>
      <c r="P893" s="112"/>
      <c r="Q893" s="108"/>
      <c r="R893" s="108"/>
      <c r="S893" s="112"/>
    </row>
    <row r="894" spans="1:19" ht="15.75" customHeight="1" x14ac:dyDescent="0.2">
      <c r="A894" s="108"/>
      <c r="B894" s="108"/>
      <c r="C894" s="108"/>
      <c r="D894" s="107"/>
      <c r="E894" s="108"/>
      <c r="F894" s="108"/>
      <c r="G894" s="108"/>
      <c r="H894" s="108"/>
      <c r="I894" s="108"/>
      <c r="J894" s="109"/>
      <c r="K894" s="109"/>
      <c r="L894" s="108"/>
      <c r="M894" s="108"/>
      <c r="N894" s="108"/>
      <c r="O894" s="112"/>
      <c r="P894" s="112"/>
      <c r="Q894" s="108"/>
      <c r="R894" s="108"/>
      <c r="S894" s="112"/>
    </row>
    <row r="895" spans="1:19" ht="15.75" customHeight="1" x14ac:dyDescent="0.2">
      <c r="A895" s="108"/>
      <c r="B895" s="108"/>
      <c r="C895" s="108"/>
      <c r="D895" s="107"/>
      <c r="E895" s="108"/>
      <c r="F895" s="108"/>
      <c r="G895" s="108"/>
      <c r="H895" s="108"/>
      <c r="I895" s="108"/>
      <c r="J895" s="109"/>
      <c r="K895" s="109"/>
      <c r="L895" s="108"/>
      <c r="M895" s="108"/>
      <c r="N895" s="108"/>
      <c r="O895" s="112"/>
      <c r="P895" s="112"/>
      <c r="Q895" s="108"/>
      <c r="R895" s="108"/>
      <c r="S895" s="112"/>
    </row>
    <row r="896" spans="1:19" ht="15.75" customHeight="1" x14ac:dyDescent="0.2">
      <c r="A896" s="108"/>
      <c r="B896" s="108"/>
      <c r="C896" s="108"/>
      <c r="D896" s="107"/>
      <c r="E896" s="108"/>
      <c r="F896" s="108"/>
      <c r="G896" s="108"/>
      <c r="H896" s="108"/>
      <c r="I896" s="108"/>
      <c r="J896" s="109"/>
      <c r="K896" s="109"/>
      <c r="L896" s="108"/>
      <c r="M896" s="108"/>
      <c r="N896" s="108"/>
      <c r="O896" s="112"/>
      <c r="P896" s="112"/>
      <c r="Q896" s="108"/>
      <c r="R896" s="108"/>
      <c r="S896" s="112"/>
    </row>
    <row r="897" spans="1:19" ht="15.75" customHeight="1" x14ac:dyDescent="0.2">
      <c r="A897" s="108"/>
      <c r="B897" s="108"/>
      <c r="C897" s="108"/>
      <c r="D897" s="107"/>
      <c r="E897" s="108"/>
      <c r="F897" s="108"/>
      <c r="G897" s="108"/>
      <c r="H897" s="108"/>
      <c r="I897" s="108"/>
      <c r="J897" s="109"/>
      <c r="K897" s="109"/>
      <c r="L897" s="108"/>
      <c r="M897" s="108"/>
      <c r="N897" s="108"/>
      <c r="O897" s="112"/>
      <c r="P897" s="112"/>
      <c r="Q897" s="108"/>
      <c r="R897" s="108"/>
      <c r="S897" s="112"/>
    </row>
    <row r="898" spans="1:19" ht="15.75" customHeight="1" x14ac:dyDescent="0.2">
      <c r="A898" s="108"/>
      <c r="B898" s="108"/>
      <c r="C898" s="108"/>
      <c r="D898" s="107"/>
      <c r="E898" s="108"/>
      <c r="F898" s="108"/>
      <c r="G898" s="108"/>
      <c r="H898" s="108"/>
      <c r="I898" s="108"/>
      <c r="J898" s="109"/>
      <c r="K898" s="109"/>
      <c r="L898" s="108"/>
      <c r="M898" s="108"/>
      <c r="N898" s="108"/>
      <c r="O898" s="112"/>
      <c r="P898" s="112"/>
      <c r="Q898" s="108"/>
      <c r="R898" s="108"/>
      <c r="S898" s="112"/>
    </row>
    <row r="899" spans="1:19" ht="15.75" customHeight="1" x14ac:dyDescent="0.2">
      <c r="A899" s="108"/>
      <c r="B899" s="108"/>
      <c r="C899" s="108"/>
      <c r="D899" s="107"/>
      <c r="E899" s="108"/>
      <c r="F899" s="108"/>
      <c r="G899" s="108"/>
      <c r="H899" s="108"/>
      <c r="I899" s="108"/>
      <c r="J899" s="109"/>
      <c r="K899" s="109"/>
      <c r="L899" s="108"/>
      <c r="M899" s="108"/>
      <c r="N899" s="108"/>
      <c r="O899" s="112"/>
      <c r="P899" s="112"/>
      <c r="Q899" s="108"/>
      <c r="R899" s="108"/>
      <c r="S899" s="112"/>
    </row>
    <row r="900" spans="1:19" ht="15.75" customHeight="1" x14ac:dyDescent="0.2">
      <c r="A900" s="108"/>
      <c r="B900" s="108"/>
      <c r="C900" s="108"/>
      <c r="D900" s="107"/>
      <c r="E900" s="108"/>
      <c r="F900" s="108"/>
      <c r="G900" s="108"/>
      <c r="H900" s="108"/>
      <c r="I900" s="108"/>
      <c r="J900" s="109"/>
      <c r="K900" s="109"/>
      <c r="L900" s="108"/>
      <c r="M900" s="108"/>
      <c r="N900" s="108"/>
      <c r="O900" s="112"/>
      <c r="P900" s="112"/>
      <c r="Q900" s="108"/>
      <c r="R900" s="108"/>
      <c r="S900" s="112"/>
    </row>
    <row r="901" spans="1:19" ht="15.75" customHeight="1" x14ac:dyDescent="0.2">
      <c r="A901" s="108"/>
      <c r="B901" s="108"/>
      <c r="C901" s="108"/>
      <c r="D901" s="107"/>
      <c r="E901" s="108"/>
      <c r="F901" s="108"/>
      <c r="G901" s="108"/>
      <c r="H901" s="108"/>
      <c r="I901" s="108"/>
      <c r="J901" s="109"/>
      <c r="K901" s="109"/>
      <c r="L901" s="108"/>
      <c r="M901" s="108"/>
      <c r="N901" s="108"/>
      <c r="O901" s="112"/>
      <c r="P901" s="112"/>
      <c r="Q901" s="108"/>
      <c r="R901" s="108"/>
      <c r="S901" s="112"/>
    </row>
    <row r="902" spans="1:19" ht="15.75" customHeight="1" x14ac:dyDescent="0.2">
      <c r="A902" s="108"/>
      <c r="B902" s="108"/>
      <c r="C902" s="108"/>
      <c r="D902" s="107"/>
      <c r="E902" s="108"/>
      <c r="F902" s="108"/>
      <c r="G902" s="108"/>
      <c r="H902" s="108"/>
      <c r="I902" s="108"/>
      <c r="J902" s="109"/>
      <c r="K902" s="109"/>
      <c r="L902" s="108"/>
      <c r="M902" s="108"/>
      <c r="N902" s="108"/>
      <c r="O902" s="112"/>
      <c r="P902" s="112"/>
      <c r="Q902" s="108"/>
      <c r="R902" s="108"/>
      <c r="S902" s="112"/>
    </row>
    <row r="903" spans="1:19" ht="15.75" customHeight="1" x14ac:dyDescent="0.2">
      <c r="A903" s="108"/>
      <c r="B903" s="108"/>
      <c r="C903" s="108"/>
      <c r="D903" s="107"/>
      <c r="E903" s="108"/>
      <c r="F903" s="108"/>
      <c r="G903" s="108"/>
      <c r="H903" s="108"/>
      <c r="I903" s="108"/>
      <c r="J903" s="109"/>
      <c r="K903" s="109"/>
      <c r="L903" s="108"/>
      <c r="M903" s="108"/>
      <c r="N903" s="108"/>
      <c r="O903" s="112"/>
      <c r="P903" s="112"/>
      <c r="Q903" s="108"/>
      <c r="R903" s="108"/>
      <c r="S903" s="112"/>
    </row>
    <row r="904" spans="1:19" ht="15.75" customHeight="1" x14ac:dyDescent="0.2">
      <c r="A904" s="108"/>
      <c r="B904" s="108"/>
      <c r="C904" s="108"/>
      <c r="D904" s="107"/>
      <c r="E904" s="108"/>
      <c r="F904" s="108"/>
      <c r="G904" s="108"/>
      <c r="H904" s="108"/>
      <c r="I904" s="108"/>
      <c r="J904" s="109"/>
      <c r="K904" s="109"/>
      <c r="L904" s="108"/>
      <c r="M904" s="108"/>
      <c r="N904" s="108"/>
      <c r="O904" s="112"/>
      <c r="P904" s="112"/>
      <c r="Q904" s="108"/>
      <c r="R904" s="108"/>
      <c r="S904" s="112"/>
    </row>
    <row r="905" spans="1:19" ht="15.75" customHeight="1" x14ac:dyDescent="0.2">
      <c r="A905" s="108"/>
      <c r="B905" s="108"/>
      <c r="C905" s="108"/>
      <c r="D905" s="107"/>
      <c r="E905" s="108"/>
      <c r="F905" s="108"/>
      <c r="G905" s="108"/>
      <c r="H905" s="108"/>
      <c r="I905" s="108"/>
      <c r="J905" s="109"/>
      <c r="K905" s="109"/>
      <c r="L905" s="108"/>
      <c r="M905" s="108"/>
      <c r="N905" s="108"/>
      <c r="O905" s="112"/>
      <c r="P905" s="112"/>
      <c r="Q905" s="108"/>
      <c r="R905" s="108"/>
      <c r="S905" s="112"/>
    </row>
    <row r="906" spans="1:19" ht="15.75" customHeight="1" x14ac:dyDescent="0.2">
      <c r="A906" s="108"/>
      <c r="B906" s="108"/>
      <c r="C906" s="108"/>
      <c r="D906" s="107"/>
      <c r="E906" s="108"/>
      <c r="F906" s="108"/>
      <c r="G906" s="108"/>
      <c r="H906" s="108"/>
      <c r="I906" s="108"/>
      <c r="J906" s="109"/>
      <c r="K906" s="109"/>
      <c r="L906" s="108"/>
      <c r="M906" s="108"/>
      <c r="N906" s="108"/>
      <c r="O906" s="112"/>
      <c r="P906" s="112"/>
      <c r="Q906" s="108"/>
      <c r="R906" s="108"/>
      <c r="S906" s="112"/>
    </row>
    <row r="907" spans="1:19" ht="15.75" customHeight="1" x14ac:dyDescent="0.2">
      <c r="A907" s="108"/>
      <c r="B907" s="108"/>
      <c r="C907" s="108"/>
      <c r="D907" s="107"/>
      <c r="E907" s="108"/>
      <c r="F907" s="108"/>
      <c r="G907" s="108"/>
      <c r="H907" s="108"/>
      <c r="I907" s="108"/>
      <c r="J907" s="109"/>
      <c r="K907" s="109"/>
      <c r="L907" s="108"/>
      <c r="M907" s="108"/>
      <c r="N907" s="108"/>
      <c r="O907" s="112"/>
      <c r="P907" s="112"/>
      <c r="Q907" s="108"/>
      <c r="R907" s="108"/>
      <c r="S907" s="112"/>
    </row>
    <row r="908" spans="1:19" ht="15.75" customHeight="1" x14ac:dyDescent="0.2">
      <c r="A908" s="108"/>
      <c r="B908" s="108"/>
      <c r="C908" s="108"/>
      <c r="D908" s="107"/>
      <c r="E908" s="108"/>
      <c r="F908" s="108"/>
      <c r="G908" s="108"/>
      <c r="H908" s="108"/>
      <c r="I908" s="108"/>
      <c r="J908" s="109"/>
      <c r="K908" s="109"/>
      <c r="L908" s="108"/>
      <c r="M908" s="108"/>
      <c r="N908" s="108"/>
      <c r="O908" s="112"/>
      <c r="P908" s="112"/>
      <c r="Q908" s="108"/>
      <c r="R908" s="108"/>
      <c r="S908" s="112"/>
    </row>
    <row r="909" spans="1:19" ht="15.75" customHeight="1" x14ac:dyDescent="0.2">
      <c r="A909" s="108"/>
      <c r="B909" s="108"/>
      <c r="C909" s="108"/>
      <c r="D909" s="107"/>
      <c r="E909" s="108"/>
      <c r="F909" s="108"/>
      <c r="G909" s="108"/>
      <c r="H909" s="108"/>
      <c r="I909" s="108"/>
      <c r="J909" s="109"/>
      <c r="K909" s="109"/>
      <c r="L909" s="108"/>
      <c r="M909" s="108"/>
      <c r="N909" s="108"/>
      <c r="O909" s="112"/>
      <c r="P909" s="112"/>
      <c r="Q909" s="108"/>
      <c r="R909" s="108"/>
      <c r="S909" s="112"/>
    </row>
    <row r="910" spans="1:19" ht="15.75" customHeight="1" x14ac:dyDescent="0.2">
      <c r="A910" s="108"/>
      <c r="B910" s="108"/>
      <c r="C910" s="108"/>
      <c r="D910" s="107"/>
      <c r="E910" s="108"/>
      <c r="F910" s="108"/>
      <c r="G910" s="108"/>
      <c r="H910" s="108"/>
      <c r="I910" s="108"/>
      <c r="J910" s="109"/>
      <c r="K910" s="109"/>
      <c r="L910" s="108"/>
      <c r="M910" s="108"/>
      <c r="N910" s="108"/>
      <c r="O910" s="112"/>
      <c r="P910" s="112"/>
      <c r="Q910" s="108"/>
      <c r="R910" s="108"/>
      <c r="S910" s="112"/>
    </row>
    <row r="911" spans="1:19" ht="15.75" customHeight="1" x14ac:dyDescent="0.2">
      <c r="A911" s="108"/>
      <c r="B911" s="108"/>
      <c r="C911" s="108"/>
      <c r="D911" s="107"/>
      <c r="E911" s="108"/>
      <c r="F911" s="108"/>
      <c r="G911" s="108"/>
      <c r="H911" s="108"/>
      <c r="I911" s="108"/>
      <c r="J911" s="109"/>
      <c r="K911" s="109"/>
      <c r="L911" s="108"/>
      <c r="M911" s="108"/>
      <c r="N911" s="108"/>
      <c r="O911" s="112"/>
      <c r="P911" s="112"/>
      <c r="Q911" s="108"/>
      <c r="R911" s="108"/>
      <c r="S911" s="112"/>
    </row>
    <row r="912" spans="1:19" ht="15.75" customHeight="1" x14ac:dyDescent="0.2">
      <c r="A912" s="108"/>
      <c r="B912" s="108"/>
      <c r="C912" s="108"/>
      <c r="D912" s="107"/>
      <c r="E912" s="108"/>
      <c r="F912" s="108"/>
      <c r="G912" s="108"/>
      <c r="H912" s="108"/>
      <c r="I912" s="108"/>
      <c r="J912" s="109"/>
      <c r="K912" s="109"/>
      <c r="L912" s="108"/>
      <c r="M912" s="108"/>
      <c r="N912" s="108"/>
      <c r="O912" s="112"/>
      <c r="P912" s="112"/>
      <c r="Q912" s="108"/>
      <c r="R912" s="108"/>
      <c r="S912" s="112"/>
    </row>
    <row r="913" spans="1:19" ht="15.75" customHeight="1" x14ac:dyDescent="0.2">
      <c r="A913" s="108"/>
      <c r="B913" s="108"/>
      <c r="C913" s="108"/>
      <c r="D913" s="107"/>
      <c r="E913" s="108"/>
      <c r="F913" s="108"/>
      <c r="G913" s="108"/>
      <c r="H913" s="108"/>
      <c r="I913" s="108"/>
      <c r="J913" s="109"/>
      <c r="K913" s="109"/>
      <c r="L913" s="108"/>
      <c r="M913" s="108"/>
      <c r="N913" s="108"/>
      <c r="O913" s="112"/>
      <c r="P913" s="112"/>
      <c r="Q913" s="108"/>
      <c r="R913" s="108"/>
      <c r="S913" s="112"/>
    </row>
    <row r="914" spans="1:19" ht="15.75" customHeight="1" x14ac:dyDescent="0.2">
      <c r="A914" s="108"/>
      <c r="B914" s="108"/>
      <c r="C914" s="108"/>
      <c r="D914" s="107"/>
      <c r="E914" s="108"/>
      <c r="F914" s="108"/>
      <c r="G914" s="108"/>
      <c r="H914" s="108"/>
      <c r="I914" s="108"/>
      <c r="J914" s="109"/>
      <c r="K914" s="109"/>
      <c r="L914" s="108"/>
      <c r="M914" s="108"/>
      <c r="N914" s="108"/>
      <c r="O914" s="112"/>
      <c r="P914" s="112"/>
      <c r="Q914" s="108"/>
      <c r="R914" s="108"/>
      <c r="S914" s="112"/>
    </row>
    <row r="915" spans="1:19" ht="15.75" customHeight="1" x14ac:dyDescent="0.2">
      <c r="A915" s="108"/>
      <c r="B915" s="108"/>
      <c r="C915" s="108"/>
      <c r="D915" s="107"/>
      <c r="E915" s="108"/>
      <c r="F915" s="108"/>
      <c r="G915" s="108"/>
      <c r="H915" s="108"/>
      <c r="I915" s="108"/>
      <c r="J915" s="109"/>
      <c r="K915" s="109"/>
      <c r="L915" s="108"/>
      <c r="M915" s="108"/>
      <c r="N915" s="108"/>
      <c r="O915" s="112"/>
      <c r="P915" s="112"/>
      <c r="Q915" s="108"/>
      <c r="R915" s="108"/>
      <c r="S915" s="112"/>
    </row>
    <row r="916" spans="1:19" ht="15.75" customHeight="1" x14ac:dyDescent="0.2">
      <c r="A916" s="108"/>
      <c r="B916" s="108"/>
      <c r="C916" s="108"/>
      <c r="D916" s="107"/>
      <c r="E916" s="108"/>
      <c r="F916" s="108"/>
      <c r="G916" s="108"/>
      <c r="H916" s="108"/>
      <c r="I916" s="108"/>
      <c r="J916" s="109"/>
      <c r="K916" s="109"/>
      <c r="L916" s="108"/>
      <c r="M916" s="108"/>
      <c r="N916" s="108"/>
      <c r="O916" s="112"/>
      <c r="P916" s="112"/>
      <c r="Q916" s="108"/>
      <c r="R916" s="108"/>
      <c r="S916" s="112"/>
    </row>
    <row r="917" spans="1:19" ht="15.75" customHeight="1" x14ac:dyDescent="0.2">
      <c r="A917" s="108"/>
      <c r="B917" s="108"/>
      <c r="C917" s="108"/>
      <c r="D917" s="107"/>
      <c r="E917" s="108"/>
      <c r="F917" s="108"/>
      <c r="G917" s="108"/>
      <c r="H917" s="108"/>
      <c r="I917" s="108"/>
      <c r="J917" s="109"/>
      <c r="K917" s="109"/>
      <c r="L917" s="108"/>
      <c r="M917" s="108"/>
      <c r="N917" s="108"/>
      <c r="O917" s="112"/>
      <c r="P917" s="112"/>
      <c r="Q917" s="108"/>
      <c r="R917" s="108"/>
      <c r="S917" s="112"/>
    </row>
    <row r="918" spans="1:19" ht="15.75" customHeight="1" x14ac:dyDescent="0.2">
      <c r="A918" s="108"/>
      <c r="B918" s="108"/>
      <c r="C918" s="108"/>
      <c r="D918" s="107"/>
      <c r="E918" s="108"/>
      <c r="F918" s="108"/>
      <c r="G918" s="108"/>
      <c r="H918" s="108"/>
      <c r="I918" s="108"/>
      <c r="J918" s="109"/>
      <c r="K918" s="109"/>
      <c r="L918" s="108"/>
      <c r="M918" s="108"/>
      <c r="N918" s="108"/>
      <c r="O918" s="112"/>
      <c r="P918" s="112"/>
      <c r="Q918" s="108"/>
      <c r="R918" s="108"/>
      <c r="S918" s="112"/>
    </row>
    <row r="919" spans="1:19" ht="15.75" customHeight="1" x14ac:dyDescent="0.2">
      <c r="A919" s="108"/>
      <c r="B919" s="108"/>
      <c r="C919" s="108"/>
      <c r="D919" s="107"/>
      <c r="E919" s="108"/>
      <c r="F919" s="108"/>
      <c r="G919" s="108"/>
      <c r="H919" s="108"/>
      <c r="I919" s="108"/>
      <c r="J919" s="109"/>
      <c r="K919" s="109"/>
      <c r="L919" s="108"/>
      <c r="M919" s="108"/>
      <c r="N919" s="108"/>
      <c r="O919" s="112"/>
      <c r="P919" s="112"/>
      <c r="Q919" s="108"/>
      <c r="R919" s="108"/>
      <c r="S919" s="112"/>
    </row>
    <row r="920" spans="1:19" ht="15.75" customHeight="1" x14ac:dyDescent="0.2">
      <c r="A920" s="108"/>
      <c r="B920" s="108"/>
      <c r="C920" s="108"/>
      <c r="D920" s="107"/>
      <c r="E920" s="108"/>
      <c r="F920" s="108"/>
      <c r="G920" s="108"/>
      <c r="H920" s="108"/>
      <c r="I920" s="108"/>
      <c r="J920" s="109"/>
      <c r="K920" s="109"/>
      <c r="L920" s="108"/>
      <c r="M920" s="108"/>
      <c r="N920" s="108"/>
      <c r="O920" s="112"/>
      <c r="P920" s="112"/>
      <c r="Q920" s="108"/>
      <c r="R920" s="108"/>
      <c r="S920" s="112"/>
    </row>
    <row r="921" spans="1:19" ht="15.75" customHeight="1" x14ac:dyDescent="0.2">
      <c r="A921" s="108"/>
      <c r="B921" s="108"/>
      <c r="C921" s="108"/>
      <c r="D921" s="107"/>
      <c r="E921" s="108"/>
      <c r="F921" s="108"/>
      <c r="G921" s="108"/>
      <c r="H921" s="108"/>
      <c r="I921" s="108"/>
      <c r="J921" s="109"/>
      <c r="K921" s="109"/>
      <c r="L921" s="108"/>
      <c r="M921" s="108"/>
      <c r="N921" s="108"/>
      <c r="O921" s="112"/>
      <c r="P921" s="112"/>
      <c r="Q921" s="108"/>
      <c r="R921" s="108"/>
      <c r="S921" s="112"/>
    </row>
    <row r="922" spans="1:19" ht="15.75" customHeight="1" x14ac:dyDescent="0.2">
      <c r="A922" s="108"/>
      <c r="B922" s="108"/>
      <c r="C922" s="108"/>
      <c r="D922" s="107"/>
      <c r="E922" s="108"/>
      <c r="F922" s="108"/>
      <c r="G922" s="108"/>
      <c r="H922" s="108"/>
      <c r="I922" s="108"/>
      <c r="J922" s="109"/>
      <c r="K922" s="109"/>
      <c r="L922" s="108"/>
      <c r="M922" s="108"/>
      <c r="N922" s="108"/>
      <c r="O922" s="112"/>
      <c r="P922" s="112"/>
      <c r="Q922" s="108"/>
      <c r="R922" s="108"/>
      <c r="S922" s="112"/>
    </row>
    <row r="923" spans="1:19" ht="15.75" customHeight="1" x14ac:dyDescent="0.2">
      <c r="A923" s="108"/>
      <c r="B923" s="108"/>
      <c r="C923" s="108"/>
      <c r="D923" s="107"/>
      <c r="E923" s="108"/>
      <c r="F923" s="108"/>
      <c r="G923" s="108"/>
      <c r="H923" s="108"/>
      <c r="I923" s="108"/>
      <c r="J923" s="109"/>
      <c r="K923" s="109"/>
      <c r="L923" s="108"/>
      <c r="M923" s="108"/>
      <c r="N923" s="108"/>
      <c r="O923" s="112"/>
      <c r="P923" s="112"/>
      <c r="Q923" s="108"/>
      <c r="R923" s="108"/>
      <c r="S923" s="112"/>
    </row>
    <row r="924" spans="1:19" ht="15.75" customHeight="1" x14ac:dyDescent="0.2">
      <c r="A924" s="108"/>
      <c r="B924" s="108"/>
      <c r="C924" s="108"/>
      <c r="D924" s="107"/>
      <c r="E924" s="108"/>
      <c r="F924" s="108"/>
      <c r="G924" s="108"/>
      <c r="H924" s="108"/>
      <c r="I924" s="108"/>
      <c r="J924" s="109"/>
      <c r="K924" s="109"/>
      <c r="L924" s="108"/>
      <c r="M924" s="108"/>
      <c r="N924" s="108"/>
      <c r="O924" s="112"/>
      <c r="P924" s="112"/>
      <c r="Q924" s="108"/>
      <c r="R924" s="108"/>
      <c r="S924" s="112"/>
    </row>
    <row r="925" spans="1:19" ht="15.75" customHeight="1" x14ac:dyDescent="0.2">
      <c r="A925" s="108"/>
      <c r="B925" s="108"/>
      <c r="C925" s="108"/>
      <c r="D925" s="107"/>
      <c r="E925" s="108"/>
      <c r="F925" s="108"/>
      <c r="G925" s="108"/>
      <c r="H925" s="108"/>
      <c r="I925" s="108"/>
      <c r="J925" s="109"/>
      <c r="K925" s="109"/>
      <c r="L925" s="108"/>
      <c r="M925" s="108"/>
      <c r="N925" s="108"/>
      <c r="O925" s="112"/>
      <c r="P925" s="112"/>
      <c r="Q925" s="108"/>
      <c r="R925" s="108"/>
      <c r="S925" s="112"/>
    </row>
    <row r="926" spans="1:19" ht="15.75" customHeight="1" x14ac:dyDescent="0.2">
      <c r="A926" s="108"/>
      <c r="B926" s="108"/>
      <c r="C926" s="108"/>
      <c r="D926" s="107"/>
      <c r="E926" s="108"/>
      <c r="F926" s="108"/>
      <c r="G926" s="108"/>
      <c r="H926" s="108"/>
      <c r="I926" s="108"/>
      <c r="J926" s="109"/>
      <c r="K926" s="109"/>
      <c r="L926" s="108"/>
      <c r="M926" s="108"/>
      <c r="N926" s="108"/>
      <c r="O926" s="112"/>
      <c r="P926" s="112"/>
      <c r="Q926" s="108"/>
      <c r="R926" s="108"/>
      <c r="S926" s="112"/>
    </row>
    <row r="927" spans="1:19" ht="15.75" customHeight="1" x14ac:dyDescent="0.2">
      <c r="A927" s="108"/>
      <c r="B927" s="108"/>
      <c r="C927" s="108"/>
      <c r="D927" s="107"/>
      <c r="E927" s="108"/>
      <c r="F927" s="108"/>
      <c r="G927" s="108"/>
      <c r="H927" s="108"/>
      <c r="I927" s="108"/>
      <c r="J927" s="109"/>
      <c r="K927" s="109"/>
      <c r="L927" s="108"/>
      <c r="M927" s="108"/>
      <c r="N927" s="108"/>
      <c r="O927" s="112"/>
      <c r="P927" s="112"/>
      <c r="Q927" s="108"/>
      <c r="R927" s="108"/>
      <c r="S927" s="112"/>
    </row>
    <row r="928" spans="1:19" ht="15.75" customHeight="1" x14ac:dyDescent="0.2">
      <c r="A928" s="108"/>
      <c r="B928" s="108"/>
      <c r="C928" s="108"/>
      <c r="D928" s="107"/>
      <c r="E928" s="108"/>
      <c r="F928" s="108"/>
      <c r="G928" s="108"/>
      <c r="H928" s="108"/>
      <c r="I928" s="108"/>
      <c r="J928" s="109"/>
      <c r="K928" s="109"/>
      <c r="L928" s="108"/>
      <c r="M928" s="108"/>
      <c r="N928" s="108"/>
      <c r="O928" s="112"/>
      <c r="P928" s="112"/>
      <c r="Q928" s="108"/>
      <c r="R928" s="108"/>
      <c r="S928" s="112"/>
    </row>
    <row r="929" spans="1:19" ht="15.75" customHeight="1" x14ac:dyDescent="0.2">
      <c r="A929" s="108"/>
      <c r="B929" s="108"/>
      <c r="C929" s="108"/>
      <c r="D929" s="107"/>
      <c r="E929" s="108"/>
      <c r="F929" s="108"/>
      <c r="G929" s="108"/>
      <c r="H929" s="108"/>
      <c r="I929" s="108"/>
      <c r="J929" s="109"/>
      <c r="K929" s="109"/>
      <c r="L929" s="108"/>
      <c r="M929" s="108"/>
      <c r="N929" s="108"/>
      <c r="O929" s="112"/>
      <c r="P929" s="112"/>
      <c r="Q929" s="108"/>
      <c r="R929" s="108"/>
      <c r="S929" s="112"/>
    </row>
    <row r="930" spans="1:19" ht="15.75" customHeight="1" x14ac:dyDescent="0.2">
      <c r="A930" s="108"/>
      <c r="B930" s="108"/>
      <c r="C930" s="108"/>
      <c r="D930" s="107"/>
      <c r="E930" s="108"/>
      <c r="F930" s="108"/>
      <c r="G930" s="108"/>
      <c r="H930" s="108"/>
      <c r="I930" s="108"/>
      <c r="J930" s="109"/>
      <c r="K930" s="109"/>
      <c r="L930" s="108"/>
      <c r="M930" s="108"/>
      <c r="N930" s="108"/>
      <c r="O930" s="112"/>
      <c r="P930" s="112"/>
      <c r="Q930" s="108"/>
      <c r="R930" s="108"/>
      <c r="S930" s="112"/>
    </row>
    <row r="931" spans="1:19" ht="15.75" customHeight="1" x14ac:dyDescent="0.2">
      <c r="A931" s="108"/>
      <c r="B931" s="108"/>
      <c r="C931" s="108"/>
      <c r="D931" s="107"/>
      <c r="E931" s="108"/>
      <c r="F931" s="108"/>
      <c r="G931" s="108"/>
      <c r="H931" s="108"/>
      <c r="I931" s="108"/>
      <c r="J931" s="109"/>
      <c r="K931" s="109"/>
      <c r="L931" s="108"/>
      <c r="M931" s="108"/>
      <c r="N931" s="108"/>
      <c r="O931" s="112"/>
      <c r="P931" s="112"/>
      <c r="Q931" s="108"/>
      <c r="R931" s="108"/>
      <c r="S931" s="112"/>
    </row>
    <row r="932" spans="1:19" ht="15.75" customHeight="1" x14ac:dyDescent="0.2">
      <c r="A932" s="108"/>
      <c r="B932" s="108"/>
      <c r="C932" s="108"/>
      <c r="D932" s="107"/>
      <c r="E932" s="108"/>
      <c r="F932" s="108"/>
      <c r="G932" s="108"/>
      <c r="H932" s="108"/>
      <c r="I932" s="108"/>
      <c r="J932" s="109"/>
      <c r="K932" s="109"/>
      <c r="L932" s="108"/>
      <c r="M932" s="108"/>
      <c r="N932" s="108"/>
      <c r="O932" s="112"/>
      <c r="P932" s="112"/>
      <c r="Q932" s="108"/>
      <c r="R932" s="108"/>
      <c r="S932" s="112"/>
    </row>
    <row r="933" spans="1:19" ht="15.75" customHeight="1" x14ac:dyDescent="0.2">
      <c r="A933" s="108"/>
      <c r="B933" s="108"/>
      <c r="C933" s="108"/>
      <c r="D933" s="107"/>
      <c r="E933" s="108"/>
      <c r="F933" s="108"/>
      <c r="G933" s="108"/>
      <c r="H933" s="108"/>
      <c r="I933" s="108"/>
      <c r="J933" s="109"/>
      <c r="K933" s="109"/>
      <c r="L933" s="108"/>
      <c r="M933" s="108"/>
      <c r="N933" s="108"/>
      <c r="O933" s="112"/>
      <c r="P933" s="112"/>
      <c r="Q933" s="108"/>
      <c r="R933" s="108"/>
      <c r="S933" s="112"/>
    </row>
    <row r="934" spans="1:19" ht="15.75" customHeight="1" x14ac:dyDescent="0.2">
      <c r="A934" s="108"/>
      <c r="B934" s="108"/>
      <c r="C934" s="108"/>
      <c r="D934" s="107"/>
      <c r="E934" s="108"/>
      <c r="F934" s="108"/>
      <c r="G934" s="108"/>
      <c r="H934" s="108"/>
      <c r="I934" s="108"/>
      <c r="J934" s="109"/>
      <c r="K934" s="109"/>
      <c r="L934" s="108"/>
      <c r="M934" s="108"/>
      <c r="N934" s="108"/>
      <c r="O934" s="112"/>
      <c r="P934" s="112"/>
      <c r="Q934" s="108"/>
      <c r="R934" s="108"/>
      <c r="S934" s="112"/>
    </row>
    <row r="935" spans="1:19" ht="15.75" customHeight="1" x14ac:dyDescent="0.2">
      <c r="A935" s="108"/>
      <c r="B935" s="108"/>
      <c r="C935" s="108"/>
      <c r="D935" s="107"/>
      <c r="E935" s="108"/>
      <c r="F935" s="108"/>
      <c r="G935" s="108"/>
      <c r="H935" s="108"/>
      <c r="I935" s="108"/>
      <c r="J935" s="109"/>
      <c r="K935" s="109"/>
      <c r="L935" s="108"/>
      <c r="M935" s="108"/>
      <c r="N935" s="108"/>
      <c r="O935" s="112"/>
      <c r="P935" s="112"/>
      <c r="Q935" s="108"/>
      <c r="R935" s="108"/>
      <c r="S935" s="112"/>
    </row>
    <row r="936" spans="1:19" ht="15.75" customHeight="1" x14ac:dyDescent="0.2">
      <c r="A936" s="108"/>
      <c r="B936" s="108"/>
      <c r="C936" s="108"/>
      <c r="D936" s="107"/>
      <c r="E936" s="108"/>
      <c r="F936" s="108"/>
      <c r="G936" s="108"/>
      <c r="H936" s="108"/>
      <c r="I936" s="108"/>
      <c r="J936" s="109"/>
      <c r="K936" s="109"/>
      <c r="L936" s="108"/>
      <c r="M936" s="108"/>
      <c r="N936" s="108"/>
      <c r="O936" s="112"/>
      <c r="P936" s="112"/>
      <c r="Q936" s="108"/>
      <c r="R936" s="108"/>
      <c r="S936" s="112"/>
    </row>
    <row r="937" spans="1:19" ht="15.75" customHeight="1" x14ac:dyDescent="0.2">
      <c r="A937" s="108"/>
      <c r="B937" s="108"/>
      <c r="C937" s="108"/>
      <c r="D937" s="107"/>
      <c r="E937" s="108"/>
      <c r="F937" s="108"/>
      <c r="G937" s="108"/>
      <c r="H937" s="108"/>
      <c r="I937" s="108"/>
      <c r="J937" s="109"/>
      <c r="K937" s="109"/>
      <c r="L937" s="108"/>
      <c r="M937" s="108"/>
      <c r="N937" s="108"/>
      <c r="O937" s="112"/>
      <c r="P937" s="112"/>
      <c r="Q937" s="108"/>
      <c r="R937" s="108"/>
      <c r="S937" s="112"/>
    </row>
    <row r="938" spans="1:19" ht="15.75" customHeight="1" x14ac:dyDescent="0.2">
      <c r="A938" s="108"/>
      <c r="B938" s="108"/>
      <c r="C938" s="108"/>
      <c r="D938" s="107"/>
      <c r="E938" s="108"/>
      <c r="F938" s="108"/>
      <c r="G938" s="108"/>
      <c r="H938" s="108"/>
      <c r="I938" s="108"/>
      <c r="J938" s="109"/>
      <c r="K938" s="109"/>
      <c r="L938" s="108"/>
      <c r="M938" s="108"/>
      <c r="N938" s="108"/>
      <c r="O938" s="112"/>
      <c r="P938" s="112"/>
      <c r="Q938" s="108"/>
      <c r="R938" s="108"/>
      <c r="S938" s="112"/>
    </row>
    <row r="939" spans="1:19" ht="15.75" customHeight="1" x14ac:dyDescent="0.2">
      <c r="A939" s="108"/>
      <c r="B939" s="108"/>
      <c r="C939" s="108"/>
      <c r="D939" s="107"/>
      <c r="E939" s="108"/>
      <c r="F939" s="108"/>
      <c r="G939" s="108"/>
      <c r="H939" s="108"/>
      <c r="I939" s="108"/>
      <c r="J939" s="109"/>
      <c r="K939" s="109"/>
      <c r="L939" s="108"/>
      <c r="M939" s="108"/>
      <c r="N939" s="108"/>
      <c r="O939" s="112"/>
      <c r="P939" s="112"/>
      <c r="Q939" s="108"/>
      <c r="R939" s="108"/>
      <c r="S939" s="112"/>
    </row>
    <row r="940" spans="1:19" ht="15.75" customHeight="1" x14ac:dyDescent="0.2">
      <c r="A940" s="108"/>
      <c r="B940" s="108"/>
      <c r="C940" s="108"/>
      <c r="D940" s="107"/>
      <c r="E940" s="108"/>
      <c r="F940" s="108"/>
      <c r="G940" s="108"/>
      <c r="H940" s="108"/>
      <c r="I940" s="108"/>
      <c r="J940" s="109"/>
      <c r="K940" s="109"/>
      <c r="L940" s="108"/>
      <c r="M940" s="108"/>
      <c r="N940" s="108"/>
      <c r="O940" s="112"/>
      <c r="P940" s="112"/>
      <c r="Q940" s="108"/>
      <c r="R940" s="108"/>
      <c r="S940" s="112"/>
    </row>
    <row r="941" spans="1:19" ht="15.75" customHeight="1" x14ac:dyDescent="0.2">
      <c r="A941" s="108"/>
      <c r="B941" s="108"/>
      <c r="C941" s="108"/>
      <c r="D941" s="107"/>
      <c r="E941" s="108"/>
      <c r="F941" s="108"/>
      <c r="G941" s="108"/>
      <c r="H941" s="108"/>
      <c r="I941" s="108"/>
      <c r="J941" s="109"/>
      <c r="K941" s="109"/>
      <c r="L941" s="108"/>
      <c r="M941" s="108"/>
      <c r="N941" s="108"/>
      <c r="O941" s="112"/>
      <c r="P941" s="112"/>
      <c r="Q941" s="108"/>
      <c r="R941" s="108"/>
      <c r="S941" s="112"/>
    </row>
    <row r="942" spans="1:19" ht="15.75" customHeight="1" x14ac:dyDescent="0.2">
      <c r="A942" s="108"/>
      <c r="B942" s="108"/>
      <c r="C942" s="108"/>
      <c r="D942" s="107"/>
      <c r="E942" s="108"/>
      <c r="F942" s="108"/>
      <c r="G942" s="108"/>
      <c r="H942" s="108"/>
      <c r="I942" s="108"/>
      <c r="J942" s="109"/>
      <c r="K942" s="109"/>
      <c r="L942" s="108"/>
      <c r="M942" s="108"/>
      <c r="N942" s="108"/>
      <c r="O942" s="112"/>
      <c r="P942" s="112"/>
      <c r="Q942" s="108"/>
      <c r="R942" s="108"/>
      <c r="S942" s="112"/>
    </row>
    <row r="943" spans="1:19" ht="15.75" customHeight="1" x14ac:dyDescent="0.2">
      <c r="A943" s="108"/>
      <c r="B943" s="108"/>
      <c r="C943" s="108"/>
      <c r="D943" s="107"/>
      <c r="E943" s="108"/>
      <c r="F943" s="108"/>
      <c r="G943" s="108"/>
      <c r="H943" s="108"/>
      <c r="I943" s="108"/>
      <c r="J943" s="109"/>
      <c r="K943" s="109"/>
      <c r="L943" s="108"/>
      <c r="M943" s="108"/>
      <c r="N943" s="108"/>
      <c r="O943" s="112"/>
      <c r="P943" s="112"/>
      <c r="Q943" s="108"/>
      <c r="R943" s="108"/>
      <c r="S943" s="112"/>
    </row>
    <row r="944" spans="1:19" ht="15.75" customHeight="1" x14ac:dyDescent="0.2">
      <c r="A944" s="108"/>
      <c r="B944" s="108"/>
      <c r="C944" s="108"/>
      <c r="D944" s="107"/>
      <c r="E944" s="108"/>
      <c r="F944" s="108"/>
      <c r="G944" s="108"/>
      <c r="H944" s="108"/>
      <c r="I944" s="108"/>
      <c r="J944" s="109"/>
      <c r="K944" s="109"/>
      <c r="L944" s="108"/>
      <c r="M944" s="108"/>
      <c r="N944" s="108"/>
      <c r="O944" s="112"/>
      <c r="P944" s="112"/>
      <c r="Q944" s="108"/>
      <c r="R944" s="108"/>
      <c r="S944" s="112"/>
    </row>
    <row r="945" spans="1:19" ht="15.75" customHeight="1" x14ac:dyDescent="0.2">
      <c r="A945" s="108"/>
      <c r="B945" s="108"/>
      <c r="C945" s="108"/>
      <c r="D945" s="107"/>
      <c r="E945" s="108"/>
      <c r="F945" s="108"/>
      <c r="G945" s="108"/>
      <c r="H945" s="108"/>
      <c r="I945" s="108"/>
      <c r="J945" s="109"/>
      <c r="K945" s="109"/>
      <c r="L945" s="108"/>
      <c r="M945" s="108"/>
      <c r="N945" s="108"/>
      <c r="O945" s="112"/>
      <c r="P945" s="112"/>
      <c r="Q945" s="108"/>
      <c r="R945" s="108"/>
      <c r="S945" s="112"/>
    </row>
    <row r="946" spans="1:19" ht="15.75" customHeight="1" x14ac:dyDescent="0.2">
      <c r="A946" s="108"/>
      <c r="B946" s="108"/>
      <c r="C946" s="108"/>
      <c r="D946" s="107"/>
      <c r="E946" s="108"/>
      <c r="F946" s="108"/>
      <c r="G946" s="108"/>
      <c r="H946" s="108"/>
      <c r="I946" s="108"/>
      <c r="J946" s="109"/>
      <c r="K946" s="109"/>
      <c r="L946" s="108"/>
      <c r="M946" s="108"/>
      <c r="N946" s="108"/>
      <c r="O946" s="112"/>
      <c r="P946" s="112"/>
      <c r="Q946" s="108"/>
      <c r="R946" s="108"/>
      <c r="S946" s="112"/>
    </row>
    <row r="947" spans="1:19" ht="15.75" customHeight="1" x14ac:dyDescent="0.2">
      <c r="A947" s="108"/>
      <c r="B947" s="108"/>
      <c r="C947" s="108"/>
      <c r="D947" s="107"/>
      <c r="E947" s="108"/>
      <c r="F947" s="108"/>
      <c r="G947" s="108"/>
      <c r="H947" s="108"/>
      <c r="I947" s="108"/>
      <c r="J947" s="109"/>
      <c r="K947" s="109"/>
      <c r="L947" s="108"/>
      <c r="M947" s="108"/>
      <c r="N947" s="108"/>
      <c r="O947" s="112"/>
      <c r="P947" s="112"/>
      <c r="Q947" s="108"/>
      <c r="R947" s="108"/>
      <c r="S947" s="112"/>
    </row>
  </sheetData>
  <mergeCells count="3">
    <mergeCell ref="F1:K2"/>
    <mergeCell ref="F3:K3"/>
    <mergeCell ref="E4:I4"/>
  </mergeCells>
  <hyperlinks>
    <hyperlink ref="A6" r:id="rId1" tooltip="Original URL: https://apps.stratford.gov.uk/eplanning/AppDetail.aspx?appkey=Q7ECK1PMMUQ00. Click or tap if you trust this link." display="https://eur02.safelinks.protection.outlook.com/?url=https%3A%2F%2Fapps.stratford.gov.uk%2Feplanning%2FAppDetail.aspx%3Fappkey%3DQ7ECK1PMMUQ00&amp;data=02%7C01%7Cjuliemansbridge%40warwickshire.gov.uk%7Cae886a0b45294d4672e208d7d62565dd%7C88b0aa0659274bbba89389cc2713ac82%7C0%7C0%7C637213328423094419&amp;sdata=exlFwC0zgH8FpXzpLRSiSYXcMupBaGktVvZ0mII3Hzg%3D&amp;reserved=0" xr:uid="{0497E865-324E-47FB-A2C5-8C41AAA463EA}"/>
    <hyperlink ref="A8" r:id="rId2" tooltip="Original URL: https://planning.agileapplications.co.uk/rugby/application-details/31324. Click or tap if you trust this link." display="https://eur02.safelinks.protection.outlook.com/?url=https%3A%2F%2Fplanning.agileapplications.co.uk%2Frugby%2Fapplication-details%2F31324&amp;data=02%7C01%7Cjuliemansbridge%40warwickshire.gov.uk%7C6416806526954d52ae6c08d7e6d552c7%7C88b0aa0659274bbba89389cc2713ac82%7C0%7C0%7C637231676206540906&amp;sdata=k3WfVtG9lOPA14ePiHXTUZYqnkmBgTTeT2cURSOyqxo%3D&amp;reserved=0" xr:uid="{99F9F1DD-1043-4EC9-9532-AF2F725620E4}"/>
    <hyperlink ref="A9" r:id="rId3" tooltip="Original URL: https://planningdocuments.warwickdc.gov.uk/online-applications/applicationDetails.do?activeTab=summary&amp;keyVal=_WARWI_DCAPR_85131. Click or tap if you trust this link." display="https://eur02.safelinks.protection.outlook.com/?url=https%3A%2F%2Fplanningdocuments.warwickdc.gov.uk%2Fonline-applications%2FapplicationDetails.do%3FactiveTab%3Dsummary%26keyVal%3D_WARWI_DCAPR_85131&amp;data=02%7C01%7Cjuliemansbridge%40warwickshire.gov.uk%7C4e4f8d5a186d4fde8ca508d7a314d5d1%7C88b0aa0659274bbba89389cc2713ac82%7C0%7C0%7C637157182186339192&amp;sdata=%2BiTpk8gPcPBJQ22XylP0YbR4rRVGhRH%2FNe0p4eHpKaY%3D&amp;reserved=0" xr:uid="{BD0C8300-AD20-4A1C-905E-2866FDFACA0D}"/>
    <hyperlink ref="A10" r:id="rId4" display="https://apps.stratford.gov.uk/eplanning/AppDetail.aspx?appkey=PRV0KBPMLW800" xr:uid="{81ACF44B-EF8B-4C0F-AE94-A6B892431D34}"/>
    <hyperlink ref="A11" r:id="rId5" tooltip="Original URL: https://customer.nuneatonandbedworth.gov.uk/en/AchieveForms/?form_uri=sandbox-publish://AF-Process-bb4f1551-25f7-4c9d-9504-359555b4764c/AF-Stage-52bb890a-7580-4889-8b19-31d27fd8a3bd/definition.json&amp;redirectlink=/en&amp;cancelRedirectLink=/en&amp;con" display="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2%7C01%7Cjuliemansbridge%40warwickshire.gov.uk%7C6fb0be7314744143978708d7f278629b%7C88b0aa0659274bbba89389cc2713ac82%7C0%7C0%7C637244471222270564&amp;sdata=NjVXTbwQRJ8mMOpbCgwaB6C6e8RLn1L7ZUqTkYAAMP0%3D&amp;reserved=0" xr:uid="{DF1D7CB6-4675-4A1A-9154-CFB4B9809A6D}"/>
    <hyperlink ref="A12" r:id="rId6" tooltip="Original URL: https://planningdocuments.warwickdc.gov.uk/online-applications/applicationDetails.do?activeTab=summary&amp;keyVal=_WARWI_DCAPR_85959. Click or tap if you trust this link." display="https://eur02.safelinks.protection.outlook.com/?url=https%3A%2F%2Fplanningdocuments.warwickdc.gov.uk%2Fonline-applications%2FapplicationDetails.do%3FactiveTab%3Dsummary%26keyVal%3D_WARWI_DCAPR_85959&amp;data=02%7C01%7Cjuliemansbridge%40warwickshire.gov.uk%7Ce1e679f779194debe77408d7f1b6223d%7C88b0aa0659274bbba89389cc2713ac82%7C0%7C0%7C637243636873770458&amp;sdata=3XmSMG7MRJZV3L8PxkAH96QJtt1xUs%2BtS5TfuK4tvVg%3D&amp;reserved=0" xr:uid="{F5F57EA0-BFF3-4710-B01A-13C664EA7CE1}"/>
    <hyperlink ref="A13" r:id="rId7" tooltip="Original URL: https://planning.agileapplications.co.uk/rugby/application-details/31382. Click or tap if you trust this link." display="https://eur02.safelinks.protection.outlook.com/?url=https%3A%2F%2Fplanning.agileapplications.co.uk%2Frugby%2Fapplication-details%2F31382&amp;data=02%7C01%7Cjuliemansbridge%40warwickshire.gov.uk%7C6fb0be7314744143978708d7f278629b%7C88b0aa0659274bbba89389cc2713ac82%7C0%7C0%7C637244471222280560&amp;sdata=f63ttIfz7sJbTSoZ1xvJQeDq33%2BfaVf%2FQQsBOQQEL%2Fg%3D&amp;reserved=0" xr:uid="{ECFA961E-B098-41B1-BCF5-F2B4EC7C2409}"/>
    <hyperlink ref="A14" r:id="rId8" tooltip="Original URL: https://customer.nuneatonandbedworth.gov.uk/en/AchieveForms/?form_uri=sandbox-publish://AF-Process-bb4f1551-25f7-4c9d-9504-359555b4764c/AF-Stage-52bb890a-7580-4889-8b19-31d27fd8a3bd/definition.json&amp;redirectlink=/en&amp;cancelRedirectLink=/en&amp;con" display="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2%7C01%7Cjuliemansbridge%40warwickshire.gov.uk%7C3296aea4809c4ee17ca208d7f736cffa%7C88b0aa0659274bbba89389cc2713ac82%7C0%7C0%7C637249687107668521&amp;sdata=13dEYltleA1IDaVm%2BE2lXGPmJg3PU%2BV%2BDzUmrxyyepk%3D&amp;reserved=0" xr:uid="{410F660C-3E1B-4AEB-B1AC-592C454D5E6E}"/>
    <hyperlink ref="A15" r:id="rId9" tooltip="Original URL: https://planningdocuments.warwickdc.gov.uk/online-applications/applicationDetails.do?activeTab=summary&amp;keyVal=_WARWI_DCAPR_86144. Click or tap if you trust this link." display="https://eur02.safelinks.protection.outlook.com/?url=https%3A%2F%2Fplanningdocuments.warwickdc.gov.uk%2Fonline-applications%2FapplicationDetails.do%3FactiveTab%3Dsummary%26keyVal%3D_WARWI_DCAPR_86144&amp;data=02%7C01%7Cjuliemansbridge%40warwickshire.gov.uk%7C3296aea4809c4ee17ca208d7f736cffa%7C88b0aa0659274bbba89389cc2713ac82%7C0%7C0%7C637249687107678513&amp;sdata=dnzdy9icD2UMOSQajZ566Fdk4leeKEUHZSjMwWnGp7M%3D&amp;reserved=0" xr:uid="{B9FAACBF-DF47-4021-BAA6-D549873034CA}"/>
    <hyperlink ref="A16" r:id="rId10" tooltip="Original URL: https://planningdocuments.warwickdc.gov.uk/online-applications/applicationDetails.do?activeTab=summary&amp;keyVal=_WARWI_DCAPR_86091. Click or tap if you trust this link." display="https://eur02.safelinks.protection.outlook.com/?url=https%3A%2F%2Fplanningdocuments.warwickdc.gov.uk%2Fonline-applications%2FapplicationDetails.do%3FactiveTab%3Dsummary%26keyVal%3D_WARWI_DCAPR_86091&amp;data=02%7C01%7Cjuliemansbridge%40warwickshire.gov.uk%7C3296aea4809c4ee17ca208d7f736cffa%7C88b0aa0659274bbba89389cc2713ac82%7C0%7C0%7C637249687107688507&amp;sdata=NnEHPjmD79juTiC2F3i2SQEEdzdHWdllcTCkDRHXcvA%3D&amp;reserved=0" xr:uid="{2EF72062-144A-4A69-A67C-EE6B8847E74C}"/>
    <hyperlink ref="A17" r:id="rId11" tooltip="Original URL: https://customer.nuneatonandbedworth.gov.uk/en/AchieveForms/?form_uri=sandbox-publish://AF-Process-bb4f1551-25f7-4c9d-9504-359555b4764c/AF-Stage-52bb890a-7580-4889-8b19-31d27fd8a3bd/definition.json&amp;redirectlink=/en&amp;cancelRedirectLink=/en&amp;con" display="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2%7C01%7Cjuliemansbridge%40warwickshire.gov.uk%7C537c1b9a50524e7c1fa208d82e149f1b%7C88b0aa0659274bbba89389cc2713ac82%7C0%7C0%7C637310013429239193&amp;sdata=CftAuz7FborZG8gwOxd7PTbrBAQiqu8Ylms7Kzxw%2B0U%3D&amp;reserved=0" xr:uid="{D573A845-2049-42A8-9C09-3AFF57CAF47A}"/>
    <hyperlink ref="A18" r:id="rId12" tooltip="Original URL: https://apps.stratford.gov.uk/eplanning/AppDetail.aspx?appkey=Q30MSVPMIMB00. Click or tap if you trust this link." display="https://eur02.safelinks.protection.outlook.com/?url=https%3A%2F%2Fapps.stratford.gov.uk%2Feplanning%2FAppDetail.aspx%3Fappkey%3DQ30MSVPMIMB00&amp;data=02%7C01%7Cjuliemansbridge%40warwickshire.gov.uk%7C20446603f4e840baa1df08d833991f7a%7C88b0aa0659274bbba89389cc2713ac82%7C0%7C0%7C637316080049009875&amp;sdata=FwV44EWXJN5vQlQTAS24Vh2H0ZPVUOFgqUkq%2BrWs1z4%3D&amp;reserved=0" xr:uid="{774BFC4B-5CD5-4B12-9372-B7FDF9B6365C}"/>
    <hyperlink ref="A20" r:id="rId13" tooltip="Original URL: https://apps.stratford.gov.uk/eplanning/AppDetail.aspx?appkey=QFS1QZPMJTY00. Click or tap if you trust this link." display="https://eur02.safelinks.protection.outlook.com/?url=https%3A%2F%2Fapps.stratford.gov.uk%2Feplanning%2FAppDetail.aspx%3Fappkey%3DQFS1QZPMJTY00&amp;data=02%7C01%7Cjuliemansbridge%40warwickshire.gov.uk%7Ca83a6b4f05054d41202a08d85f1a88ff%7C88b0aa0659274bbba89389cc2713ac82%7C0%7C0%7C637363914891724510&amp;sdata=QXRU1LR5Inqz%2FQF9xo4YShO4Exg1xoWmTPPw2tfU2Bw%3D&amp;reserved=0" xr:uid="{52B3C0FA-E4C4-4B2E-BC06-6BC1D5446358}"/>
    <hyperlink ref="A21" r:id="rId14" tooltip="Original URL: https://planning.agileapplications.co.uk/rugby/application-details/31893. Click or tap if you trust this link." display="https://eur02.safelinks.protection.outlook.com/?url=https%3A%2F%2Fplanning.agileapplications.co.uk%2Frugby%2Fapplication-details%2F31893&amp;data=02%7C01%7Cjuliemansbridge%40warwickshire.gov.uk%7C212b886f647f4439eae008d865337186%7C88b0aa0659274bbba89389cc2713ac82%7C0%7C0%7C637370618916132666&amp;sdata=5R0KyCsroTWDbE%2BsYWELhPe3PlGEKp4AHRWF9FUXS58%3D&amp;reserved=0" xr:uid="{47EED676-A34F-4FBB-A7CE-3F6A80EAD70D}"/>
    <hyperlink ref="A22" r:id="rId15" tooltip="Original URL: https://apps.stratford.gov.uk/eplanning/AppDetail.aspx?appkey=QGAN7DPMMDV00. Click or tap if you trust this link." display="https://eur02.safelinks.protection.outlook.com/?url=https%3A%2F%2Fapps.stratford.gov.uk%2Feplanning%2FAppDetail.aspx%3Fappkey%3DQGAN7DPMMDV00&amp;data=02%7C01%7Cjuliemansbridge%40warwickshire.gov.uk%7C212b886f647f4439eae008d865337186%7C88b0aa0659274bbba89389cc2713ac82%7C0%7C0%7C637370618916132666&amp;sdata=J3C%2BtxME2ggYIKLeBzaZiBcUU4cmuXJ6IGOEoStVTXU%3D&amp;reserved=0" xr:uid="{C7DED11A-484D-4DD6-8A30-ABDD9BF25217}"/>
    <hyperlink ref="A23" r:id="rId16" tooltip="Original URL: https://planningdocuments.warwickdc.gov.uk/online-applications/simpleSearchResults.do?action=firstPage. Click or tap if you trust this link." display="https://eur02.safelinks.protection.outlook.com/?url=https%3A%2F%2Fplanningdocuments.warwickdc.gov.uk%2Fonline-applications%2FsimpleSearchResults.do%3Faction%3DfirstPage&amp;data=02%7C01%7Cjuliemansbridge%40warwickshire.gov.uk%7C212b886f647f4439eae008d865337186%7C88b0aa0659274bbba89389cc2713ac82%7C0%7C0%7C637370618916142659&amp;sdata=9%2BesBEpbBz7UjpkduS5TgOp%2BUGwJNCp3woDnoNAjaV0%3D&amp;reserved=0" xr:uid="{AB743C6E-1ADC-49FC-A90B-78B3D65CAF8A}"/>
    <hyperlink ref="A26" r:id="rId17" tooltip="Original URL: https://planning.agileapplications.co.uk/rugby/application-details/32192. Click or tap if you trust this link." display="https://eur02.safelinks.protection.outlook.com/?url=https%3A%2F%2Fplanning.agileapplications.co.uk%2Frugby%2Fapplication-details%2F32192&amp;data=04%7C01%7Cjuliemansbridge%40warwickshire.gov.uk%7Cae3a86631420420ba9b308d89618250a%7C88b0aa0659274bbba89389cc2713ac82%7C0%7C0%7C637424377739766281%7CUnknown%7CTWFpbGZsb3d8eyJWIjoiMC4wLjAwMDAiLCJQIjoiV2luMzIiLCJBTiI6Ik1haWwiLCJXVCI6Mn0%3D%7C1000&amp;sdata=vqxML63P3460taFxbjocQg6rM9kD3zY785VBVBHDouQ%3D&amp;reserved=0" xr:uid="{7F8460EC-6020-4019-83AF-B61E387A5C19}"/>
    <hyperlink ref="A29" r:id="rId18" tooltip="Original URL: https://apps.stratford.gov.uk/eplanning/AppDetail.aspx?appkey=QLQEE0PMLEM00. Click or tap if you trust this link." display="https://eur02.safelinks.protection.outlook.com/?url=https%3A%2F%2Fapps.stratford.gov.uk%2Feplanning%2FAppDetail.aspx%3Fappkey%3DQLQEE0PMLEM00&amp;data=04%7C01%7Cjuliemansbridge%40warwickshire.gov.uk%7Cdcc100c39e50445ad45808d8cdbf9b86%7C88b0aa0659274bbba89389cc2713ac82%7C0%7C0%7C637485570143039724%7CUnknown%7CTWFpbGZsb3d8eyJWIjoiMC4wLjAwMDAiLCJQIjoiV2luMzIiLCJBTiI6Ik1haWwiLCJXVCI6Mn0%3D%7C1000&amp;sdata=JTTdVkizfxo7Ild3MveXdMd759FXM9TYz9ZPff69Tpg%3D&amp;reserved=0" xr:uid="{84FD6BCC-D731-4FCC-8BF5-F324CA527B41}"/>
    <hyperlink ref="A36" r:id="rId19" tooltip="Original URL: https://apps.stratford.gov.uk/eplanning/AppDetail.aspx?appkey=QFLY8YPMIL600. Click or tap if you trust this link." display="https://eur02.safelinks.protection.outlook.com/?url=https%3A%2F%2Fapps.stratford.gov.uk%2Feplanning%2FAppDetail.aspx%3Fappkey%3DQFLY8YPMIL600&amp;data=04%7C01%7Cjuliemansbridge%40warwickshire.gov.uk%7C36cd7723c71d4d04b59708d8e9f89ef1%7C88b0aa0659274bbba89389cc2713ac82%7C0%7C0%7C637516601334828984%7CUnknown%7CTWFpbGZsb3d8eyJWIjoiMC4wLjAwMDAiLCJQIjoiV2luMzIiLCJBTiI6Ik1haWwiLCJXVCI6Mn0%3D%7C1000&amp;sdata=SSPpnDaaPVqJ00Bts3Tt6rNUEsdKwp3WOmlj7csdTvg%3D&amp;reserved=0" xr:uid="{93E8AF1D-5BFC-4AF1-BB68-3973974DB745}"/>
  </hyperlinks>
  <pageMargins left="0.7" right="0.7" top="0.75" bottom="0.75" header="0.3" footer="0.3"/>
  <pageSetup paperSize="9" orientation="portrait" r:id="rId20"/>
  <headerFooter>
    <oddFooter>&amp;C&amp;1#&amp;"Calibri"&amp;10&amp;K000000OFFICIAL</oddFooter>
  </headerFooter>
  <drawing r:id="rId2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S947"/>
  <sheetViews>
    <sheetView zoomScale="80" zoomScaleNormal="80" workbookViewId="0">
      <pane ySplit="5" topLeftCell="A36" activePane="bottomLeft" state="frozen"/>
      <selection activeCell="A3" sqref="A3"/>
      <selection pane="bottomLeft" activeCell="B67" sqref="B67"/>
    </sheetView>
  </sheetViews>
  <sheetFormatPr defaultColWidth="17.28515625" defaultRowHeight="12.75" x14ac:dyDescent="0.2"/>
  <cols>
    <col min="1" max="1" width="21.5703125" style="86" customWidth="1"/>
    <col min="2" max="2" width="63.5703125" style="86" customWidth="1"/>
    <col min="3" max="3" width="16" style="86" customWidth="1"/>
    <col min="4" max="4" width="14.5703125" style="86" customWidth="1"/>
    <col min="5" max="9" width="10.5703125" style="86" bestFit="1" customWidth="1"/>
    <col min="10" max="10" width="13.42578125" style="86" bestFit="1" customWidth="1"/>
    <col min="11" max="11" width="12.140625" style="86" bestFit="1" customWidth="1"/>
    <col min="12" max="12" width="18" style="86" bestFit="1" customWidth="1"/>
    <col min="13" max="13" width="9.140625" style="86" bestFit="1" customWidth="1"/>
    <col min="14" max="14" width="27.42578125" style="86" customWidth="1"/>
    <col min="15" max="15" width="14.5703125" style="86" customWidth="1"/>
    <col min="16" max="16" width="47.28515625" style="86" customWidth="1"/>
    <col min="17" max="17" width="12.140625" style="86" bestFit="1" customWidth="1"/>
    <col min="18" max="18" width="26.140625" style="86" bestFit="1" customWidth="1"/>
    <col min="19" max="19" width="25.5703125" style="86" customWidth="1"/>
    <col min="20" max="16384" width="17.28515625" style="86"/>
  </cols>
  <sheetData>
    <row r="1" spans="1:19" ht="15.75" customHeight="1" x14ac:dyDescent="0.25">
      <c r="A1" s="85" t="s">
        <v>1365</v>
      </c>
      <c r="B1" s="85" t="s">
        <v>104</v>
      </c>
      <c r="F1" s="1057" t="s">
        <v>573</v>
      </c>
      <c r="G1" s="1057"/>
      <c r="H1" s="1057"/>
      <c r="I1" s="1057"/>
      <c r="J1" s="1057"/>
      <c r="K1" s="1057"/>
    </row>
    <row r="2" spans="1:19" ht="37.5" customHeight="1" thickBot="1" x14ac:dyDescent="0.25">
      <c r="A2" s="87" t="s">
        <v>105</v>
      </c>
      <c r="B2" s="88" t="s">
        <v>106</v>
      </c>
      <c r="C2" s="89" t="s">
        <v>107</v>
      </c>
      <c r="F2" s="1057"/>
      <c r="G2" s="1057"/>
      <c r="H2" s="1057"/>
      <c r="I2" s="1057"/>
      <c r="J2" s="1057"/>
      <c r="K2" s="1057"/>
    </row>
    <row r="3" spans="1:19" ht="48.75" customHeight="1" thickBot="1" x14ac:dyDescent="0.25">
      <c r="A3" s="90" t="s">
        <v>108</v>
      </c>
      <c r="B3" s="91" t="s">
        <v>109</v>
      </c>
      <c r="C3" s="92" t="s">
        <v>110</v>
      </c>
      <c r="D3" s="325" t="s">
        <v>627</v>
      </c>
      <c r="E3" s="93"/>
      <c r="F3" s="1058" t="s">
        <v>1523</v>
      </c>
      <c r="G3" s="1059"/>
      <c r="H3" s="1059"/>
      <c r="I3" s="1059"/>
      <c r="J3" s="1059"/>
      <c r="K3" s="1060"/>
      <c r="L3" s="93"/>
      <c r="M3" s="93"/>
      <c r="N3" s="93"/>
      <c r="O3" s="94"/>
      <c r="P3" s="94"/>
      <c r="Q3" s="93"/>
      <c r="R3" s="93"/>
      <c r="S3" s="94"/>
    </row>
    <row r="4" spans="1:19" ht="16.5" customHeight="1" x14ac:dyDescent="0.25">
      <c r="A4" s="95"/>
      <c r="B4" s="96"/>
      <c r="C4" s="96"/>
      <c r="D4" s="97"/>
      <c r="E4" s="1061" t="s">
        <v>111</v>
      </c>
      <c r="F4" s="1063"/>
      <c r="G4" s="1063"/>
      <c r="H4" s="1063"/>
      <c r="I4" s="1063"/>
      <c r="J4" s="644"/>
      <c r="K4" s="645"/>
      <c r="L4" s="96"/>
      <c r="M4" s="96"/>
      <c r="N4" s="96"/>
      <c r="O4" s="99"/>
      <c r="P4" s="99"/>
      <c r="Q4" s="96"/>
      <c r="R4" s="96"/>
      <c r="S4" s="99"/>
    </row>
    <row r="5" spans="1:19" ht="42.75" customHeight="1" x14ac:dyDescent="0.2">
      <c r="A5" s="487" t="s">
        <v>112</v>
      </c>
      <c r="B5" s="489" t="s">
        <v>113</v>
      </c>
      <c r="C5" s="488" t="s">
        <v>114</v>
      </c>
      <c r="D5" s="101" t="s">
        <v>115</v>
      </c>
      <c r="E5" s="101" t="s">
        <v>116</v>
      </c>
      <c r="F5" s="101" t="s">
        <v>117</v>
      </c>
      <c r="G5" s="101" t="s">
        <v>118</v>
      </c>
      <c r="H5" s="101" t="s">
        <v>119</v>
      </c>
      <c r="I5" s="101" t="s">
        <v>120</v>
      </c>
      <c r="J5" s="102" t="s">
        <v>121</v>
      </c>
      <c r="K5" s="102" t="s">
        <v>122</v>
      </c>
      <c r="L5" s="101" t="s">
        <v>123</v>
      </c>
      <c r="M5" s="101" t="s">
        <v>124</v>
      </c>
      <c r="N5" s="101" t="s">
        <v>125</v>
      </c>
      <c r="O5" s="101" t="s">
        <v>126</v>
      </c>
      <c r="P5" s="101" t="s">
        <v>127</v>
      </c>
      <c r="Q5" s="101" t="s">
        <v>128</v>
      </c>
      <c r="R5" s="101" t="s">
        <v>129</v>
      </c>
      <c r="S5" s="103"/>
    </row>
    <row r="6" spans="1:19" ht="15" x14ac:dyDescent="0.2">
      <c r="A6" s="598" t="s">
        <v>1362</v>
      </c>
      <c r="B6" s="221" t="s">
        <v>1363</v>
      </c>
      <c r="C6" s="106">
        <v>43559</v>
      </c>
      <c r="D6" s="107">
        <v>200</v>
      </c>
      <c r="E6" s="108"/>
      <c r="F6" s="108"/>
      <c r="G6" s="108">
        <v>200</v>
      </c>
      <c r="H6" s="108"/>
      <c r="I6" s="108"/>
      <c r="J6" s="109">
        <f t="shared" ref="J6:J69" si="0">SUM(E6*1.2,F6*1.5,G6*2.4,H6*3,I6*4)</f>
        <v>480</v>
      </c>
      <c r="K6" s="110">
        <f t="shared" ref="K6:K69" si="1">ROUND((J6*28.5)*32%,0)</f>
        <v>4378</v>
      </c>
      <c r="L6" s="111">
        <v>43559</v>
      </c>
      <c r="M6" s="108"/>
      <c r="N6" s="108" t="s">
        <v>132</v>
      </c>
      <c r="O6" s="112"/>
      <c r="P6" s="112" t="s">
        <v>712</v>
      </c>
      <c r="Q6" s="108"/>
      <c r="R6" s="108"/>
      <c r="S6" s="112"/>
    </row>
    <row r="7" spans="1:19" x14ac:dyDescent="0.2">
      <c r="A7" s="461" t="s">
        <v>1366</v>
      </c>
      <c r="B7" s="221" t="s">
        <v>1364</v>
      </c>
      <c r="C7" s="106">
        <v>43559</v>
      </c>
      <c r="D7" s="107">
        <v>353</v>
      </c>
      <c r="E7" s="108">
        <v>178</v>
      </c>
      <c r="F7" s="108">
        <v>175</v>
      </c>
      <c r="G7" s="108"/>
      <c r="H7" s="108"/>
      <c r="I7" s="108"/>
      <c r="J7" s="109">
        <f t="shared" si="0"/>
        <v>476.1</v>
      </c>
      <c r="K7" s="110">
        <f t="shared" si="1"/>
        <v>4342</v>
      </c>
      <c r="L7" s="111">
        <v>43559</v>
      </c>
      <c r="M7" s="108"/>
      <c r="N7" s="108"/>
      <c r="O7" s="112"/>
      <c r="P7" s="112" t="s">
        <v>594</v>
      </c>
      <c r="Q7" s="108"/>
      <c r="R7" s="108"/>
      <c r="S7" s="112"/>
    </row>
    <row r="8" spans="1:19" x14ac:dyDescent="0.2">
      <c r="A8" s="403" t="s">
        <v>1372</v>
      </c>
      <c r="B8" s="609" t="s">
        <v>1373</v>
      </c>
      <c r="C8" s="440">
        <v>43565</v>
      </c>
      <c r="D8" s="107">
        <v>70</v>
      </c>
      <c r="E8" s="108"/>
      <c r="F8" s="108"/>
      <c r="G8" s="108">
        <v>70</v>
      </c>
      <c r="H8" s="108"/>
      <c r="I8" s="108"/>
      <c r="J8" s="109">
        <f t="shared" si="0"/>
        <v>168</v>
      </c>
      <c r="K8" s="110">
        <f t="shared" si="1"/>
        <v>1532</v>
      </c>
      <c r="L8" s="111">
        <v>43565</v>
      </c>
      <c r="M8" s="108"/>
      <c r="N8" s="108" t="s">
        <v>132</v>
      </c>
      <c r="O8" s="112"/>
      <c r="P8" s="112" t="s">
        <v>766</v>
      </c>
      <c r="Q8" s="108"/>
      <c r="R8" s="108"/>
      <c r="S8" s="112"/>
    </row>
    <row r="9" spans="1:19" ht="15" x14ac:dyDescent="0.2">
      <c r="A9" s="427" t="s">
        <v>1377</v>
      </c>
      <c r="B9" s="598" t="s">
        <v>1383</v>
      </c>
      <c r="C9" s="443">
        <v>43572</v>
      </c>
      <c r="D9" s="438">
        <v>273</v>
      </c>
      <c r="E9" s="108"/>
      <c r="F9" s="108"/>
      <c r="G9" s="108">
        <v>273</v>
      </c>
      <c r="H9" s="108"/>
      <c r="I9" s="108"/>
      <c r="J9" s="109">
        <f t="shared" si="0"/>
        <v>655.19999999999993</v>
      </c>
      <c r="K9" s="110">
        <f t="shared" si="1"/>
        <v>5975</v>
      </c>
      <c r="L9" s="111">
        <v>43572</v>
      </c>
      <c r="M9" s="108"/>
      <c r="N9" s="108" t="s">
        <v>132</v>
      </c>
      <c r="P9" s="112" t="s">
        <v>926</v>
      </c>
      <c r="Q9" s="108"/>
      <c r="R9" s="108"/>
      <c r="S9" s="112"/>
    </row>
    <row r="10" spans="1:19" ht="15" x14ac:dyDescent="0.2">
      <c r="A10" s="459" t="s">
        <v>1381</v>
      </c>
      <c r="B10" s="610" t="s">
        <v>1382</v>
      </c>
      <c r="C10" s="564">
        <v>43588</v>
      </c>
      <c r="D10" s="438">
        <v>200</v>
      </c>
      <c r="E10" s="108"/>
      <c r="F10" s="108"/>
      <c r="G10" s="108">
        <v>200</v>
      </c>
      <c r="H10" s="108"/>
      <c r="I10" s="108"/>
      <c r="J10" s="109">
        <f t="shared" si="0"/>
        <v>480</v>
      </c>
      <c r="K10" s="110">
        <f t="shared" si="1"/>
        <v>4378</v>
      </c>
      <c r="L10" s="111">
        <v>43592</v>
      </c>
      <c r="M10" s="108"/>
      <c r="N10" s="108" t="s">
        <v>132</v>
      </c>
      <c r="O10" s="112"/>
      <c r="P10" s="112" t="s">
        <v>748</v>
      </c>
      <c r="Q10" s="108"/>
      <c r="R10" s="108"/>
      <c r="S10" s="112"/>
    </row>
    <row r="11" spans="1:19" ht="25.5" x14ac:dyDescent="0.2">
      <c r="A11" s="526" t="s">
        <v>1384</v>
      </c>
      <c r="B11" s="611" t="s">
        <v>1387</v>
      </c>
      <c r="C11" s="443">
        <v>43594</v>
      </c>
      <c r="D11" s="438">
        <v>1500</v>
      </c>
      <c r="E11" s="108"/>
      <c r="F11" s="108"/>
      <c r="G11" s="108">
        <v>1500</v>
      </c>
      <c r="H11" s="108"/>
      <c r="I11" s="108"/>
      <c r="J11" s="109">
        <f t="shared" si="0"/>
        <v>3600</v>
      </c>
      <c r="K11" s="110">
        <f t="shared" si="1"/>
        <v>32832</v>
      </c>
      <c r="L11" s="111">
        <v>43594</v>
      </c>
      <c r="M11" s="108"/>
      <c r="N11" s="108" t="s">
        <v>132</v>
      </c>
      <c r="O11" s="112"/>
      <c r="P11" s="112" t="s">
        <v>642</v>
      </c>
      <c r="Q11" s="108"/>
      <c r="R11" s="108"/>
      <c r="S11" s="112"/>
    </row>
    <row r="12" spans="1:19" ht="15" x14ac:dyDescent="0.2">
      <c r="A12" s="598" t="s">
        <v>1385</v>
      </c>
      <c r="B12" s="598" t="s">
        <v>1386</v>
      </c>
      <c r="C12" s="443">
        <v>43594</v>
      </c>
      <c r="D12" s="438">
        <v>2000</v>
      </c>
      <c r="E12" s="108"/>
      <c r="F12" s="108"/>
      <c r="G12" s="108">
        <v>2000</v>
      </c>
      <c r="H12" s="108"/>
      <c r="I12" s="108"/>
      <c r="J12" s="109">
        <f t="shared" si="0"/>
        <v>4800</v>
      </c>
      <c r="K12" s="110">
        <f t="shared" si="1"/>
        <v>43776</v>
      </c>
      <c r="L12" s="111">
        <v>43594</v>
      </c>
      <c r="M12" s="108"/>
      <c r="N12" s="108" t="s">
        <v>132</v>
      </c>
      <c r="O12" s="112"/>
      <c r="P12" s="112" t="s">
        <v>868</v>
      </c>
      <c r="Q12" s="108"/>
      <c r="R12" s="108"/>
      <c r="S12" s="112"/>
    </row>
    <row r="13" spans="1:19" ht="25.5" x14ac:dyDescent="0.2">
      <c r="A13" s="743" t="s">
        <v>1390</v>
      </c>
      <c r="B13" s="485" t="s">
        <v>1391</v>
      </c>
      <c r="C13" s="744">
        <v>43600</v>
      </c>
      <c r="D13" s="430">
        <v>130</v>
      </c>
      <c r="E13" s="431">
        <v>8</v>
      </c>
      <c r="F13" s="431">
        <v>45</v>
      </c>
      <c r="G13" s="431">
        <v>49</v>
      </c>
      <c r="H13" s="431">
        <v>28</v>
      </c>
      <c r="I13" s="431"/>
      <c r="J13" s="432">
        <f t="shared" si="0"/>
        <v>278.7</v>
      </c>
      <c r="K13" s="433">
        <f t="shared" si="1"/>
        <v>2542</v>
      </c>
      <c r="L13" s="429">
        <v>43600</v>
      </c>
      <c r="M13" s="431"/>
      <c r="N13" s="431"/>
      <c r="O13" s="434"/>
      <c r="P13" s="434" t="s">
        <v>476</v>
      </c>
      <c r="Q13" s="431"/>
      <c r="R13" s="431"/>
      <c r="S13" s="434" t="s">
        <v>1392</v>
      </c>
    </row>
    <row r="14" spans="1:19" ht="15" customHeight="1" x14ac:dyDescent="0.2">
      <c r="A14" s="403" t="s">
        <v>1393</v>
      </c>
      <c r="B14" s="452" t="s">
        <v>1394</v>
      </c>
      <c r="C14" s="106">
        <v>43600</v>
      </c>
      <c r="D14" s="107">
        <v>50</v>
      </c>
      <c r="E14" s="108">
        <v>10</v>
      </c>
      <c r="F14" s="108">
        <v>21</v>
      </c>
      <c r="G14" s="108">
        <v>17</v>
      </c>
      <c r="H14" s="108">
        <v>2</v>
      </c>
      <c r="I14" s="108"/>
      <c r="J14" s="109">
        <f t="shared" si="0"/>
        <v>90.3</v>
      </c>
      <c r="K14" s="110">
        <f t="shared" si="1"/>
        <v>824</v>
      </c>
      <c r="L14" s="111">
        <v>43600</v>
      </c>
      <c r="M14" s="108"/>
      <c r="N14" s="108"/>
      <c r="O14" s="112"/>
      <c r="P14" s="563" t="s">
        <v>1145</v>
      </c>
      <c r="Q14" s="108"/>
      <c r="R14" s="108"/>
      <c r="S14" s="112"/>
    </row>
    <row r="15" spans="1:19" s="554" customFormat="1" ht="14.25" x14ac:dyDescent="0.2">
      <c r="A15" s="403" t="s">
        <v>1395</v>
      </c>
      <c r="B15" s="452" t="s">
        <v>1396</v>
      </c>
      <c r="C15" s="557">
        <v>43600</v>
      </c>
      <c r="D15" s="550">
        <v>120</v>
      </c>
      <c r="E15" s="551"/>
      <c r="F15" s="551"/>
      <c r="G15" s="551">
        <v>120</v>
      </c>
      <c r="H15" s="551"/>
      <c r="I15" s="551"/>
      <c r="J15" s="109">
        <f t="shared" si="0"/>
        <v>288</v>
      </c>
      <c r="K15" s="110">
        <f t="shared" si="1"/>
        <v>2627</v>
      </c>
      <c r="L15" s="552">
        <v>43600</v>
      </c>
      <c r="M15" s="551"/>
      <c r="N15" s="108" t="s">
        <v>132</v>
      </c>
      <c r="O15" s="560"/>
      <c r="P15" s="613" t="s">
        <v>1397</v>
      </c>
      <c r="Q15" s="561"/>
      <c r="R15" s="551"/>
      <c r="S15" s="553"/>
    </row>
    <row r="16" spans="1:19" ht="15" customHeight="1" x14ac:dyDescent="0.2">
      <c r="A16" s="403" t="s">
        <v>1400</v>
      </c>
      <c r="B16" s="598" t="s">
        <v>1401</v>
      </c>
      <c r="C16" s="440">
        <v>43615</v>
      </c>
      <c r="D16" s="107">
        <v>90</v>
      </c>
      <c r="E16" s="108"/>
      <c r="F16" s="108"/>
      <c r="G16" s="108">
        <v>90</v>
      </c>
      <c r="H16" s="108"/>
      <c r="I16" s="108"/>
      <c r="J16" s="109">
        <f t="shared" si="0"/>
        <v>216</v>
      </c>
      <c r="K16" s="110">
        <f t="shared" si="1"/>
        <v>1970</v>
      </c>
      <c r="L16" s="111">
        <v>43615</v>
      </c>
      <c r="M16" s="108"/>
      <c r="N16" s="108" t="s">
        <v>132</v>
      </c>
      <c r="O16" s="326"/>
      <c r="P16" s="613" t="s">
        <v>926</v>
      </c>
      <c r="Q16" s="562"/>
      <c r="R16" s="108"/>
      <c r="S16" s="112"/>
    </row>
    <row r="17" spans="1:19" ht="15" x14ac:dyDescent="0.2">
      <c r="A17" s="403" t="s">
        <v>1465</v>
      </c>
      <c r="B17" s="598" t="s">
        <v>1402</v>
      </c>
      <c r="C17" s="615">
        <v>43615</v>
      </c>
      <c r="D17" s="438">
        <v>500</v>
      </c>
      <c r="E17" s="108"/>
      <c r="F17" s="108"/>
      <c r="G17" s="108">
        <v>500</v>
      </c>
      <c r="H17" s="108"/>
      <c r="I17" s="108"/>
      <c r="J17" s="109">
        <f t="shared" si="0"/>
        <v>1200</v>
      </c>
      <c r="K17" s="110">
        <f t="shared" si="1"/>
        <v>10944</v>
      </c>
      <c r="L17" s="111">
        <v>43615</v>
      </c>
      <c r="M17" s="108"/>
      <c r="N17" s="108" t="s">
        <v>132</v>
      </c>
      <c r="P17" s="194" t="s">
        <v>244</v>
      </c>
      <c r="Q17" s="108"/>
      <c r="R17" s="108"/>
      <c r="S17" s="112"/>
    </row>
    <row r="18" spans="1:19" ht="15" x14ac:dyDescent="0.2">
      <c r="A18" s="362" t="s">
        <v>1310</v>
      </c>
      <c r="B18" s="598" t="s">
        <v>1315</v>
      </c>
      <c r="C18" s="511">
        <v>43621</v>
      </c>
      <c r="D18" s="438">
        <v>26</v>
      </c>
      <c r="E18" s="108">
        <v>9</v>
      </c>
      <c r="F18" s="108">
        <v>16</v>
      </c>
      <c r="G18" s="108">
        <v>1</v>
      </c>
      <c r="H18" s="108"/>
      <c r="I18" s="108"/>
      <c r="J18" s="109">
        <f t="shared" si="0"/>
        <v>37.199999999999996</v>
      </c>
      <c r="K18" s="110">
        <f t="shared" si="1"/>
        <v>339</v>
      </c>
      <c r="L18" s="111">
        <v>43621</v>
      </c>
      <c r="M18" s="108"/>
      <c r="N18" s="108"/>
      <c r="O18" s="112"/>
      <c r="P18" s="112" t="s">
        <v>926</v>
      </c>
      <c r="Q18" s="108"/>
      <c r="R18" s="108"/>
      <c r="S18" s="112"/>
    </row>
    <row r="19" spans="1:19" x14ac:dyDescent="0.2">
      <c r="A19" s="403" t="s">
        <v>1403</v>
      </c>
      <c r="B19" s="221" t="s">
        <v>1404</v>
      </c>
      <c r="C19" s="442">
        <v>43621</v>
      </c>
      <c r="D19" s="107">
        <v>275</v>
      </c>
      <c r="E19" s="108"/>
      <c r="F19" s="108"/>
      <c r="G19" s="108">
        <v>275</v>
      </c>
      <c r="H19" s="108"/>
      <c r="I19" s="108"/>
      <c r="J19" s="109">
        <f t="shared" si="0"/>
        <v>660</v>
      </c>
      <c r="K19" s="110">
        <f t="shared" si="1"/>
        <v>6019</v>
      </c>
      <c r="L19" s="111">
        <v>43621</v>
      </c>
      <c r="M19" s="108"/>
      <c r="N19" s="108" t="s">
        <v>132</v>
      </c>
      <c r="O19" s="112"/>
      <c r="P19" s="112" t="s">
        <v>594</v>
      </c>
      <c r="Q19" s="108"/>
      <c r="R19" s="108"/>
      <c r="S19" s="112"/>
    </row>
    <row r="20" spans="1:19" x14ac:dyDescent="0.2">
      <c r="A20" s="730" t="s">
        <v>1405</v>
      </c>
      <c r="B20" s="485" t="s">
        <v>1406</v>
      </c>
      <c r="C20" s="486">
        <v>43621</v>
      </c>
      <c r="D20" s="430">
        <v>360</v>
      </c>
      <c r="E20" s="431">
        <v>181</v>
      </c>
      <c r="F20" s="431">
        <v>179</v>
      </c>
      <c r="G20" s="431"/>
      <c r="H20" s="431"/>
      <c r="I20" s="431"/>
      <c r="J20" s="432">
        <f t="shared" si="0"/>
        <v>485.7</v>
      </c>
      <c r="K20" s="433">
        <f t="shared" si="1"/>
        <v>4430</v>
      </c>
      <c r="L20" s="429">
        <v>43621</v>
      </c>
      <c r="M20" s="431"/>
      <c r="N20" s="431"/>
      <c r="O20" s="434"/>
      <c r="P20" s="434" t="s">
        <v>594</v>
      </c>
      <c r="Q20" s="431"/>
      <c r="R20" s="431"/>
      <c r="S20" s="434"/>
    </row>
    <row r="21" spans="1:19" ht="30" x14ac:dyDescent="0.2">
      <c r="A21" s="403" t="s">
        <v>1409</v>
      </c>
      <c r="B21" s="643" t="s">
        <v>1522</v>
      </c>
      <c r="C21" s="106">
        <v>43628</v>
      </c>
      <c r="D21" s="107">
        <v>69</v>
      </c>
      <c r="E21" s="108">
        <v>69</v>
      </c>
      <c r="F21" s="108"/>
      <c r="G21" s="108"/>
      <c r="H21" s="108"/>
      <c r="I21" s="108"/>
      <c r="J21" s="109">
        <f t="shared" si="0"/>
        <v>82.8</v>
      </c>
      <c r="K21" s="110">
        <f t="shared" si="1"/>
        <v>755</v>
      </c>
      <c r="L21" s="111">
        <v>43628</v>
      </c>
      <c r="M21" s="108"/>
      <c r="N21" s="108" t="s">
        <v>132</v>
      </c>
      <c r="O21" s="112"/>
      <c r="P21" s="112" t="s">
        <v>244</v>
      </c>
      <c r="Q21" s="108"/>
      <c r="R21" s="108" t="s">
        <v>1521</v>
      </c>
      <c r="S21" s="112"/>
    </row>
    <row r="22" spans="1:19" x14ac:dyDescent="0.2">
      <c r="A22" s="403" t="s">
        <v>1412</v>
      </c>
      <c r="B22" s="221" t="s">
        <v>1413</v>
      </c>
      <c r="C22" s="106">
        <v>43635</v>
      </c>
      <c r="D22" s="107">
        <v>150</v>
      </c>
      <c r="E22" s="108"/>
      <c r="F22" s="108"/>
      <c r="G22" s="108">
        <v>150</v>
      </c>
      <c r="H22" s="108"/>
      <c r="I22" s="108"/>
      <c r="J22" s="109">
        <f t="shared" si="0"/>
        <v>360</v>
      </c>
      <c r="K22" s="110">
        <f t="shared" si="1"/>
        <v>3283</v>
      </c>
      <c r="L22" s="111">
        <v>43636</v>
      </c>
      <c r="M22" s="108"/>
      <c r="N22" s="108" t="s">
        <v>132</v>
      </c>
      <c r="O22" s="112"/>
      <c r="P22" s="112" t="s">
        <v>476</v>
      </c>
      <c r="Q22" s="108"/>
      <c r="R22" s="108"/>
      <c r="S22" s="112"/>
    </row>
    <row r="23" spans="1:19" x14ac:dyDescent="0.2">
      <c r="A23" s="403" t="s">
        <v>1414</v>
      </c>
      <c r="B23" s="221" t="s">
        <v>1415</v>
      </c>
      <c r="C23" s="106">
        <v>43635</v>
      </c>
      <c r="D23" s="107">
        <v>130</v>
      </c>
      <c r="E23" s="108"/>
      <c r="F23" s="108"/>
      <c r="G23" s="108">
        <v>130</v>
      </c>
      <c r="H23" s="108"/>
      <c r="I23" s="108"/>
      <c r="J23" s="109">
        <f t="shared" si="0"/>
        <v>312</v>
      </c>
      <c r="K23" s="110">
        <f t="shared" si="1"/>
        <v>2845</v>
      </c>
      <c r="L23" s="111">
        <v>43636</v>
      </c>
      <c r="M23" s="108"/>
      <c r="N23" s="108" t="s">
        <v>132</v>
      </c>
      <c r="O23" s="112"/>
      <c r="P23" s="112" t="s">
        <v>1416</v>
      </c>
      <c r="Q23" s="108"/>
      <c r="R23" s="108"/>
      <c r="S23" s="112"/>
    </row>
    <row r="24" spans="1:19" ht="25.5" x14ac:dyDescent="0.2">
      <c r="A24" s="403" t="s">
        <v>1418</v>
      </c>
      <c r="B24" s="598" t="s">
        <v>1419</v>
      </c>
      <c r="C24" s="106">
        <v>43637</v>
      </c>
      <c r="D24" s="107">
        <v>188</v>
      </c>
      <c r="E24" s="108">
        <v>4</v>
      </c>
      <c r="F24" s="108">
        <v>30</v>
      </c>
      <c r="G24" s="108">
        <v>108</v>
      </c>
      <c r="H24" s="108">
        <v>46</v>
      </c>
      <c r="I24" s="108"/>
      <c r="J24" s="109">
        <f t="shared" si="0"/>
        <v>447</v>
      </c>
      <c r="K24" s="110">
        <f t="shared" si="1"/>
        <v>4077</v>
      </c>
      <c r="L24" s="111">
        <v>43647</v>
      </c>
      <c r="M24" s="108"/>
      <c r="N24" s="108"/>
      <c r="O24" s="112"/>
      <c r="P24" s="112" t="s">
        <v>1218</v>
      </c>
      <c r="Q24" s="108"/>
      <c r="R24" s="108" t="s">
        <v>1473</v>
      </c>
      <c r="S24" s="112"/>
    </row>
    <row r="25" spans="1:19" ht="15" x14ac:dyDescent="0.2">
      <c r="A25" s="403" t="s">
        <v>1420</v>
      </c>
      <c r="B25" s="598" t="s">
        <v>1421</v>
      </c>
      <c r="C25" s="106">
        <v>43637</v>
      </c>
      <c r="D25" s="107">
        <v>31</v>
      </c>
      <c r="E25" s="108">
        <v>31</v>
      </c>
      <c r="F25" s="108"/>
      <c r="G25" s="108"/>
      <c r="H25" s="108"/>
      <c r="I25" s="108"/>
      <c r="J25" s="109">
        <f t="shared" si="0"/>
        <v>37.199999999999996</v>
      </c>
      <c r="K25" s="110">
        <f t="shared" si="1"/>
        <v>339</v>
      </c>
      <c r="L25" s="111">
        <v>43647</v>
      </c>
      <c r="M25" s="108"/>
      <c r="N25" s="108" t="s">
        <v>132</v>
      </c>
      <c r="O25" s="112"/>
      <c r="P25" s="112" t="s">
        <v>244</v>
      </c>
      <c r="Q25" s="108"/>
      <c r="R25" s="108"/>
      <c r="S25" s="112"/>
    </row>
    <row r="26" spans="1:19" x14ac:dyDescent="0.2">
      <c r="A26" s="526" t="s">
        <v>1424</v>
      </c>
      <c r="B26" s="221" t="s">
        <v>1425</v>
      </c>
      <c r="C26" s="440">
        <v>43657</v>
      </c>
      <c r="D26" s="107">
        <v>150</v>
      </c>
      <c r="E26" s="108"/>
      <c r="F26" s="108"/>
      <c r="G26" s="108">
        <v>150</v>
      </c>
      <c r="H26" s="108"/>
      <c r="I26" s="108"/>
      <c r="J26" s="109">
        <f t="shared" si="0"/>
        <v>360</v>
      </c>
      <c r="K26" s="110">
        <f t="shared" si="1"/>
        <v>3283</v>
      </c>
      <c r="L26" s="111">
        <v>43657</v>
      </c>
      <c r="M26" s="108"/>
      <c r="N26" s="108" t="s">
        <v>132</v>
      </c>
      <c r="O26" s="112"/>
      <c r="P26" s="112" t="s">
        <v>926</v>
      </c>
      <c r="Q26" s="108"/>
      <c r="R26" s="108"/>
      <c r="S26" s="112"/>
    </row>
    <row r="27" spans="1:19" ht="14.25" x14ac:dyDescent="0.2">
      <c r="A27" s="526" t="s">
        <v>1426</v>
      </c>
      <c r="B27" s="452" t="s">
        <v>1427</v>
      </c>
      <c r="C27" s="511">
        <v>43657</v>
      </c>
      <c r="D27" s="438">
        <v>105</v>
      </c>
      <c r="E27" s="108"/>
      <c r="F27" s="108"/>
      <c r="G27" s="108">
        <v>105</v>
      </c>
      <c r="H27" s="108"/>
      <c r="I27" s="108"/>
      <c r="J27" s="109">
        <f t="shared" si="0"/>
        <v>252</v>
      </c>
      <c r="K27" s="110">
        <f t="shared" si="1"/>
        <v>2298</v>
      </c>
      <c r="L27" s="111">
        <v>43657</v>
      </c>
      <c r="M27" s="108"/>
      <c r="N27" s="108" t="s">
        <v>132</v>
      </c>
      <c r="O27" s="112"/>
      <c r="P27" s="112" t="s">
        <v>594</v>
      </c>
      <c r="Q27" s="108"/>
      <c r="R27" s="108"/>
      <c r="S27" s="112"/>
    </row>
    <row r="28" spans="1:19" x14ac:dyDescent="0.2">
      <c r="A28" s="526" t="s">
        <v>1429</v>
      </c>
      <c r="B28" s="221" t="s">
        <v>1430</v>
      </c>
      <c r="C28" s="442">
        <v>43657</v>
      </c>
      <c r="D28" s="107">
        <v>39</v>
      </c>
      <c r="E28" s="108"/>
      <c r="F28" s="108"/>
      <c r="G28" s="108">
        <v>39</v>
      </c>
      <c r="H28" s="108"/>
      <c r="I28" s="108"/>
      <c r="J28" s="109">
        <f t="shared" si="0"/>
        <v>93.6</v>
      </c>
      <c r="K28" s="110">
        <f t="shared" si="1"/>
        <v>854</v>
      </c>
      <c r="L28" s="111">
        <v>43657</v>
      </c>
      <c r="M28" s="108"/>
      <c r="N28" s="108" t="s">
        <v>132</v>
      </c>
      <c r="O28" s="112"/>
      <c r="P28" s="112" t="s">
        <v>710</v>
      </c>
      <c r="Q28" s="108"/>
      <c r="R28" s="108" t="s">
        <v>1445</v>
      </c>
      <c r="S28" s="112"/>
    </row>
    <row r="29" spans="1:19" ht="14.25" x14ac:dyDescent="0.2">
      <c r="A29" s="403" t="s">
        <v>1431</v>
      </c>
      <c r="B29" s="452" t="s">
        <v>1433</v>
      </c>
      <c r="C29" s="440">
        <v>43670</v>
      </c>
      <c r="D29" s="107">
        <v>99</v>
      </c>
      <c r="E29" s="108"/>
      <c r="F29" s="108"/>
      <c r="G29" s="108">
        <v>99</v>
      </c>
      <c r="H29" s="108"/>
      <c r="I29" s="108"/>
      <c r="J29" s="109">
        <f t="shared" si="0"/>
        <v>237.6</v>
      </c>
      <c r="K29" s="110">
        <f t="shared" si="1"/>
        <v>2167</v>
      </c>
      <c r="L29" s="111">
        <v>43671</v>
      </c>
      <c r="M29" s="108"/>
      <c r="N29" s="108" t="s">
        <v>132</v>
      </c>
      <c r="O29" s="112"/>
      <c r="P29" s="112" t="s">
        <v>990</v>
      </c>
      <c r="Q29" s="108"/>
      <c r="R29" s="108"/>
      <c r="S29" s="112"/>
    </row>
    <row r="30" spans="1:19" ht="14.25" x14ac:dyDescent="0.2">
      <c r="A30" s="403" t="s">
        <v>1432</v>
      </c>
      <c r="B30" s="452" t="s">
        <v>1434</v>
      </c>
      <c r="C30" s="511">
        <v>43670</v>
      </c>
      <c r="D30" s="438">
        <v>148</v>
      </c>
      <c r="E30" s="108"/>
      <c r="F30" s="108"/>
      <c r="G30" s="108">
        <v>148</v>
      </c>
      <c r="H30" s="108"/>
      <c r="I30" s="108"/>
      <c r="J30" s="109">
        <f t="shared" si="0"/>
        <v>355.2</v>
      </c>
      <c r="K30" s="110">
        <f t="shared" si="1"/>
        <v>3239</v>
      </c>
      <c r="L30" s="111">
        <v>43671</v>
      </c>
      <c r="M30" s="108"/>
      <c r="N30" s="108" t="s">
        <v>132</v>
      </c>
      <c r="O30" s="112"/>
      <c r="P30" s="112" t="s">
        <v>594</v>
      </c>
      <c r="Q30" s="108"/>
      <c r="R30" s="108"/>
      <c r="S30" s="112"/>
    </row>
    <row r="31" spans="1:19" ht="25.5" x14ac:dyDescent="0.2">
      <c r="A31" s="427" t="s">
        <v>1443</v>
      </c>
      <c r="B31" s="221" t="s">
        <v>1444</v>
      </c>
      <c r="C31" s="442">
        <v>43705</v>
      </c>
      <c r="D31" s="107">
        <v>31</v>
      </c>
      <c r="E31" s="108">
        <v>6</v>
      </c>
      <c r="F31" s="108">
        <v>12</v>
      </c>
      <c r="G31" s="108">
        <v>13</v>
      </c>
      <c r="H31" s="108"/>
      <c r="I31" s="108"/>
      <c r="J31" s="109">
        <f t="shared" si="0"/>
        <v>56.4</v>
      </c>
      <c r="K31" s="110">
        <f t="shared" si="1"/>
        <v>514</v>
      </c>
      <c r="L31" s="111">
        <v>43705</v>
      </c>
      <c r="M31" s="108"/>
      <c r="N31" s="108"/>
      <c r="O31" s="112"/>
      <c r="P31" s="112" t="s">
        <v>476</v>
      </c>
      <c r="Q31" s="108"/>
      <c r="R31" s="108" t="s">
        <v>1448</v>
      </c>
      <c r="S31" s="112"/>
    </row>
    <row r="32" spans="1:19" ht="15" x14ac:dyDescent="0.2">
      <c r="A32" s="624" t="s">
        <v>1470</v>
      </c>
      <c r="B32" s="598" t="s">
        <v>1452</v>
      </c>
      <c r="C32" s="106">
        <v>43719</v>
      </c>
      <c r="D32" s="107">
        <v>62</v>
      </c>
      <c r="E32" s="108">
        <v>27</v>
      </c>
      <c r="F32" s="108">
        <v>35</v>
      </c>
      <c r="G32" s="108"/>
      <c r="H32" s="108"/>
      <c r="I32" s="108"/>
      <c r="J32" s="109">
        <f t="shared" si="0"/>
        <v>84.9</v>
      </c>
      <c r="K32" s="110">
        <f t="shared" si="1"/>
        <v>774</v>
      </c>
      <c r="L32" s="111">
        <v>43719</v>
      </c>
      <c r="M32" s="108"/>
      <c r="N32" s="108"/>
      <c r="O32" s="112"/>
      <c r="P32" s="112" t="s">
        <v>594</v>
      </c>
      <c r="Q32" s="108"/>
      <c r="R32" s="108"/>
      <c r="S32" s="112"/>
    </row>
    <row r="33" spans="1:19" ht="15" x14ac:dyDescent="0.2">
      <c r="A33" s="625" t="s">
        <v>1453</v>
      </c>
      <c r="B33" s="221" t="s">
        <v>1454</v>
      </c>
      <c r="C33" s="106">
        <v>43719</v>
      </c>
      <c r="D33" s="107">
        <v>500</v>
      </c>
      <c r="E33" s="108"/>
      <c r="F33" s="108"/>
      <c r="G33" s="108">
        <v>500</v>
      </c>
      <c r="H33" s="108"/>
      <c r="I33" s="108"/>
      <c r="J33" s="109">
        <f t="shared" si="0"/>
        <v>1200</v>
      </c>
      <c r="K33" s="110">
        <f t="shared" si="1"/>
        <v>10944</v>
      </c>
      <c r="L33" s="111">
        <v>43719</v>
      </c>
      <c r="M33" s="108"/>
      <c r="N33" s="108" t="s">
        <v>132</v>
      </c>
      <c r="O33" s="112"/>
      <c r="P33" s="112" t="s">
        <v>1123</v>
      </c>
      <c r="Q33" s="108"/>
      <c r="R33" s="108"/>
      <c r="S33" s="112"/>
    </row>
    <row r="34" spans="1:19" s="554" customFormat="1" x14ac:dyDescent="0.2">
      <c r="A34" s="461" t="s">
        <v>1455</v>
      </c>
      <c r="B34" s="221" t="s">
        <v>1459</v>
      </c>
      <c r="C34" s="579">
        <v>164</v>
      </c>
      <c r="D34" s="555">
        <v>164</v>
      </c>
      <c r="E34" s="551"/>
      <c r="F34" s="551"/>
      <c r="G34" s="551">
        <v>164</v>
      </c>
      <c r="H34" s="551"/>
      <c r="I34" s="551"/>
      <c r="J34" s="109">
        <f t="shared" si="0"/>
        <v>393.59999999999997</v>
      </c>
      <c r="K34" s="110">
        <f t="shared" si="1"/>
        <v>3590</v>
      </c>
      <c r="L34" s="552">
        <v>43720</v>
      </c>
      <c r="M34" s="551"/>
      <c r="N34" s="551" t="s">
        <v>132</v>
      </c>
      <c r="O34" s="553"/>
      <c r="P34" s="553" t="s">
        <v>1123</v>
      </c>
      <c r="Q34" s="551"/>
      <c r="R34" s="551"/>
      <c r="S34" s="553"/>
    </row>
    <row r="35" spans="1:19" ht="25.5" x14ac:dyDescent="0.2">
      <c r="A35" s="403" t="s">
        <v>1169</v>
      </c>
      <c r="B35" s="221" t="s">
        <v>1469</v>
      </c>
      <c r="C35" s="106">
        <v>43133</v>
      </c>
      <c r="D35" s="107">
        <v>149</v>
      </c>
      <c r="E35" s="108">
        <v>8</v>
      </c>
      <c r="F35" s="108">
        <v>29</v>
      </c>
      <c r="G35" s="108">
        <v>70</v>
      </c>
      <c r="H35" s="108">
        <v>42</v>
      </c>
      <c r="I35" s="108"/>
      <c r="J35" s="109">
        <f t="shared" si="0"/>
        <v>347.1</v>
      </c>
      <c r="K35" s="110">
        <f t="shared" si="1"/>
        <v>3166</v>
      </c>
      <c r="L35" s="111">
        <v>43143</v>
      </c>
      <c r="M35" s="108"/>
      <c r="N35" s="108"/>
      <c r="O35" s="112"/>
      <c r="P35" s="112" t="s">
        <v>6</v>
      </c>
      <c r="Q35" s="108"/>
      <c r="R35" s="108" t="s">
        <v>1460</v>
      </c>
      <c r="S35" s="112"/>
    </row>
    <row r="36" spans="1:19" ht="14.25" x14ac:dyDescent="0.25">
      <c r="A36" s="860" t="s">
        <v>1467</v>
      </c>
      <c r="B36" s="861" t="s">
        <v>1468</v>
      </c>
      <c r="C36" s="862">
        <v>43754</v>
      </c>
      <c r="D36" s="590">
        <v>62</v>
      </c>
      <c r="E36" s="587"/>
      <c r="F36" s="587"/>
      <c r="G36" s="587">
        <v>62</v>
      </c>
      <c r="H36" s="587"/>
      <c r="I36" s="587"/>
      <c r="J36" s="591">
        <f t="shared" si="0"/>
        <v>148.79999999999998</v>
      </c>
      <c r="K36" s="592">
        <f t="shared" si="1"/>
        <v>1357</v>
      </c>
      <c r="L36" s="589">
        <v>43754</v>
      </c>
      <c r="M36" s="587"/>
      <c r="N36" s="587" t="s">
        <v>132</v>
      </c>
      <c r="O36" s="594"/>
      <c r="P36" s="594" t="s">
        <v>244</v>
      </c>
      <c r="Q36" s="108"/>
      <c r="R36" s="108"/>
      <c r="S36" s="112"/>
    </row>
    <row r="37" spans="1:19" ht="14.25" x14ac:dyDescent="0.2">
      <c r="A37" s="403" t="s">
        <v>1477</v>
      </c>
      <c r="B37" s="471" t="s">
        <v>1478</v>
      </c>
      <c r="C37" s="106">
        <v>43782</v>
      </c>
      <c r="D37" s="107">
        <v>48</v>
      </c>
      <c r="E37" s="108">
        <v>5</v>
      </c>
      <c r="F37" s="108">
        <v>18</v>
      </c>
      <c r="G37" s="108">
        <v>18</v>
      </c>
      <c r="H37" s="108">
        <v>7</v>
      </c>
      <c r="I37" s="108"/>
      <c r="J37" s="109">
        <f t="shared" si="0"/>
        <v>97.199999999999989</v>
      </c>
      <c r="K37" s="110">
        <f t="shared" si="1"/>
        <v>886</v>
      </c>
      <c r="L37" s="111">
        <v>43783</v>
      </c>
      <c r="M37" s="108"/>
      <c r="N37" s="108"/>
      <c r="O37" s="112"/>
      <c r="P37" s="185" t="s">
        <v>998</v>
      </c>
      <c r="Q37" s="108"/>
      <c r="R37" s="108"/>
      <c r="S37" s="329"/>
    </row>
    <row r="38" spans="1:19" ht="14.25" x14ac:dyDescent="0.2">
      <c r="A38" s="461">
        <v>35595</v>
      </c>
      <c r="B38" s="471" t="s">
        <v>1480</v>
      </c>
      <c r="C38" s="106">
        <v>43796</v>
      </c>
      <c r="D38" s="107">
        <v>400</v>
      </c>
      <c r="E38" s="108"/>
      <c r="F38" s="108"/>
      <c r="G38" s="108">
        <v>400</v>
      </c>
      <c r="H38" s="108"/>
      <c r="I38" s="108"/>
      <c r="J38" s="109">
        <f t="shared" si="0"/>
        <v>960</v>
      </c>
      <c r="K38" s="110">
        <f t="shared" si="1"/>
        <v>8755</v>
      </c>
      <c r="L38" s="111">
        <v>43796</v>
      </c>
      <c r="M38" s="108"/>
      <c r="N38" s="551" t="s">
        <v>132</v>
      </c>
      <c r="O38" s="112"/>
      <c r="P38" s="112" t="s">
        <v>712</v>
      </c>
      <c r="Q38" s="108"/>
      <c r="R38" s="108"/>
      <c r="S38" s="112"/>
    </row>
    <row r="39" spans="1:19" x14ac:dyDescent="0.2">
      <c r="A39" s="461">
        <v>36826</v>
      </c>
      <c r="B39" s="221" t="s">
        <v>1485</v>
      </c>
      <c r="C39" s="106">
        <v>43811</v>
      </c>
      <c r="D39" s="107">
        <v>382</v>
      </c>
      <c r="E39" s="108"/>
      <c r="F39" s="108"/>
      <c r="G39" s="108">
        <v>382</v>
      </c>
      <c r="H39" s="108"/>
      <c r="I39" s="108"/>
      <c r="J39" s="109">
        <f t="shared" si="0"/>
        <v>916.8</v>
      </c>
      <c r="K39" s="110">
        <f t="shared" si="1"/>
        <v>8361</v>
      </c>
      <c r="L39" s="111">
        <v>43811</v>
      </c>
      <c r="M39" s="108"/>
      <c r="N39" s="551" t="s">
        <v>132</v>
      </c>
      <c r="O39" s="112"/>
      <c r="P39" s="112" t="s">
        <v>1484</v>
      </c>
      <c r="Q39" s="108"/>
      <c r="R39" s="108"/>
      <c r="S39" s="112"/>
    </row>
    <row r="40" spans="1:19" ht="14.25" x14ac:dyDescent="0.2">
      <c r="A40" s="403" t="s">
        <v>1486</v>
      </c>
      <c r="B40" s="471" t="s">
        <v>1487</v>
      </c>
      <c r="C40" s="106">
        <v>43817</v>
      </c>
      <c r="D40" s="107">
        <v>92</v>
      </c>
      <c r="E40" s="108">
        <v>14</v>
      </c>
      <c r="F40" s="108">
        <v>34</v>
      </c>
      <c r="G40" s="108">
        <v>32</v>
      </c>
      <c r="H40" s="108">
        <v>12</v>
      </c>
      <c r="I40" s="108"/>
      <c r="J40" s="109">
        <f t="shared" si="0"/>
        <v>180.6</v>
      </c>
      <c r="K40" s="110">
        <f t="shared" si="1"/>
        <v>1647</v>
      </c>
      <c r="L40" s="111">
        <v>43817</v>
      </c>
      <c r="M40" s="108"/>
      <c r="N40" s="108"/>
      <c r="O40" s="112"/>
      <c r="P40" s="112" t="s">
        <v>748</v>
      </c>
      <c r="Q40" s="108"/>
      <c r="R40" s="108"/>
      <c r="S40" s="112"/>
    </row>
    <row r="41" spans="1:19" ht="25.5" x14ac:dyDescent="0.2">
      <c r="A41" s="616" t="s">
        <v>1488</v>
      </c>
      <c r="B41" s="647" t="s">
        <v>1489</v>
      </c>
      <c r="C41" s="477">
        <v>43817</v>
      </c>
      <c r="D41" s="478">
        <v>80</v>
      </c>
      <c r="E41" s="479"/>
      <c r="F41" s="479">
        <v>80</v>
      </c>
      <c r="G41" s="479"/>
      <c r="H41" s="479"/>
      <c r="I41" s="479"/>
      <c r="J41" s="480">
        <f t="shared" si="0"/>
        <v>120</v>
      </c>
      <c r="K41" s="481">
        <f t="shared" si="1"/>
        <v>1094</v>
      </c>
      <c r="L41" s="482">
        <v>43817</v>
      </c>
      <c r="M41" s="479"/>
      <c r="N41" s="479" t="s">
        <v>132</v>
      </c>
      <c r="O41" s="483"/>
      <c r="P41" s="483" t="s">
        <v>244</v>
      </c>
      <c r="Q41" s="479"/>
      <c r="R41" s="479"/>
      <c r="S41" s="483" t="s">
        <v>1540</v>
      </c>
    </row>
    <row r="42" spans="1:19" ht="14.25" x14ac:dyDescent="0.2">
      <c r="A42" s="403" t="s">
        <v>1493</v>
      </c>
      <c r="B42" s="471" t="s">
        <v>1494</v>
      </c>
      <c r="C42" s="440">
        <v>43838</v>
      </c>
      <c r="D42" s="107">
        <v>90</v>
      </c>
      <c r="E42" s="108">
        <v>90</v>
      </c>
      <c r="F42" s="108"/>
      <c r="G42" s="108"/>
      <c r="H42" s="108"/>
      <c r="I42" s="108"/>
      <c r="J42" s="109">
        <f t="shared" si="0"/>
        <v>108</v>
      </c>
      <c r="K42" s="110">
        <f t="shared" si="1"/>
        <v>985</v>
      </c>
      <c r="L42" s="111">
        <v>43838</v>
      </c>
      <c r="M42" s="108"/>
      <c r="N42" s="108"/>
      <c r="O42" s="112"/>
      <c r="P42" s="112" t="s">
        <v>926</v>
      </c>
      <c r="Q42" s="108"/>
      <c r="R42" s="108"/>
      <c r="S42" s="112"/>
    </row>
    <row r="43" spans="1:19" ht="14.25" x14ac:dyDescent="0.2">
      <c r="A43" s="403" t="s">
        <v>1496</v>
      </c>
      <c r="B43" s="628" t="s">
        <v>1497</v>
      </c>
      <c r="C43" s="511">
        <v>43838</v>
      </c>
      <c r="D43" s="438">
        <v>182</v>
      </c>
      <c r="E43" s="108">
        <v>182</v>
      </c>
      <c r="F43" s="108"/>
      <c r="G43" s="108"/>
      <c r="H43" s="108"/>
      <c r="I43" s="108"/>
      <c r="J43" s="109">
        <f t="shared" si="0"/>
        <v>218.4</v>
      </c>
      <c r="K43" s="110">
        <f t="shared" si="1"/>
        <v>1992</v>
      </c>
      <c r="L43" s="111">
        <v>43838</v>
      </c>
      <c r="M43" s="108"/>
      <c r="N43" s="108"/>
      <c r="O43" s="112"/>
      <c r="P43" s="112" t="s">
        <v>926</v>
      </c>
      <c r="Q43" s="108"/>
      <c r="R43" s="108"/>
      <c r="S43" s="112"/>
    </row>
    <row r="44" spans="1:19" ht="14.25" x14ac:dyDescent="0.2">
      <c r="A44" s="403" t="s">
        <v>1495</v>
      </c>
      <c r="B44" s="471" t="s">
        <v>1315</v>
      </c>
      <c r="C44" s="442">
        <v>43838</v>
      </c>
      <c r="D44" s="107">
        <v>26</v>
      </c>
      <c r="E44" s="108">
        <v>9</v>
      </c>
      <c r="F44" s="108">
        <v>16</v>
      </c>
      <c r="G44" s="108">
        <v>1</v>
      </c>
      <c r="H44" s="108"/>
      <c r="I44" s="108"/>
      <c r="J44" s="109">
        <f t="shared" si="0"/>
        <v>37.199999999999996</v>
      </c>
      <c r="K44" s="110">
        <f t="shared" si="1"/>
        <v>339</v>
      </c>
      <c r="L44" s="111">
        <v>43838</v>
      </c>
      <c r="M44" s="108"/>
      <c r="N44" s="108"/>
      <c r="O44" s="112"/>
      <c r="P44" s="112" t="s">
        <v>926</v>
      </c>
      <c r="Q44" s="108"/>
      <c r="R44" s="108"/>
      <c r="S44" s="112"/>
    </row>
    <row r="45" spans="1:19" ht="16.5" x14ac:dyDescent="0.3">
      <c r="A45" s="403" t="s">
        <v>1498</v>
      </c>
      <c r="B45" s="629" t="s">
        <v>1499</v>
      </c>
      <c r="C45" s="106">
        <v>43838</v>
      </c>
      <c r="D45" s="107">
        <v>78</v>
      </c>
      <c r="E45" s="108">
        <v>78</v>
      </c>
      <c r="F45" s="108"/>
      <c r="G45" s="108"/>
      <c r="H45" s="108"/>
      <c r="I45" s="108"/>
      <c r="J45" s="109">
        <f t="shared" si="0"/>
        <v>93.6</v>
      </c>
      <c r="K45" s="110">
        <f t="shared" si="1"/>
        <v>854</v>
      </c>
      <c r="L45" s="111">
        <v>43838</v>
      </c>
      <c r="M45" s="108"/>
      <c r="N45" s="108"/>
      <c r="O45" s="112"/>
      <c r="P45" s="112" t="s">
        <v>594</v>
      </c>
      <c r="Q45" s="108"/>
      <c r="R45" s="108"/>
      <c r="S45" s="112"/>
    </row>
    <row r="46" spans="1:19" ht="14.25" x14ac:dyDescent="0.2">
      <c r="A46" s="215" t="s">
        <v>1500</v>
      </c>
      <c r="B46" s="627" t="s">
        <v>1501</v>
      </c>
      <c r="C46" s="106">
        <v>43838</v>
      </c>
      <c r="D46" s="107">
        <v>27</v>
      </c>
      <c r="E46" s="108">
        <v>27</v>
      </c>
      <c r="F46" s="108"/>
      <c r="G46" s="108"/>
      <c r="H46" s="108"/>
      <c r="I46" s="108"/>
      <c r="J46" s="109">
        <f t="shared" si="0"/>
        <v>32.4</v>
      </c>
      <c r="K46" s="110">
        <f t="shared" si="1"/>
        <v>295</v>
      </c>
      <c r="L46" s="111">
        <v>43838</v>
      </c>
      <c r="M46" s="108"/>
      <c r="N46" s="108"/>
      <c r="O46" s="112"/>
      <c r="P46" s="112" t="s">
        <v>766</v>
      </c>
      <c r="Q46" s="108"/>
      <c r="R46" s="108"/>
      <c r="S46" s="112"/>
    </row>
    <row r="47" spans="1:19" ht="14.25" x14ac:dyDescent="0.2">
      <c r="A47" s="461">
        <v>36877</v>
      </c>
      <c r="B47" s="471" t="s">
        <v>1502</v>
      </c>
      <c r="C47" s="630">
        <v>43845</v>
      </c>
      <c r="D47" s="107">
        <v>169</v>
      </c>
      <c r="E47" s="108">
        <v>4</v>
      </c>
      <c r="F47" s="108">
        <v>42</v>
      </c>
      <c r="G47" s="108">
        <v>92</v>
      </c>
      <c r="H47" s="108">
        <v>31</v>
      </c>
      <c r="I47" s="108"/>
      <c r="J47" s="109">
        <f t="shared" si="0"/>
        <v>381.59999999999997</v>
      </c>
      <c r="K47" s="110">
        <f t="shared" si="1"/>
        <v>3480</v>
      </c>
      <c r="L47" s="638" t="s">
        <v>1509</v>
      </c>
      <c r="M47" s="108"/>
      <c r="N47" s="108"/>
      <c r="O47" s="112"/>
      <c r="P47" s="112" t="s">
        <v>1123</v>
      </c>
      <c r="Q47" s="108"/>
      <c r="R47" s="108"/>
      <c r="S47" s="112"/>
    </row>
    <row r="48" spans="1:19" ht="14.25" x14ac:dyDescent="0.2">
      <c r="A48" s="631">
        <v>36870</v>
      </c>
      <c r="B48" s="632" t="s">
        <v>1503</v>
      </c>
      <c r="C48" s="630">
        <v>43845</v>
      </c>
      <c r="D48" s="107">
        <v>500</v>
      </c>
      <c r="E48" s="108">
        <v>12</v>
      </c>
      <c r="F48" s="108">
        <v>87</v>
      </c>
      <c r="G48" s="108">
        <v>381</v>
      </c>
      <c r="H48" s="108">
        <v>20</v>
      </c>
      <c r="I48" s="108"/>
      <c r="J48" s="109">
        <f t="shared" si="0"/>
        <v>1119.3</v>
      </c>
      <c r="K48" s="110">
        <f t="shared" si="1"/>
        <v>10208</v>
      </c>
      <c r="L48" s="638" t="s">
        <v>1509</v>
      </c>
      <c r="M48" s="108"/>
      <c r="N48" s="108" t="s">
        <v>1572</v>
      </c>
      <c r="O48" s="112"/>
      <c r="P48" s="112" t="s">
        <v>1123</v>
      </c>
      <c r="Q48" s="108"/>
      <c r="R48" s="108"/>
      <c r="S48" s="112"/>
    </row>
    <row r="49" spans="1:19" ht="14.25" x14ac:dyDescent="0.2">
      <c r="A49" s="633">
        <v>36873</v>
      </c>
      <c r="B49" s="634" t="s">
        <v>1504</v>
      </c>
      <c r="C49" s="635" t="s">
        <v>1505</v>
      </c>
      <c r="D49" s="107">
        <v>75</v>
      </c>
      <c r="E49" s="108">
        <v>4</v>
      </c>
      <c r="F49" s="108">
        <v>26</v>
      </c>
      <c r="G49" s="108">
        <v>45</v>
      </c>
      <c r="H49" s="108"/>
      <c r="I49" s="108"/>
      <c r="J49" s="109">
        <f t="shared" si="0"/>
        <v>151.80000000000001</v>
      </c>
      <c r="K49" s="110">
        <f t="shared" si="1"/>
        <v>1384</v>
      </c>
      <c r="L49" s="638" t="s">
        <v>1510</v>
      </c>
      <c r="M49" s="108"/>
      <c r="N49" s="108"/>
      <c r="O49" s="112"/>
      <c r="P49" s="112" t="s">
        <v>712</v>
      </c>
      <c r="Q49" s="108"/>
      <c r="R49" s="108"/>
      <c r="S49" s="112"/>
    </row>
    <row r="50" spans="1:19" ht="15" x14ac:dyDescent="0.2">
      <c r="A50" s="565" t="s">
        <v>1453</v>
      </c>
      <c r="B50" s="598" t="s">
        <v>1506</v>
      </c>
      <c r="C50" s="636" t="s">
        <v>1505</v>
      </c>
      <c r="D50" s="438">
        <v>69</v>
      </c>
      <c r="E50" s="108">
        <v>14</v>
      </c>
      <c r="F50" s="108">
        <v>23</v>
      </c>
      <c r="G50" s="108">
        <v>28</v>
      </c>
      <c r="H50" s="108">
        <v>4</v>
      </c>
      <c r="I50" s="108"/>
      <c r="J50" s="109">
        <f t="shared" si="0"/>
        <v>130.5</v>
      </c>
      <c r="K50" s="110">
        <f t="shared" si="1"/>
        <v>1190</v>
      </c>
      <c r="L50" s="638" t="s">
        <v>1505</v>
      </c>
      <c r="M50" s="108"/>
      <c r="N50" s="108"/>
      <c r="O50" s="112"/>
      <c r="P50" s="112" t="s">
        <v>288</v>
      </c>
      <c r="Q50" s="108"/>
      <c r="R50" s="108"/>
      <c r="S50" s="112"/>
    </row>
    <row r="51" spans="1:19" ht="15" customHeight="1" x14ac:dyDescent="0.2">
      <c r="A51" s="461" t="s">
        <v>1507</v>
      </c>
      <c r="B51" s="218" t="s">
        <v>1508</v>
      </c>
      <c r="C51" s="637" t="s">
        <v>1505</v>
      </c>
      <c r="D51" s="438">
        <v>45</v>
      </c>
      <c r="E51" s="108">
        <v>26</v>
      </c>
      <c r="F51" s="108">
        <v>19</v>
      </c>
      <c r="G51" s="108"/>
      <c r="H51" s="108"/>
      <c r="I51" s="108"/>
      <c r="J51" s="109">
        <f t="shared" si="0"/>
        <v>59.7</v>
      </c>
      <c r="K51" s="110">
        <f t="shared" si="1"/>
        <v>544</v>
      </c>
      <c r="L51" s="638" t="s">
        <v>1505</v>
      </c>
      <c r="M51" s="108"/>
      <c r="N51" s="108"/>
      <c r="O51" s="112"/>
      <c r="P51" s="112" t="s">
        <v>937</v>
      </c>
      <c r="Q51" s="108"/>
      <c r="R51" s="108"/>
      <c r="S51" s="112"/>
    </row>
    <row r="52" spans="1:19" ht="15" customHeight="1" x14ac:dyDescent="0.25">
      <c r="A52" s="403" t="s">
        <v>1514</v>
      </c>
      <c r="B52" s="639" t="s">
        <v>1511</v>
      </c>
      <c r="C52" s="442">
        <v>43857</v>
      </c>
      <c r="D52" s="107">
        <v>135</v>
      </c>
      <c r="E52" s="108">
        <v>46</v>
      </c>
      <c r="F52" s="108">
        <v>70</v>
      </c>
      <c r="G52" s="108">
        <v>15</v>
      </c>
      <c r="H52" s="108">
        <v>4</v>
      </c>
      <c r="I52" s="108"/>
      <c r="J52" s="109">
        <f t="shared" si="0"/>
        <v>208.2</v>
      </c>
      <c r="K52" s="110">
        <f t="shared" si="1"/>
        <v>1899</v>
      </c>
      <c r="L52" s="111">
        <v>43857</v>
      </c>
      <c r="M52" s="108"/>
      <c r="N52" s="108"/>
      <c r="O52" s="112"/>
      <c r="P52" s="112" t="s">
        <v>476</v>
      </c>
      <c r="Q52" s="108"/>
      <c r="R52" s="108" t="s">
        <v>1556</v>
      </c>
      <c r="S52" s="112"/>
    </row>
    <row r="53" spans="1:19" ht="15" customHeight="1" x14ac:dyDescent="0.2">
      <c r="A53" s="461">
        <v>36946</v>
      </c>
      <c r="B53" s="642" t="s">
        <v>1519</v>
      </c>
      <c r="C53" s="106">
        <v>43873</v>
      </c>
      <c r="D53" s="107">
        <v>142</v>
      </c>
      <c r="E53" s="108"/>
      <c r="F53" s="108"/>
      <c r="G53" s="108">
        <v>142</v>
      </c>
      <c r="H53" s="108"/>
      <c r="I53" s="108"/>
      <c r="J53" s="109">
        <f t="shared" si="0"/>
        <v>340.8</v>
      </c>
      <c r="K53" s="110">
        <f t="shared" si="1"/>
        <v>3108</v>
      </c>
      <c r="L53" s="111">
        <v>43873</v>
      </c>
      <c r="M53" s="108"/>
      <c r="N53" s="551" t="s">
        <v>132</v>
      </c>
      <c r="O53" s="112"/>
      <c r="P53" s="112" t="s">
        <v>1520</v>
      </c>
      <c r="Q53" s="108"/>
      <c r="R53" s="108"/>
      <c r="S53" s="112"/>
    </row>
    <row r="54" spans="1:19" ht="15" customHeight="1" x14ac:dyDescent="0.2">
      <c r="A54" s="794" t="s">
        <v>1529</v>
      </c>
      <c r="B54" s="795" t="s">
        <v>1530</v>
      </c>
      <c r="C54" s="377">
        <v>43894</v>
      </c>
      <c r="D54" s="371">
        <v>65</v>
      </c>
      <c r="E54" s="369"/>
      <c r="F54" s="369">
        <v>24</v>
      </c>
      <c r="G54" s="369">
        <v>37</v>
      </c>
      <c r="H54" s="369">
        <v>4</v>
      </c>
      <c r="I54" s="369"/>
      <c r="J54" s="372">
        <f t="shared" si="0"/>
        <v>136.80000000000001</v>
      </c>
      <c r="K54" s="373">
        <f t="shared" si="1"/>
        <v>1248</v>
      </c>
      <c r="L54" s="374">
        <v>43894</v>
      </c>
      <c r="M54" s="369"/>
      <c r="N54" s="369"/>
      <c r="O54" s="375"/>
      <c r="P54" s="375" t="s">
        <v>288</v>
      </c>
      <c r="Q54" s="369"/>
      <c r="R54" s="369" t="s">
        <v>1536</v>
      </c>
      <c r="S54" s="375"/>
    </row>
    <row r="55" spans="1:19" ht="15" customHeight="1" x14ac:dyDescent="0.2">
      <c r="A55" s="403" t="s">
        <v>1531</v>
      </c>
      <c r="B55" s="471" t="s">
        <v>1533</v>
      </c>
      <c r="C55" s="106">
        <v>43901</v>
      </c>
      <c r="D55" s="107">
        <v>66</v>
      </c>
      <c r="E55" s="108">
        <v>66</v>
      </c>
      <c r="F55" s="108"/>
      <c r="G55" s="108"/>
      <c r="H55" s="108"/>
      <c r="I55" s="108"/>
      <c r="J55" s="109">
        <f t="shared" si="0"/>
        <v>79.2</v>
      </c>
      <c r="K55" s="110">
        <f t="shared" si="1"/>
        <v>722</v>
      </c>
      <c r="L55" s="111">
        <v>43901</v>
      </c>
      <c r="M55" s="108"/>
      <c r="N55" s="551" t="s">
        <v>132</v>
      </c>
      <c r="O55" s="112"/>
      <c r="P55" s="112" t="s">
        <v>937</v>
      </c>
      <c r="Q55" s="108"/>
      <c r="R55" s="403" t="s">
        <v>1532</v>
      </c>
      <c r="S55" s="112"/>
    </row>
    <row r="56" spans="1:19" ht="28.5" customHeight="1" x14ac:dyDescent="0.2">
      <c r="A56" s="403" t="s">
        <v>1534</v>
      </c>
      <c r="B56" s="646" t="s">
        <v>1535</v>
      </c>
      <c r="C56" s="106">
        <v>43901</v>
      </c>
      <c r="D56" s="107">
        <v>27</v>
      </c>
      <c r="E56" s="108"/>
      <c r="F56" s="108"/>
      <c r="G56" s="108">
        <v>27</v>
      </c>
      <c r="H56" s="108"/>
      <c r="I56" s="108"/>
      <c r="J56" s="109">
        <f t="shared" si="0"/>
        <v>64.8</v>
      </c>
      <c r="K56" s="110">
        <f t="shared" si="1"/>
        <v>591</v>
      </c>
      <c r="L56" s="111">
        <v>43901</v>
      </c>
      <c r="M56" s="108"/>
      <c r="N56" s="551" t="s">
        <v>132</v>
      </c>
      <c r="O56" s="112"/>
      <c r="P56" s="112" t="s">
        <v>244</v>
      </c>
      <c r="Q56" s="108"/>
      <c r="R56" s="108"/>
      <c r="S56" s="112"/>
    </row>
    <row r="57" spans="1:19" ht="15" customHeight="1" x14ac:dyDescent="0.2">
      <c r="A57" s="215" t="s">
        <v>1537</v>
      </c>
      <c r="B57" s="627" t="s">
        <v>1538</v>
      </c>
      <c r="C57" s="106">
        <v>43922</v>
      </c>
      <c r="D57" s="107">
        <v>35</v>
      </c>
      <c r="E57" s="108"/>
      <c r="F57" s="108"/>
      <c r="G57" s="108">
        <v>35</v>
      </c>
      <c r="H57" s="108"/>
      <c r="I57" s="108"/>
      <c r="J57" s="109">
        <f t="shared" si="0"/>
        <v>84</v>
      </c>
      <c r="K57" s="110">
        <f t="shared" si="1"/>
        <v>766</v>
      </c>
      <c r="L57" s="111">
        <v>43923</v>
      </c>
      <c r="M57" s="108"/>
      <c r="N57" s="551" t="s">
        <v>132</v>
      </c>
      <c r="O57" s="112"/>
      <c r="P57" s="112" t="s">
        <v>863</v>
      </c>
      <c r="Q57" s="108"/>
      <c r="R57" s="108"/>
      <c r="S57" s="112"/>
    </row>
    <row r="58" spans="1:19" ht="15" customHeight="1" x14ac:dyDescent="0.2">
      <c r="A58" s="403"/>
      <c r="B58" s="221"/>
      <c r="C58" s="106"/>
      <c r="D58" s="107"/>
      <c r="E58" s="108"/>
      <c r="F58" s="108"/>
      <c r="G58" s="108"/>
      <c r="H58" s="108"/>
      <c r="I58" s="108"/>
      <c r="J58" s="109">
        <f t="shared" si="0"/>
        <v>0</v>
      </c>
      <c r="K58" s="110">
        <f t="shared" si="1"/>
        <v>0</v>
      </c>
      <c r="L58" s="111"/>
      <c r="M58" s="108"/>
      <c r="N58" s="108"/>
      <c r="O58" s="112"/>
      <c r="P58" s="112"/>
      <c r="Q58" s="108"/>
      <c r="R58" s="108"/>
      <c r="S58" s="112"/>
    </row>
    <row r="59" spans="1:19" ht="15" customHeight="1" x14ac:dyDescent="0.2">
      <c r="A59" s="403"/>
      <c r="B59" s="221"/>
      <c r="C59" s="106"/>
      <c r="D59" s="107"/>
      <c r="E59" s="108"/>
      <c r="F59" s="108"/>
      <c r="G59" s="108"/>
      <c r="H59" s="108"/>
      <c r="I59" s="108"/>
      <c r="J59" s="109">
        <f t="shared" si="0"/>
        <v>0</v>
      </c>
      <c r="K59" s="110">
        <f t="shared" si="1"/>
        <v>0</v>
      </c>
      <c r="L59" s="111"/>
      <c r="M59" s="108"/>
      <c r="N59" s="108"/>
      <c r="O59" s="112"/>
      <c r="P59" s="112"/>
      <c r="Q59" s="108"/>
      <c r="R59" s="108"/>
      <c r="S59" s="112"/>
    </row>
    <row r="60" spans="1:19" ht="15" customHeight="1" x14ac:dyDescent="0.2">
      <c r="A60" s="461"/>
      <c r="B60" s="221"/>
      <c r="C60" s="106"/>
      <c r="D60" s="107"/>
      <c r="E60" s="108"/>
      <c r="F60" s="108"/>
      <c r="G60" s="108"/>
      <c r="H60" s="108"/>
      <c r="I60" s="108"/>
      <c r="J60" s="109">
        <f t="shared" si="0"/>
        <v>0</v>
      </c>
      <c r="K60" s="110">
        <f t="shared" si="1"/>
        <v>0</v>
      </c>
      <c r="L60" s="111"/>
      <c r="M60" s="108"/>
      <c r="N60" s="108"/>
      <c r="O60" s="112"/>
      <c r="P60" s="112"/>
      <c r="Q60" s="108"/>
      <c r="R60" s="108"/>
      <c r="S60" s="112"/>
    </row>
    <row r="61" spans="1:19" ht="15" customHeight="1" x14ac:dyDescent="0.2">
      <c r="A61" s="403"/>
      <c r="B61" s="221"/>
      <c r="C61" s="106"/>
      <c r="D61" s="107"/>
      <c r="E61" s="108"/>
      <c r="F61" s="108"/>
      <c r="G61" s="108"/>
      <c r="H61" s="108"/>
      <c r="I61" s="108"/>
      <c r="J61" s="109">
        <f t="shared" si="0"/>
        <v>0</v>
      </c>
      <c r="K61" s="110">
        <f t="shared" si="1"/>
        <v>0</v>
      </c>
      <c r="L61" s="111"/>
      <c r="M61" s="108"/>
      <c r="N61" s="108"/>
      <c r="O61" s="112"/>
      <c r="P61" s="112"/>
      <c r="Q61" s="108"/>
      <c r="R61" s="108"/>
      <c r="S61" s="112"/>
    </row>
    <row r="62" spans="1:19" ht="15" customHeight="1" x14ac:dyDescent="0.2">
      <c r="A62" s="410"/>
      <c r="B62" s="410"/>
      <c r="C62" s="111"/>
      <c r="D62" s="107"/>
      <c r="E62" s="108"/>
      <c r="F62" s="108"/>
      <c r="G62" s="108"/>
      <c r="H62" s="108"/>
      <c r="I62" s="108"/>
      <c r="J62" s="109">
        <f t="shared" si="0"/>
        <v>0</v>
      </c>
      <c r="K62" s="110">
        <f t="shared" si="1"/>
        <v>0</v>
      </c>
      <c r="L62" s="111"/>
      <c r="M62" s="108"/>
      <c r="N62" s="108"/>
      <c r="O62" s="112"/>
      <c r="P62" s="112"/>
      <c r="Q62" s="108"/>
      <c r="R62" s="108"/>
      <c r="S62" s="112"/>
    </row>
    <row r="63" spans="1:19" ht="15" customHeight="1" x14ac:dyDescent="0.2">
      <c r="A63" s="427"/>
      <c r="B63" s="221"/>
      <c r="C63" s="106"/>
      <c r="D63" s="107"/>
      <c r="E63" s="108"/>
      <c r="F63" s="108"/>
      <c r="G63" s="108"/>
      <c r="H63" s="108"/>
      <c r="I63" s="108"/>
      <c r="J63" s="109">
        <f t="shared" si="0"/>
        <v>0</v>
      </c>
      <c r="K63" s="110">
        <f t="shared" si="1"/>
        <v>0</v>
      </c>
      <c r="L63" s="111"/>
      <c r="M63" s="108"/>
      <c r="N63" s="108"/>
      <c r="O63" s="112"/>
      <c r="P63" s="112"/>
      <c r="Q63" s="108"/>
      <c r="R63" s="108"/>
      <c r="S63" s="112"/>
    </row>
    <row r="64" spans="1:19" ht="15" customHeight="1" x14ac:dyDescent="0.2">
      <c r="A64" s="459"/>
      <c r="B64" s="221"/>
      <c r="C64" s="106"/>
      <c r="D64" s="107"/>
      <c r="E64" s="108"/>
      <c r="F64" s="108"/>
      <c r="G64" s="108"/>
      <c r="H64" s="108"/>
      <c r="I64" s="108"/>
      <c r="J64" s="109">
        <f t="shared" si="0"/>
        <v>0</v>
      </c>
      <c r="K64" s="110">
        <f t="shared" si="1"/>
        <v>0</v>
      </c>
      <c r="L64" s="111"/>
      <c r="M64" s="108"/>
      <c r="N64" s="108"/>
      <c r="O64" s="112"/>
      <c r="P64" s="112"/>
      <c r="Q64" s="108"/>
      <c r="R64" s="108"/>
      <c r="S64" s="112"/>
    </row>
    <row r="65" spans="1:19" s="554" customFormat="1" ht="15" customHeight="1" x14ac:dyDescent="0.2">
      <c r="A65" s="551"/>
      <c r="B65" s="556"/>
      <c r="C65" s="552"/>
      <c r="D65" s="550"/>
      <c r="E65" s="551"/>
      <c r="F65" s="551"/>
      <c r="G65" s="551"/>
      <c r="H65" s="551"/>
      <c r="I65" s="551"/>
      <c r="J65" s="109">
        <f t="shared" si="0"/>
        <v>0</v>
      </c>
      <c r="K65" s="110">
        <f t="shared" si="1"/>
        <v>0</v>
      </c>
      <c r="L65" s="552"/>
      <c r="M65" s="551"/>
      <c r="N65" s="551"/>
      <c r="O65" s="553"/>
      <c r="P65" s="553"/>
      <c r="Q65" s="551"/>
      <c r="R65" s="551"/>
      <c r="S65" s="553"/>
    </row>
    <row r="66" spans="1:19" ht="15" customHeight="1" x14ac:dyDescent="0.2">
      <c r="A66" s="459"/>
      <c r="B66" s="221"/>
      <c r="C66" s="106"/>
      <c r="D66" s="107"/>
      <c r="E66" s="108"/>
      <c r="F66" s="108"/>
      <c r="G66" s="108"/>
      <c r="H66" s="108"/>
      <c r="I66" s="108"/>
      <c r="J66" s="109">
        <f t="shared" si="0"/>
        <v>0</v>
      </c>
      <c r="K66" s="110">
        <f t="shared" si="1"/>
        <v>0</v>
      </c>
      <c r="L66" s="111"/>
      <c r="M66" s="108"/>
      <c r="N66" s="108"/>
      <c r="O66" s="112"/>
      <c r="P66" s="112"/>
      <c r="Q66" s="108"/>
      <c r="R66" s="108"/>
      <c r="S66" s="112"/>
    </row>
    <row r="67" spans="1:19" ht="15" customHeight="1" x14ac:dyDescent="0.2">
      <c r="A67" s="546"/>
      <c r="B67" s="548"/>
      <c r="C67" s="106"/>
      <c r="D67" s="107"/>
      <c r="E67" s="108"/>
      <c r="F67" s="108"/>
      <c r="G67" s="108"/>
      <c r="H67" s="108"/>
      <c r="I67" s="108"/>
      <c r="J67" s="109">
        <f t="shared" si="0"/>
        <v>0</v>
      </c>
      <c r="K67" s="110">
        <f t="shared" si="1"/>
        <v>0</v>
      </c>
      <c r="L67" s="111"/>
      <c r="M67" s="108"/>
      <c r="N67" s="108"/>
      <c r="O67" s="112"/>
      <c r="P67" s="112"/>
      <c r="Q67" s="108"/>
      <c r="R67" s="108"/>
      <c r="S67" s="112"/>
    </row>
    <row r="68" spans="1:19" ht="15" customHeight="1" x14ac:dyDescent="0.2">
      <c r="A68" s="108"/>
      <c r="B68" s="114"/>
      <c r="C68" s="108"/>
      <c r="D68" s="107"/>
      <c r="E68" s="108"/>
      <c r="F68" s="108"/>
      <c r="G68" s="108"/>
      <c r="H68" s="108"/>
      <c r="I68" s="108"/>
      <c r="J68" s="109">
        <f t="shared" si="0"/>
        <v>0</v>
      </c>
      <c r="K68" s="110">
        <f t="shared" si="1"/>
        <v>0</v>
      </c>
      <c r="L68" s="108"/>
      <c r="M68" s="108"/>
      <c r="N68" s="108"/>
      <c r="O68" s="112"/>
      <c r="P68" s="112"/>
      <c r="Q68" s="108"/>
      <c r="R68" s="108"/>
      <c r="S68" s="112"/>
    </row>
    <row r="69" spans="1:19" ht="15" customHeight="1" x14ac:dyDescent="0.2">
      <c r="A69" s="108"/>
      <c r="B69" s="108"/>
      <c r="C69" s="108"/>
      <c r="D69" s="107"/>
      <c r="E69" s="108"/>
      <c r="F69" s="108"/>
      <c r="G69" s="108"/>
      <c r="H69" s="108"/>
      <c r="I69" s="108"/>
      <c r="J69" s="109">
        <f t="shared" si="0"/>
        <v>0</v>
      </c>
      <c r="K69" s="110">
        <f t="shared" si="1"/>
        <v>0</v>
      </c>
      <c r="L69" s="108"/>
      <c r="M69" s="108"/>
      <c r="N69" s="108"/>
      <c r="O69" s="112"/>
      <c r="P69" s="112"/>
      <c r="Q69" s="108"/>
      <c r="R69" s="108"/>
      <c r="S69" s="112"/>
    </row>
    <row r="70" spans="1:19" ht="15" customHeight="1" x14ac:dyDescent="0.2">
      <c r="A70" s="108"/>
      <c r="B70" s="108"/>
      <c r="C70" s="108"/>
      <c r="D70" s="107"/>
      <c r="E70" s="108"/>
      <c r="F70" s="108"/>
      <c r="G70" s="108"/>
      <c r="H70" s="108"/>
      <c r="I70" s="108"/>
      <c r="J70" s="109">
        <f t="shared" ref="J70:J133" si="2">SUM(E70*1.2,F70*1.5,G70*2.4,H70*3,I70*4)</f>
        <v>0</v>
      </c>
      <c r="K70" s="110">
        <f t="shared" ref="K70:K133" si="3">ROUND((J70*28.5)*32%,0)</f>
        <v>0</v>
      </c>
      <c r="L70" s="108"/>
      <c r="M70" s="108"/>
      <c r="N70" s="108"/>
      <c r="O70" s="112"/>
      <c r="P70" s="112"/>
      <c r="Q70" s="108"/>
      <c r="R70" s="108"/>
      <c r="S70" s="112"/>
    </row>
    <row r="71" spans="1:19" ht="15" customHeight="1" x14ac:dyDescent="0.2">
      <c r="A71" s="108"/>
      <c r="B71" s="108"/>
      <c r="C71" s="108"/>
      <c r="D71" s="107"/>
      <c r="E71" s="108"/>
      <c r="F71" s="108"/>
      <c r="G71" s="108"/>
      <c r="H71" s="108"/>
      <c r="I71" s="108"/>
      <c r="J71" s="109">
        <f t="shared" si="2"/>
        <v>0</v>
      </c>
      <c r="K71" s="110">
        <f t="shared" si="3"/>
        <v>0</v>
      </c>
      <c r="L71" s="108"/>
      <c r="M71" s="108"/>
      <c r="N71" s="108"/>
      <c r="O71" s="112"/>
      <c r="P71" s="112"/>
      <c r="Q71" s="108"/>
      <c r="R71" s="108"/>
      <c r="S71" s="112"/>
    </row>
    <row r="72" spans="1:19" ht="15" customHeight="1" x14ac:dyDescent="0.2">
      <c r="A72" s="108"/>
      <c r="B72" s="108"/>
      <c r="C72" s="108"/>
      <c r="D72" s="107"/>
      <c r="E72" s="108"/>
      <c r="F72" s="108"/>
      <c r="G72" s="108"/>
      <c r="H72" s="108"/>
      <c r="I72" s="108"/>
      <c r="J72" s="109">
        <f t="shared" si="2"/>
        <v>0</v>
      </c>
      <c r="K72" s="110">
        <f t="shared" si="3"/>
        <v>0</v>
      </c>
      <c r="L72" s="108"/>
      <c r="M72" s="108"/>
      <c r="N72" s="108"/>
      <c r="O72" s="112"/>
      <c r="P72" s="112"/>
      <c r="Q72" s="108"/>
      <c r="R72" s="108"/>
      <c r="S72" s="112"/>
    </row>
    <row r="73" spans="1:19" ht="15" customHeight="1" x14ac:dyDescent="0.2">
      <c r="A73" s="108"/>
      <c r="B73" s="108"/>
      <c r="C73" s="108"/>
      <c r="D73" s="107"/>
      <c r="E73" s="108"/>
      <c r="F73" s="108"/>
      <c r="G73" s="108"/>
      <c r="H73" s="108"/>
      <c r="I73" s="108"/>
      <c r="J73" s="109">
        <f t="shared" si="2"/>
        <v>0</v>
      </c>
      <c r="K73" s="110">
        <f t="shared" si="3"/>
        <v>0</v>
      </c>
      <c r="L73" s="108"/>
      <c r="M73" s="108"/>
      <c r="N73" s="108"/>
      <c r="O73" s="112"/>
      <c r="P73" s="112"/>
      <c r="Q73" s="108"/>
      <c r="R73" s="108"/>
      <c r="S73" s="112"/>
    </row>
    <row r="74" spans="1:19" ht="15" customHeight="1" x14ac:dyDescent="0.2">
      <c r="A74" s="108"/>
      <c r="B74" s="108"/>
      <c r="C74" s="108"/>
      <c r="D74" s="107"/>
      <c r="E74" s="108"/>
      <c r="F74" s="108"/>
      <c r="G74" s="108"/>
      <c r="H74" s="108"/>
      <c r="I74" s="108"/>
      <c r="J74" s="109">
        <f t="shared" si="2"/>
        <v>0</v>
      </c>
      <c r="K74" s="110">
        <f t="shared" si="3"/>
        <v>0</v>
      </c>
      <c r="L74" s="108"/>
      <c r="M74" s="108"/>
      <c r="N74" s="108"/>
      <c r="O74" s="112"/>
      <c r="P74" s="112"/>
      <c r="Q74" s="108"/>
      <c r="R74" s="108"/>
      <c r="S74" s="112"/>
    </row>
    <row r="75" spans="1:19" ht="15" customHeight="1" x14ac:dyDescent="0.2">
      <c r="A75" s="108"/>
      <c r="B75" s="108"/>
      <c r="C75" s="108"/>
      <c r="D75" s="107"/>
      <c r="E75" s="108"/>
      <c r="F75" s="108"/>
      <c r="G75" s="108"/>
      <c r="H75" s="108"/>
      <c r="I75" s="108"/>
      <c r="J75" s="109">
        <f t="shared" si="2"/>
        <v>0</v>
      </c>
      <c r="K75" s="110">
        <f t="shared" si="3"/>
        <v>0</v>
      </c>
      <c r="L75" s="108"/>
      <c r="M75" s="108"/>
      <c r="N75" s="108"/>
      <c r="O75" s="112"/>
      <c r="P75" s="112"/>
      <c r="Q75" s="108"/>
      <c r="R75" s="108"/>
      <c r="S75" s="112"/>
    </row>
    <row r="76" spans="1:19" ht="15" customHeight="1" x14ac:dyDescent="0.2">
      <c r="A76" s="108"/>
      <c r="B76" s="108"/>
      <c r="C76" s="108"/>
      <c r="D76" s="107"/>
      <c r="E76" s="108"/>
      <c r="F76" s="108"/>
      <c r="G76" s="108"/>
      <c r="H76" s="108"/>
      <c r="I76" s="108"/>
      <c r="J76" s="109">
        <f t="shared" si="2"/>
        <v>0</v>
      </c>
      <c r="K76" s="110">
        <f t="shared" si="3"/>
        <v>0</v>
      </c>
      <c r="L76" s="108"/>
      <c r="M76" s="108"/>
      <c r="N76" s="108"/>
      <c r="O76" s="112"/>
      <c r="P76" s="112"/>
      <c r="Q76" s="108"/>
      <c r="R76" s="108"/>
      <c r="S76" s="112"/>
    </row>
    <row r="77" spans="1:19" ht="15" customHeight="1" x14ac:dyDescent="0.2">
      <c r="A77" s="108"/>
      <c r="B77" s="108"/>
      <c r="C77" s="108"/>
      <c r="D77" s="107"/>
      <c r="E77" s="108"/>
      <c r="F77" s="108"/>
      <c r="G77" s="108"/>
      <c r="H77" s="108"/>
      <c r="I77" s="108"/>
      <c r="J77" s="109">
        <f t="shared" si="2"/>
        <v>0</v>
      </c>
      <c r="K77" s="110">
        <f t="shared" si="3"/>
        <v>0</v>
      </c>
      <c r="L77" s="108"/>
      <c r="M77" s="108"/>
      <c r="N77" s="108"/>
      <c r="O77" s="112"/>
      <c r="P77" s="112"/>
      <c r="Q77" s="108"/>
      <c r="R77" s="108"/>
      <c r="S77" s="112"/>
    </row>
    <row r="78" spans="1:19" ht="15" customHeight="1" x14ac:dyDescent="0.2">
      <c r="A78" s="108"/>
      <c r="B78" s="108"/>
      <c r="C78" s="108"/>
      <c r="D78" s="107"/>
      <c r="E78" s="108"/>
      <c r="F78" s="108"/>
      <c r="G78" s="108"/>
      <c r="H78" s="108"/>
      <c r="I78" s="108"/>
      <c r="J78" s="109">
        <f t="shared" si="2"/>
        <v>0</v>
      </c>
      <c r="K78" s="110">
        <f t="shared" si="3"/>
        <v>0</v>
      </c>
      <c r="L78" s="108"/>
      <c r="M78" s="108"/>
      <c r="N78" s="108"/>
      <c r="O78" s="112"/>
      <c r="P78" s="112"/>
      <c r="Q78" s="108"/>
      <c r="R78" s="108"/>
      <c r="S78" s="112"/>
    </row>
    <row r="79" spans="1:19" ht="15" customHeight="1" x14ac:dyDescent="0.2">
      <c r="A79" s="108"/>
      <c r="B79" s="108"/>
      <c r="C79" s="108"/>
      <c r="D79" s="107"/>
      <c r="E79" s="108"/>
      <c r="F79" s="108"/>
      <c r="G79" s="108"/>
      <c r="H79" s="108"/>
      <c r="I79" s="108"/>
      <c r="J79" s="109">
        <f t="shared" si="2"/>
        <v>0</v>
      </c>
      <c r="K79" s="110">
        <f t="shared" si="3"/>
        <v>0</v>
      </c>
      <c r="L79" s="108"/>
      <c r="M79" s="108"/>
      <c r="N79" s="108"/>
      <c r="O79" s="112"/>
      <c r="P79" s="112"/>
      <c r="Q79" s="108"/>
      <c r="R79" s="108"/>
      <c r="S79" s="112"/>
    </row>
    <row r="80" spans="1:19" ht="15" customHeight="1" x14ac:dyDescent="0.2">
      <c r="A80" s="108"/>
      <c r="B80" s="108"/>
      <c r="C80" s="108"/>
      <c r="D80" s="107"/>
      <c r="E80" s="108"/>
      <c r="F80" s="108"/>
      <c r="G80" s="108"/>
      <c r="H80" s="108"/>
      <c r="I80" s="108"/>
      <c r="J80" s="109">
        <f t="shared" si="2"/>
        <v>0</v>
      </c>
      <c r="K80" s="110">
        <f t="shared" si="3"/>
        <v>0</v>
      </c>
      <c r="L80" s="108"/>
      <c r="M80" s="108"/>
      <c r="N80" s="108"/>
      <c r="O80" s="112"/>
      <c r="P80" s="112"/>
      <c r="Q80" s="108"/>
      <c r="R80" s="108"/>
      <c r="S80" s="112"/>
    </row>
    <row r="81" spans="1:19" ht="15" customHeight="1" x14ac:dyDescent="0.2">
      <c r="A81" s="108"/>
      <c r="B81" s="108"/>
      <c r="C81" s="108"/>
      <c r="D81" s="107"/>
      <c r="E81" s="108"/>
      <c r="F81" s="108"/>
      <c r="G81" s="108"/>
      <c r="H81" s="108"/>
      <c r="I81" s="108"/>
      <c r="J81" s="109">
        <f t="shared" si="2"/>
        <v>0</v>
      </c>
      <c r="K81" s="110">
        <f t="shared" si="3"/>
        <v>0</v>
      </c>
      <c r="L81" s="108"/>
      <c r="M81" s="108"/>
      <c r="N81" s="108"/>
      <c r="O81" s="112"/>
      <c r="P81" s="112"/>
      <c r="Q81" s="108"/>
      <c r="R81" s="108"/>
      <c r="S81" s="112"/>
    </row>
    <row r="82" spans="1:19" ht="15" customHeight="1" x14ac:dyDescent="0.2">
      <c r="A82" s="108"/>
      <c r="B82" s="108"/>
      <c r="C82" s="108"/>
      <c r="D82" s="107"/>
      <c r="E82" s="108"/>
      <c r="F82" s="108"/>
      <c r="G82" s="108"/>
      <c r="H82" s="108"/>
      <c r="I82" s="108"/>
      <c r="J82" s="109">
        <f t="shared" si="2"/>
        <v>0</v>
      </c>
      <c r="K82" s="110">
        <f t="shared" si="3"/>
        <v>0</v>
      </c>
      <c r="L82" s="108"/>
      <c r="M82" s="108"/>
      <c r="N82" s="108"/>
      <c r="O82" s="112"/>
      <c r="P82" s="112"/>
      <c r="Q82" s="108"/>
      <c r="R82" s="108"/>
      <c r="S82" s="112"/>
    </row>
    <row r="83" spans="1:19" ht="15" customHeight="1" x14ac:dyDescent="0.2">
      <c r="A83" s="108"/>
      <c r="B83" s="108"/>
      <c r="C83" s="108"/>
      <c r="D83" s="107"/>
      <c r="E83" s="108"/>
      <c r="F83" s="108"/>
      <c r="G83" s="108"/>
      <c r="H83" s="108"/>
      <c r="I83" s="108"/>
      <c r="J83" s="109">
        <f t="shared" si="2"/>
        <v>0</v>
      </c>
      <c r="K83" s="110">
        <f t="shared" si="3"/>
        <v>0</v>
      </c>
      <c r="L83" s="108"/>
      <c r="M83" s="108"/>
      <c r="N83" s="108"/>
      <c r="O83" s="112"/>
      <c r="P83" s="112"/>
      <c r="Q83" s="108"/>
      <c r="R83" s="108"/>
      <c r="S83" s="112"/>
    </row>
    <row r="84" spans="1:19" ht="15" customHeight="1" x14ac:dyDescent="0.2">
      <c r="A84" s="108"/>
      <c r="B84" s="108"/>
      <c r="C84" s="108"/>
      <c r="D84" s="107"/>
      <c r="E84" s="108"/>
      <c r="F84" s="108"/>
      <c r="G84" s="108"/>
      <c r="H84" s="108"/>
      <c r="I84" s="108"/>
      <c r="J84" s="109">
        <f t="shared" si="2"/>
        <v>0</v>
      </c>
      <c r="K84" s="110">
        <f t="shared" si="3"/>
        <v>0</v>
      </c>
      <c r="L84" s="108"/>
      <c r="M84" s="108"/>
      <c r="N84" s="108"/>
      <c r="O84" s="112"/>
      <c r="P84" s="112"/>
      <c r="Q84" s="108"/>
      <c r="R84" s="108"/>
      <c r="S84" s="112"/>
    </row>
    <row r="85" spans="1:19" ht="15" customHeight="1" x14ac:dyDescent="0.2">
      <c r="A85" s="108"/>
      <c r="B85" s="108"/>
      <c r="C85" s="108"/>
      <c r="D85" s="107"/>
      <c r="E85" s="108"/>
      <c r="F85" s="108"/>
      <c r="G85" s="108"/>
      <c r="H85" s="108"/>
      <c r="I85" s="108"/>
      <c r="J85" s="109">
        <f t="shared" si="2"/>
        <v>0</v>
      </c>
      <c r="K85" s="110">
        <f t="shared" si="3"/>
        <v>0</v>
      </c>
      <c r="L85" s="108"/>
      <c r="M85" s="108"/>
      <c r="N85" s="108"/>
      <c r="O85" s="112"/>
      <c r="P85" s="112"/>
      <c r="Q85" s="108"/>
      <c r="R85" s="108"/>
      <c r="S85" s="112"/>
    </row>
    <row r="86" spans="1:19" ht="15" customHeight="1" x14ac:dyDescent="0.2">
      <c r="A86" s="108"/>
      <c r="B86" s="108"/>
      <c r="C86" s="108"/>
      <c r="D86" s="107"/>
      <c r="E86" s="108"/>
      <c r="F86" s="108"/>
      <c r="G86" s="108"/>
      <c r="H86" s="108"/>
      <c r="I86" s="108"/>
      <c r="J86" s="109">
        <f t="shared" si="2"/>
        <v>0</v>
      </c>
      <c r="K86" s="110">
        <f t="shared" si="3"/>
        <v>0</v>
      </c>
      <c r="L86" s="108"/>
      <c r="M86" s="108"/>
      <c r="N86" s="108"/>
      <c r="O86" s="112"/>
      <c r="P86" s="112"/>
      <c r="Q86" s="108"/>
      <c r="R86" s="108"/>
      <c r="S86" s="112"/>
    </row>
    <row r="87" spans="1:19" ht="15" customHeight="1" x14ac:dyDescent="0.2">
      <c r="A87" s="108"/>
      <c r="B87" s="108"/>
      <c r="C87" s="108"/>
      <c r="D87" s="107"/>
      <c r="E87" s="108"/>
      <c r="F87" s="108"/>
      <c r="G87" s="108"/>
      <c r="H87" s="108"/>
      <c r="I87" s="108"/>
      <c r="J87" s="109">
        <f t="shared" si="2"/>
        <v>0</v>
      </c>
      <c r="K87" s="110">
        <f t="shared" si="3"/>
        <v>0</v>
      </c>
      <c r="L87" s="108"/>
      <c r="M87" s="108"/>
      <c r="N87" s="108"/>
      <c r="O87" s="112"/>
      <c r="P87" s="112"/>
      <c r="Q87" s="108"/>
      <c r="R87" s="108"/>
      <c r="S87" s="112"/>
    </row>
    <row r="88" spans="1:19" ht="15" customHeight="1" x14ac:dyDescent="0.2">
      <c r="A88" s="108"/>
      <c r="B88" s="108"/>
      <c r="C88" s="108"/>
      <c r="D88" s="107"/>
      <c r="E88" s="108"/>
      <c r="F88" s="108"/>
      <c r="G88" s="108"/>
      <c r="H88" s="108"/>
      <c r="I88" s="108"/>
      <c r="J88" s="109">
        <f t="shared" si="2"/>
        <v>0</v>
      </c>
      <c r="K88" s="110">
        <f t="shared" si="3"/>
        <v>0</v>
      </c>
      <c r="L88" s="108"/>
      <c r="M88" s="108"/>
      <c r="N88" s="108"/>
      <c r="O88" s="112"/>
      <c r="P88" s="112"/>
      <c r="Q88" s="108"/>
      <c r="R88" s="108"/>
      <c r="S88" s="112"/>
    </row>
    <row r="89" spans="1:19" ht="15" customHeight="1" x14ac:dyDescent="0.2">
      <c r="A89" s="108"/>
      <c r="B89" s="108"/>
      <c r="C89" s="108"/>
      <c r="D89" s="107"/>
      <c r="E89" s="108"/>
      <c r="F89" s="108"/>
      <c r="G89" s="108"/>
      <c r="H89" s="108"/>
      <c r="I89" s="108"/>
      <c r="J89" s="109">
        <f t="shared" si="2"/>
        <v>0</v>
      </c>
      <c r="K89" s="110">
        <f t="shared" si="3"/>
        <v>0</v>
      </c>
      <c r="L89" s="108"/>
      <c r="M89" s="108"/>
      <c r="N89" s="108"/>
      <c r="O89" s="112"/>
      <c r="P89" s="112"/>
      <c r="Q89" s="108"/>
      <c r="R89" s="108"/>
      <c r="S89" s="112"/>
    </row>
    <row r="90" spans="1:19" ht="15" customHeight="1" x14ac:dyDescent="0.2">
      <c r="A90" s="108"/>
      <c r="B90" s="108"/>
      <c r="C90" s="108"/>
      <c r="D90" s="107"/>
      <c r="E90" s="108"/>
      <c r="F90" s="108"/>
      <c r="G90" s="108"/>
      <c r="H90" s="108"/>
      <c r="I90" s="108"/>
      <c r="J90" s="109">
        <f t="shared" si="2"/>
        <v>0</v>
      </c>
      <c r="K90" s="110">
        <f t="shared" si="3"/>
        <v>0</v>
      </c>
      <c r="L90" s="108"/>
      <c r="M90" s="108"/>
      <c r="N90" s="108"/>
      <c r="O90" s="112"/>
      <c r="P90" s="112"/>
      <c r="Q90" s="108"/>
      <c r="R90" s="108"/>
      <c r="S90" s="112"/>
    </row>
    <row r="91" spans="1:19" ht="15" customHeight="1" x14ac:dyDescent="0.2">
      <c r="A91" s="108"/>
      <c r="B91" s="108"/>
      <c r="C91" s="108"/>
      <c r="D91" s="107"/>
      <c r="E91" s="108"/>
      <c r="F91" s="108"/>
      <c r="G91" s="108"/>
      <c r="H91" s="108"/>
      <c r="I91" s="108"/>
      <c r="J91" s="109">
        <f t="shared" si="2"/>
        <v>0</v>
      </c>
      <c r="K91" s="110">
        <f t="shared" si="3"/>
        <v>0</v>
      </c>
      <c r="L91" s="108"/>
      <c r="M91" s="108"/>
      <c r="N91" s="108"/>
      <c r="O91" s="112"/>
      <c r="P91" s="112"/>
      <c r="Q91" s="108"/>
      <c r="R91" s="108"/>
      <c r="S91" s="112"/>
    </row>
    <row r="92" spans="1:19" ht="15" customHeight="1" x14ac:dyDescent="0.2">
      <c r="A92" s="108"/>
      <c r="B92" s="108"/>
      <c r="C92" s="108"/>
      <c r="D92" s="107"/>
      <c r="E92" s="108"/>
      <c r="F92" s="108"/>
      <c r="G92" s="108"/>
      <c r="H92" s="108"/>
      <c r="I92" s="108"/>
      <c r="J92" s="109">
        <f t="shared" si="2"/>
        <v>0</v>
      </c>
      <c r="K92" s="110">
        <f t="shared" si="3"/>
        <v>0</v>
      </c>
      <c r="L92" s="108"/>
      <c r="M92" s="108"/>
      <c r="N92" s="108"/>
      <c r="O92" s="112"/>
      <c r="P92" s="112"/>
      <c r="Q92" s="108"/>
      <c r="R92" s="108"/>
      <c r="S92" s="112"/>
    </row>
    <row r="93" spans="1:19" ht="15" customHeight="1" x14ac:dyDescent="0.2">
      <c r="A93" s="108"/>
      <c r="B93" s="108"/>
      <c r="C93" s="108"/>
      <c r="D93" s="107"/>
      <c r="E93" s="108"/>
      <c r="F93" s="108"/>
      <c r="G93" s="108"/>
      <c r="H93" s="108"/>
      <c r="I93" s="108"/>
      <c r="J93" s="109">
        <f t="shared" si="2"/>
        <v>0</v>
      </c>
      <c r="K93" s="110">
        <f t="shared" si="3"/>
        <v>0</v>
      </c>
      <c r="L93" s="108"/>
      <c r="M93" s="108"/>
      <c r="N93" s="108"/>
      <c r="O93" s="112"/>
      <c r="P93" s="112"/>
      <c r="Q93" s="108"/>
      <c r="R93" s="108"/>
      <c r="S93" s="112"/>
    </row>
    <row r="94" spans="1:19" ht="15" customHeight="1" x14ac:dyDescent="0.2">
      <c r="A94" s="108"/>
      <c r="B94" s="108"/>
      <c r="C94" s="108"/>
      <c r="D94" s="107"/>
      <c r="E94" s="108"/>
      <c r="F94" s="108"/>
      <c r="G94" s="108"/>
      <c r="H94" s="108"/>
      <c r="I94" s="108"/>
      <c r="J94" s="109">
        <f t="shared" si="2"/>
        <v>0</v>
      </c>
      <c r="K94" s="110">
        <f t="shared" si="3"/>
        <v>0</v>
      </c>
      <c r="L94" s="108"/>
      <c r="M94" s="108"/>
      <c r="N94" s="108"/>
      <c r="O94" s="112"/>
      <c r="P94" s="112"/>
      <c r="Q94" s="108"/>
      <c r="R94" s="108"/>
      <c r="S94" s="112"/>
    </row>
    <row r="95" spans="1:19" ht="15" customHeight="1" x14ac:dyDescent="0.2">
      <c r="A95" s="108"/>
      <c r="B95" s="108"/>
      <c r="C95" s="108"/>
      <c r="D95" s="107"/>
      <c r="E95" s="108"/>
      <c r="F95" s="108"/>
      <c r="G95" s="108"/>
      <c r="H95" s="108"/>
      <c r="I95" s="108"/>
      <c r="J95" s="109">
        <f t="shared" si="2"/>
        <v>0</v>
      </c>
      <c r="K95" s="110">
        <f t="shared" si="3"/>
        <v>0</v>
      </c>
      <c r="L95" s="108"/>
      <c r="M95" s="108"/>
      <c r="N95" s="108"/>
      <c r="O95" s="112"/>
      <c r="P95" s="112"/>
      <c r="Q95" s="108"/>
      <c r="R95" s="108"/>
      <c r="S95" s="112"/>
    </row>
    <row r="96" spans="1:19" ht="15" customHeight="1" x14ac:dyDescent="0.2">
      <c r="A96" s="108"/>
      <c r="B96" s="108"/>
      <c r="C96" s="108"/>
      <c r="D96" s="107"/>
      <c r="E96" s="108"/>
      <c r="F96" s="108"/>
      <c r="G96" s="108"/>
      <c r="H96" s="108"/>
      <c r="I96" s="108"/>
      <c r="J96" s="109">
        <f t="shared" si="2"/>
        <v>0</v>
      </c>
      <c r="K96" s="110">
        <f t="shared" si="3"/>
        <v>0</v>
      </c>
      <c r="L96" s="108"/>
      <c r="M96" s="108"/>
      <c r="N96" s="108"/>
      <c r="O96" s="112"/>
      <c r="P96" s="112"/>
      <c r="Q96" s="108"/>
      <c r="R96" s="108"/>
      <c r="S96" s="112"/>
    </row>
    <row r="97" spans="1:19" ht="15" customHeight="1" x14ac:dyDescent="0.2">
      <c r="A97" s="108"/>
      <c r="B97" s="108"/>
      <c r="C97" s="108"/>
      <c r="D97" s="107"/>
      <c r="E97" s="108"/>
      <c r="F97" s="108"/>
      <c r="G97" s="108"/>
      <c r="H97" s="108"/>
      <c r="I97" s="108"/>
      <c r="J97" s="109">
        <f t="shared" si="2"/>
        <v>0</v>
      </c>
      <c r="K97" s="110">
        <f t="shared" si="3"/>
        <v>0</v>
      </c>
      <c r="L97" s="108"/>
      <c r="M97" s="108"/>
      <c r="N97" s="108"/>
      <c r="O97" s="112"/>
      <c r="P97" s="112"/>
      <c r="Q97" s="108"/>
      <c r="R97" s="108"/>
      <c r="S97" s="112"/>
    </row>
    <row r="98" spans="1:19" ht="15" customHeight="1" x14ac:dyDescent="0.2">
      <c r="A98" s="108"/>
      <c r="B98" s="108"/>
      <c r="C98" s="108"/>
      <c r="D98" s="107"/>
      <c r="E98" s="108"/>
      <c r="F98" s="108"/>
      <c r="G98" s="108"/>
      <c r="H98" s="108"/>
      <c r="I98" s="108"/>
      <c r="J98" s="109">
        <f t="shared" si="2"/>
        <v>0</v>
      </c>
      <c r="K98" s="110">
        <f t="shared" si="3"/>
        <v>0</v>
      </c>
      <c r="L98" s="108"/>
      <c r="M98" s="108"/>
      <c r="N98" s="108"/>
      <c r="O98" s="112"/>
      <c r="P98" s="112"/>
      <c r="Q98" s="108"/>
      <c r="R98" s="108"/>
      <c r="S98" s="112"/>
    </row>
    <row r="99" spans="1:19" ht="15" customHeight="1" x14ac:dyDescent="0.2">
      <c r="A99" s="108"/>
      <c r="B99" s="108"/>
      <c r="C99" s="108"/>
      <c r="D99" s="107"/>
      <c r="E99" s="108"/>
      <c r="F99" s="108"/>
      <c r="G99" s="108"/>
      <c r="H99" s="108"/>
      <c r="I99" s="108"/>
      <c r="J99" s="109">
        <f t="shared" si="2"/>
        <v>0</v>
      </c>
      <c r="K99" s="110">
        <f t="shared" si="3"/>
        <v>0</v>
      </c>
      <c r="L99" s="108"/>
      <c r="M99" s="108"/>
      <c r="N99" s="108"/>
      <c r="O99" s="112"/>
      <c r="P99" s="112"/>
      <c r="Q99" s="108"/>
      <c r="R99" s="108"/>
      <c r="S99" s="112"/>
    </row>
    <row r="100" spans="1:19" ht="15" customHeight="1" x14ac:dyDescent="0.2">
      <c r="A100" s="108"/>
      <c r="B100" s="108"/>
      <c r="C100" s="108"/>
      <c r="D100" s="107"/>
      <c r="E100" s="108"/>
      <c r="F100" s="108"/>
      <c r="G100" s="108"/>
      <c r="H100" s="108"/>
      <c r="I100" s="108"/>
      <c r="J100" s="109">
        <f t="shared" si="2"/>
        <v>0</v>
      </c>
      <c r="K100" s="110">
        <f t="shared" si="3"/>
        <v>0</v>
      </c>
      <c r="L100" s="108"/>
      <c r="M100" s="108"/>
      <c r="N100" s="108"/>
      <c r="O100" s="112"/>
      <c r="P100" s="112"/>
      <c r="Q100" s="108"/>
      <c r="R100" s="108"/>
      <c r="S100" s="112"/>
    </row>
    <row r="101" spans="1:19" ht="15" customHeight="1" x14ac:dyDescent="0.2">
      <c r="A101" s="108"/>
      <c r="B101" s="108"/>
      <c r="C101" s="108"/>
      <c r="D101" s="107"/>
      <c r="E101" s="108"/>
      <c r="F101" s="108"/>
      <c r="G101" s="108"/>
      <c r="H101" s="108"/>
      <c r="I101" s="108"/>
      <c r="J101" s="109">
        <f t="shared" si="2"/>
        <v>0</v>
      </c>
      <c r="K101" s="110">
        <f t="shared" si="3"/>
        <v>0</v>
      </c>
      <c r="L101" s="108"/>
      <c r="M101" s="108"/>
      <c r="N101" s="108"/>
      <c r="O101" s="112"/>
      <c r="P101" s="112"/>
      <c r="Q101" s="108"/>
      <c r="R101" s="108"/>
      <c r="S101" s="112"/>
    </row>
    <row r="102" spans="1:19" ht="15" customHeight="1" x14ac:dyDescent="0.2">
      <c r="A102" s="108"/>
      <c r="B102" s="108"/>
      <c r="C102" s="108"/>
      <c r="D102" s="107"/>
      <c r="E102" s="108"/>
      <c r="F102" s="108"/>
      <c r="G102" s="108"/>
      <c r="H102" s="108"/>
      <c r="I102" s="108"/>
      <c r="J102" s="109">
        <f t="shared" si="2"/>
        <v>0</v>
      </c>
      <c r="K102" s="110">
        <f t="shared" si="3"/>
        <v>0</v>
      </c>
      <c r="L102" s="108"/>
      <c r="M102" s="108"/>
      <c r="N102" s="108"/>
      <c r="O102" s="112"/>
      <c r="P102" s="112"/>
      <c r="Q102" s="108"/>
      <c r="R102" s="108"/>
      <c r="S102" s="112"/>
    </row>
    <row r="103" spans="1:19" ht="15" customHeight="1" x14ac:dyDescent="0.2">
      <c r="A103" s="108"/>
      <c r="B103" s="108"/>
      <c r="C103" s="108"/>
      <c r="D103" s="107"/>
      <c r="E103" s="108"/>
      <c r="F103" s="108"/>
      <c r="G103" s="108"/>
      <c r="H103" s="108"/>
      <c r="I103" s="108"/>
      <c r="J103" s="109">
        <f t="shared" si="2"/>
        <v>0</v>
      </c>
      <c r="K103" s="110">
        <f t="shared" si="3"/>
        <v>0</v>
      </c>
      <c r="L103" s="108"/>
      <c r="M103" s="108"/>
      <c r="N103" s="108"/>
      <c r="O103" s="112"/>
      <c r="P103" s="112"/>
      <c r="Q103" s="108"/>
      <c r="R103" s="108"/>
      <c r="S103" s="112"/>
    </row>
    <row r="104" spans="1:19" ht="15" customHeight="1" x14ac:dyDescent="0.2">
      <c r="A104" s="108"/>
      <c r="B104" s="108"/>
      <c r="C104" s="108"/>
      <c r="D104" s="107"/>
      <c r="E104" s="108"/>
      <c r="F104" s="108"/>
      <c r="G104" s="108"/>
      <c r="H104" s="108"/>
      <c r="I104" s="108"/>
      <c r="J104" s="109">
        <f t="shared" si="2"/>
        <v>0</v>
      </c>
      <c r="K104" s="110">
        <f t="shared" si="3"/>
        <v>0</v>
      </c>
      <c r="L104" s="108"/>
      <c r="M104" s="108"/>
      <c r="N104" s="108"/>
      <c r="O104" s="112"/>
      <c r="P104" s="112"/>
      <c r="Q104" s="108"/>
      <c r="R104" s="108"/>
      <c r="S104" s="112"/>
    </row>
    <row r="105" spans="1:19" ht="15" customHeight="1" x14ac:dyDescent="0.2">
      <c r="A105" s="108"/>
      <c r="B105" s="108"/>
      <c r="C105" s="108"/>
      <c r="D105" s="107"/>
      <c r="E105" s="108"/>
      <c r="F105" s="108"/>
      <c r="G105" s="108"/>
      <c r="H105" s="108"/>
      <c r="I105" s="108"/>
      <c r="J105" s="109">
        <f t="shared" si="2"/>
        <v>0</v>
      </c>
      <c r="K105" s="110">
        <f t="shared" si="3"/>
        <v>0</v>
      </c>
      <c r="L105" s="108"/>
      <c r="M105" s="108"/>
      <c r="N105" s="108"/>
      <c r="O105" s="112"/>
      <c r="P105" s="112"/>
      <c r="Q105" s="108"/>
      <c r="R105" s="108"/>
      <c r="S105" s="112"/>
    </row>
    <row r="106" spans="1:19" ht="15" customHeight="1" x14ac:dyDescent="0.2">
      <c r="A106" s="108"/>
      <c r="B106" s="108"/>
      <c r="C106" s="108"/>
      <c r="D106" s="107"/>
      <c r="E106" s="108"/>
      <c r="F106" s="108"/>
      <c r="G106" s="108"/>
      <c r="H106" s="108"/>
      <c r="I106" s="108"/>
      <c r="J106" s="109">
        <f t="shared" si="2"/>
        <v>0</v>
      </c>
      <c r="K106" s="110">
        <f t="shared" si="3"/>
        <v>0</v>
      </c>
      <c r="L106" s="108"/>
      <c r="M106" s="108"/>
      <c r="N106" s="108"/>
      <c r="O106" s="112"/>
      <c r="P106" s="112"/>
      <c r="Q106" s="108"/>
      <c r="R106" s="108"/>
      <c r="S106" s="112"/>
    </row>
    <row r="107" spans="1:19" ht="15" customHeight="1" x14ac:dyDescent="0.2">
      <c r="A107" s="108"/>
      <c r="B107" s="108"/>
      <c r="C107" s="108"/>
      <c r="D107" s="107"/>
      <c r="E107" s="108"/>
      <c r="F107" s="108"/>
      <c r="G107" s="108"/>
      <c r="H107" s="108"/>
      <c r="I107" s="108"/>
      <c r="J107" s="109">
        <f t="shared" si="2"/>
        <v>0</v>
      </c>
      <c r="K107" s="110">
        <f t="shared" si="3"/>
        <v>0</v>
      </c>
      <c r="L107" s="108"/>
      <c r="M107" s="108"/>
      <c r="N107" s="108"/>
      <c r="O107" s="112"/>
      <c r="P107" s="112"/>
      <c r="Q107" s="108"/>
      <c r="R107" s="108"/>
      <c r="S107" s="112"/>
    </row>
    <row r="108" spans="1:19" ht="15" customHeight="1" x14ac:dyDescent="0.2">
      <c r="A108" s="108"/>
      <c r="B108" s="108"/>
      <c r="C108" s="108"/>
      <c r="D108" s="107"/>
      <c r="E108" s="108"/>
      <c r="F108" s="108"/>
      <c r="G108" s="108"/>
      <c r="H108" s="108"/>
      <c r="I108" s="108"/>
      <c r="J108" s="109">
        <f t="shared" si="2"/>
        <v>0</v>
      </c>
      <c r="K108" s="110">
        <f t="shared" si="3"/>
        <v>0</v>
      </c>
      <c r="L108" s="108"/>
      <c r="M108" s="108"/>
      <c r="N108" s="108"/>
      <c r="O108" s="112"/>
      <c r="P108" s="112"/>
      <c r="Q108" s="108"/>
      <c r="R108" s="108"/>
      <c r="S108" s="112"/>
    </row>
    <row r="109" spans="1:19" ht="15" customHeight="1" x14ac:dyDescent="0.2">
      <c r="A109" s="108"/>
      <c r="B109" s="108"/>
      <c r="C109" s="108"/>
      <c r="D109" s="107"/>
      <c r="E109" s="108"/>
      <c r="F109" s="108"/>
      <c r="G109" s="108"/>
      <c r="H109" s="108"/>
      <c r="I109" s="108"/>
      <c r="J109" s="109">
        <f t="shared" si="2"/>
        <v>0</v>
      </c>
      <c r="K109" s="110">
        <f t="shared" si="3"/>
        <v>0</v>
      </c>
      <c r="L109" s="108"/>
      <c r="M109" s="108"/>
      <c r="N109" s="108"/>
      <c r="O109" s="112"/>
      <c r="P109" s="112"/>
      <c r="Q109" s="108"/>
      <c r="R109" s="108"/>
      <c r="S109" s="112"/>
    </row>
    <row r="110" spans="1:19" ht="15" customHeight="1" x14ac:dyDescent="0.2">
      <c r="A110" s="108"/>
      <c r="B110" s="108"/>
      <c r="C110" s="108"/>
      <c r="D110" s="107"/>
      <c r="E110" s="108"/>
      <c r="F110" s="108"/>
      <c r="G110" s="108"/>
      <c r="H110" s="108"/>
      <c r="I110" s="108"/>
      <c r="J110" s="109">
        <f t="shared" si="2"/>
        <v>0</v>
      </c>
      <c r="K110" s="110">
        <f t="shared" si="3"/>
        <v>0</v>
      </c>
      <c r="L110" s="108"/>
      <c r="M110" s="108"/>
      <c r="N110" s="108"/>
      <c r="O110" s="112"/>
      <c r="P110" s="112"/>
      <c r="Q110" s="108"/>
      <c r="R110" s="108"/>
      <c r="S110" s="112"/>
    </row>
    <row r="111" spans="1:19" ht="15" customHeight="1" x14ac:dyDescent="0.2">
      <c r="A111" s="108"/>
      <c r="B111" s="108"/>
      <c r="C111" s="108"/>
      <c r="D111" s="107"/>
      <c r="E111" s="108"/>
      <c r="F111" s="108"/>
      <c r="G111" s="108"/>
      <c r="H111" s="108"/>
      <c r="I111" s="108"/>
      <c r="J111" s="109">
        <f t="shared" si="2"/>
        <v>0</v>
      </c>
      <c r="K111" s="110">
        <f t="shared" si="3"/>
        <v>0</v>
      </c>
      <c r="L111" s="108"/>
      <c r="M111" s="108"/>
      <c r="N111" s="108"/>
      <c r="O111" s="112"/>
      <c r="P111" s="112"/>
      <c r="Q111" s="108"/>
      <c r="R111" s="108"/>
      <c r="S111" s="112"/>
    </row>
    <row r="112" spans="1:19" ht="15" customHeight="1" x14ac:dyDescent="0.2">
      <c r="A112" s="108"/>
      <c r="B112" s="108"/>
      <c r="C112" s="108"/>
      <c r="D112" s="107"/>
      <c r="E112" s="108"/>
      <c r="F112" s="108"/>
      <c r="G112" s="108"/>
      <c r="H112" s="108"/>
      <c r="I112" s="108"/>
      <c r="J112" s="109">
        <f t="shared" si="2"/>
        <v>0</v>
      </c>
      <c r="K112" s="110">
        <f t="shared" si="3"/>
        <v>0</v>
      </c>
      <c r="L112" s="108"/>
      <c r="M112" s="108"/>
      <c r="N112" s="108"/>
      <c r="O112" s="112"/>
      <c r="P112" s="112"/>
      <c r="Q112" s="108"/>
      <c r="R112" s="108"/>
      <c r="S112" s="112"/>
    </row>
    <row r="113" spans="1:19" ht="15" customHeight="1" x14ac:dyDescent="0.2">
      <c r="A113" s="108"/>
      <c r="B113" s="108"/>
      <c r="C113" s="108"/>
      <c r="D113" s="107"/>
      <c r="E113" s="108"/>
      <c r="F113" s="108"/>
      <c r="G113" s="108"/>
      <c r="H113" s="108"/>
      <c r="I113" s="108"/>
      <c r="J113" s="109">
        <f t="shared" si="2"/>
        <v>0</v>
      </c>
      <c r="K113" s="110">
        <f t="shared" si="3"/>
        <v>0</v>
      </c>
      <c r="L113" s="108"/>
      <c r="M113" s="108"/>
      <c r="N113" s="108"/>
      <c r="O113" s="112"/>
      <c r="P113" s="112"/>
      <c r="Q113" s="108"/>
      <c r="R113" s="108"/>
      <c r="S113" s="112"/>
    </row>
    <row r="114" spans="1:19" ht="15" customHeight="1" x14ac:dyDescent="0.2">
      <c r="A114" s="108"/>
      <c r="B114" s="108"/>
      <c r="C114" s="108"/>
      <c r="D114" s="107"/>
      <c r="E114" s="108"/>
      <c r="F114" s="108"/>
      <c r="G114" s="108"/>
      <c r="H114" s="108"/>
      <c r="I114" s="108"/>
      <c r="J114" s="109">
        <f t="shared" si="2"/>
        <v>0</v>
      </c>
      <c r="K114" s="110">
        <f t="shared" si="3"/>
        <v>0</v>
      </c>
      <c r="L114" s="108"/>
      <c r="M114" s="108"/>
      <c r="N114" s="108"/>
      <c r="O114" s="112"/>
      <c r="P114" s="112"/>
      <c r="Q114" s="108"/>
      <c r="R114" s="108"/>
      <c r="S114" s="112"/>
    </row>
    <row r="115" spans="1:19" ht="15" customHeight="1" x14ac:dyDescent="0.2">
      <c r="A115" s="108"/>
      <c r="B115" s="108"/>
      <c r="C115" s="108"/>
      <c r="D115" s="107"/>
      <c r="E115" s="108"/>
      <c r="F115" s="108"/>
      <c r="G115" s="108"/>
      <c r="H115" s="108"/>
      <c r="I115" s="108"/>
      <c r="J115" s="109">
        <f t="shared" si="2"/>
        <v>0</v>
      </c>
      <c r="K115" s="110">
        <f t="shared" si="3"/>
        <v>0</v>
      </c>
      <c r="L115" s="108"/>
      <c r="M115" s="108"/>
      <c r="N115" s="108"/>
      <c r="O115" s="112"/>
      <c r="P115" s="112"/>
      <c r="Q115" s="108"/>
      <c r="R115" s="108"/>
      <c r="S115" s="112"/>
    </row>
    <row r="116" spans="1:19" ht="15" customHeight="1" x14ac:dyDescent="0.2">
      <c r="A116" s="108"/>
      <c r="B116" s="108"/>
      <c r="C116" s="108"/>
      <c r="D116" s="107"/>
      <c r="E116" s="108"/>
      <c r="F116" s="108"/>
      <c r="G116" s="108"/>
      <c r="H116" s="108"/>
      <c r="I116" s="108"/>
      <c r="J116" s="109">
        <f t="shared" si="2"/>
        <v>0</v>
      </c>
      <c r="K116" s="110">
        <f t="shared" si="3"/>
        <v>0</v>
      </c>
      <c r="L116" s="108"/>
      <c r="M116" s="108"/>
      <c r="N116" s="108"/>
      <c r="O116" s="112"/>
      <c r="P116" s="112"/>
      <c r="Q116" s="108"/>
      <c r="R116" s="108"/>
      <c r="S116" s="112"/>
    </row>
    <row r="117" spans="1:19" ht="15" customHeight="1" x14ac:dyDescent="0.2">
      <c r="A117" s="108"/>
      <c r="B117" s="108"/>
      <c r="C117" s="108"/>
      <c r="D117" s="107"/>
      <c r="E117" s="108"/>
      <c r="F117" s="108"/>
      <c r="G117" s="108"/>
      <c r="H117" s="108"/>
      <c r="I117" s="108"/>
      <c r="J117" s="109">
        <f t="shared" si="2"/>
        <v>0</v>
      </c>
      <c r="K117" s="110">
        <f t="shared" si="3"/>
        <v>0</v>
      </c>
      <c r="L117" s="108"/>
      <c r="M117" s="108"/>
      <c r="N117" s="108"/>
      <c r="O117" s="112"/>
      <c r="P117" s="112"/>
      <c r="Q117" s="108"/>
      <c r="R117" s="108"/>
      <c r="S117" s="112"/>
    </row>
    <row r="118" spans="1:19" ht="15" customHeight="1" x14ac:dyDescent="0.2">
      <c r="A118" s="108"/>
      <c r="B118" s="108"/>
      <c r="C118" s="108"/>
      <c r="D118" s="107"/>
      <c r="E118" s="108"/>
      <c r="F118" s="108"/>
      <c r="G118" s="108"/>
      <c r="H118" s="108"/>
      <c r="I118" s="108"/>
      <c r="J118" s="109">
        <f t="shared" si="2"/>
        <v>0</v>
      </c>
      <c r="K118" s="110">
        <f t="shared" si="3"/>
        <v>0</v>
      </c>
      <c r="L118" s="108"/>
      <c r="M118" s="108"/>
      <c r="N118" s="108"/>
      <c r="O118" s="112"/>
      <c r="P118" s="112"/>
      <c r="Q118" s="108"/>
      <c r="R118" s="108"/>
      <c r="S118" s="112"/>
    </row>
    <row r="119" spans="1:19" ht="15" customHeight="1" x14ac:dyDescent="0.2">
      <c r="A119" s="108"/>
      <c r="B119" s="108"/>
      <c r="C119" s="108"/>
      <c r="D119" s="107"/>
      <c r="E119" s="108"/>
      <c r="F119" s="108"/>
      <c r="G119" s="108"/>
      <c r="H119" s="108"/>
      <c r="I119" s="108"/>
      <c r="J119" s="109">
        <f t="shared" si="2"/>
        <v>0</v>
      </c>
      <c r="K119" s="110">
        <f t="shared" si="3"/>
        <v>0</v>
      </c>
      <c r="L119" s="108"/>
      <c r="M119" s="108"/>
      <c r="N119" s="108"/>
      <c r="O119" s="112"/>
      <c r="P119" s="112"/>
      <c r="Q119" s="108"/>
      <c r="R119" s="108"/>
      <c r="S119" s="112"/>
    </row>
    <row r="120" spans="1:19" ht="15" customHeight="1" x14ac:dyDescent="0.2">
      <c r="A120" s="108"/>
      <c r="B120" s="108"/>
      <c r="C120" s="108"/>
      <c r="D120" s="107"/>
      <c r="E120" s="108"/>
      <c r="F120" s="108"/>
      <c r="G120" s="108"/>
      <c r="H120" s="108"/>
      <c r="I120" s="108"/>
      <c r="J120" s="109">
        <f t="shared" si="2"/>
        <v>0</v>
      </c>
      <c r="K120" s="110">
        <f t="shared" si="3"/>
        <v>0</v>
      </c>
      <c r="L120" s="108"/>
      <c r="M120" s="108"/>
      <c r="N120" s="108"/>
      <c r="O120" s="112"/>
      <c r="P120" s="112"/>
      <c r="Q120" s="108"/>
      <c r="R120" s="108"/>
      <c r="S120" s="112"/>
    </row>
    <row r="121" spans="1:19" ht="15" customHeight="1" x14ac:dyDescent="0.2">
      <c r="A121" s="108"/>
      <c r="B121" s="108"/>
      <c r="C121" s="108"/>
      <c r="D121" s="107"/>
      <c r="E121" s="108"/>
      <c r="F121" s="108"/>
      <c r="G121" s="108"/>
      <c r="H121" s="108"/>
      <c r="I121" s="108"/>
      <c r="J121" s="109">
        <f t="shared" si="2"/>
        <v>0</v>
      </c>
      <c r="K121" s="110">
        <f t="shared" si="3"/>
        <v>0</v>
      </c>
      <c r="L121" s="108"/>
      <c r="M121" s="108"/>
      <c r="N121" s="108"/>
      <c r="O121" s="112"/>
      <c r="P121" s="112"/>
      <c r="Q121" s="108"/>
      <c r="R121" s="108"/>
      <c r="S121" s="112"/>
    </row>
    <row r="122" spans="1:19" ht="15" customHeight="1" x14ac:dyDescent="0.2">
      <c r="A122" s="108"/>
      <c r="B122" s="108"/>
      <c r="C122" s="108"/>
      <c r="D122" s="107"/>
      <c r="E122" s="108"/>
      <c r="F122" s="108"/>
      <c r="G122" s="108"/>
      <c r="H122" s="108"/>
      <c r="I122" s="108"/>
      <c r="J122" s="109">
        <f t="shared" si="2"/>
        <v>0</v>
      </c>
      <c r="K122" s="110">
        <f t="shared" si="3"/>
        <v>0</v>
      </c>
      <c r="L122" s="108"/>
      <c r="M122" s="108"/>
      <c r="N122" s="108"/>
      <c r="O122" s="112"/>
      <c r="P122" s="112"/>
      <c r="Q122" s="108"/>
      <c r="R122" s="108"/>
      <c r="S122" s="112"/>
    </row>
    <row r="123" spans="1:19" ht="15" customHeight="1" x14ac:dyDescent="0.2">
      <c r="A123" s="108"/>
      <c r="B123" s="108"/>
      <c r="C123" s="108"/>
      <c r="D123" s="107"/>
      <c r="E123" s="108"/>
      <c r="F123" s="108"/>
      <c r="G123" s="108"/>
      <c r="H123" s="108"/>
      <c r="I123" s="108"/>
      <c r="J123" s="109">
        <f t="shared" si="2"/>
        <v>0</v>
      </c>
      <c r="K123" s="110">
        <f t="shared" si="3"/>
        <v>0</v>
      </c>
      <c r="L123" s="108"/>
      <c r="M123" s="108"/>
      <c r="N123" s="108"/>
      <c r="O123" s="112"/>
      <c r="P123" s="112"/>
      <c r="Q123" s="108"/>
      <c r="R123" s="108"/>
      <c r="S123" s="112"/>
    </row>
    <row r="124" spans="1:19" ht="15" customHeight="1" x14ac:dyDescent="0.2">
      <c r="A124" s="108"/>
      <c r="B124" s="108"/>
      <c r="C124" s="108"/>
      <c r="D124" s="107"/>
      <c r="E124" s="108"/>
      <c r="F124" s="108"/>
      <c r="G124" s="108"/>
      <c r="H124" s="108"/>
      <c r="I124" s="108"/>
      <c r="J124" s="109">
        <f t="shared" si="2"/>
        <v>0</v>
      </c>
      <c r="K124" s="110">
        <f t="shared" si="3"/>
        <v>0</v>
      </c>
      <c r="L124" s="108"/>
      <c r="M124" s="108"/>
      <c r="N124" s="108"/>
      <c r="O124" s="112"/>
      <c r="P124" s="112"/>
      <c r="Q124" s="108"/>
      <c r="R124" s="108"/>
      <c r="S124" s="112"/>
    </row>
    <row r="125" spans="1:19" ht="15" customHeight="1" x14ac:dyDescent="0.2">
      <c r="A125" s="108"/>
      <c r="B125" s="108"/>
      <c r="C125" s="108"/>
      <c r="D125" s="107"/>
      <c r="E125" s="108"/>
      <c r="F125" s="108"/>
      <c r="G125" s="108"/>
      <c r="H125" s="108"/>
      <c r="I125" s="108"/>
      <c r="J125" s="109">
        <f t="shared" si="2"/>
        <v>0</v>
      </c>
      <c r="K125" s="110">
        <f t="shared" si="3"/>
        <v>0</v>
      </c>
      <c r="L125" s="108"/>
      <c r="M125" s="108"/>
      <c r="N125" s="108"/>
      <c r="O125" s="112"/>
      <c r="P125" s="112"/>
      <c r="Q125" s="108"/>
      <c r="R125" s="108"/>
      <c r="S125" s="112"/>
    </row>
    <row r="126" spans="1:19" ht="15" customHeight="1" x14ac:dyDescent="0.2">
      <c r="A126" s="108"/>
      <c r="B126" s="108"/>
      <c r="C126" s="108"/>
      <c r="D126" s="107"/>
      <c r="E126" s="108"/>
      <c r="F126" s="108"/>
      <c r="G126" s="108"/>
      <c r="H126" s="108"/>
      <c r="I126" s="108"/>
      <c r="J126" s="109">
        <f t="shared" si="2"/>
        <v>0</v>
      </c>
      <c r="K126" s="110">
        <f t="shared" si="3"/>
        <v>0</v>
      </c>
      <c r="L126" s="108"/>
      <c r="M126" s="108"/>
      <c r="N126" s="108"/>
      <c r="O126" s="112"/>
      <c r="P126" s="112"/>
      <c r="Q126" s="108"/>
      <c r="R126" s="108"/>
      <c r="S126" s="112"/>
    </row>
    <row r="127" spans="1:19" ht="15" customHeight="1" x14ac:dyDescent="0.2">
      <c r="A127" s="108"/>
      <c r="B127" s="108"/>
      <c r="C127" s="108"/>
      <c r="D127" s="107"/>
      <c r="E127" s="108"/>
      <c r="F127" s="108"/>
      <c r="G127" s="108"/>
      <c r="H127" s="108"/>
      <c r="I127" s="108"/>
      <c r="J127" s="109">
        <f t="shared" si="2"/>
        <v>0</v>
      </c>
      <c r="K127" s="110">
        <f t="shared" si="3"/>
        <v>0</v>
      </c>
      <c r="L127" s="108"/>
      <c r="M127" s="108"/>
      <c r="N127" s="108"/>
      <c r="O127" s="112"/>
      <c r="P127" s="112"/>
      <c r="Q127" s="108"/>
      <c r="R127" s="108"/>
      <c r="S127" s="112"/>
    </row>
    <row r="128" spans="1:19" ht="15" customHeight="1" x14ac:dyDescent="0.2">
      <c r="A128" s="108"/>
      <c r="B128" s="108"/>
      <c r="C128" s="108"/>
      <c r="D128" s="107"/>
      <c r="E128" s="108"/>
      <c r="F128" s="108"/>
      <c r="G128" s="108"/>
      <c r="H128" s="108"/>
      <c r="I128" s="108"/>
      <c r="J128" s="109">
        <f t="shared" si="2"/>
        <v>0</v>
      </c>
      <c r="K128" s="110">
        <f t="shared" si="3"/>
        <v>0</v>
      </c>
      <c r="L128" s="108"/>
      <c r="M128" s="108"/>
      <c r="N128" s="108"/>
      <c r="O128" s="112"/>
      <c r="P128" s="112"/>
      <c r="Q128" s="108"/>
      <c r="R128" s="108"/>
      <c r="S128" s="112"/>
    </row>
    <row r="129" spans="1:19" ht="15" customHeight="1" x14ac:dyDescent="0.2">
      <c r="A129" s="108"/>
      <c r="B129" s="108"/>
      <c r="C129" s="108"/>
      <c r="D129" s="107"/>
      <c r="E129" s="108"/>
      <c r="F129" s="108"/>
      <c r="G129" s="108"/>
      <c r="H129" s="108"/>
      <c r="I129" s="108"/>
      <c r="J129" s="109">
        <f t="shared" si="2"/>
        <v>0</v>
      </c>
      <c r="K129" s="110">
        <f t="shared" si="3"/>
        <v>0</v>
      </c>
      <c r="L129" s="108"/>
      <c r="M129" s="108"/>
      <c r="N129" s="108"/>
      <c r="O129" s="112"/>
      <c r="P129" s="112"/>
      <c r="Q129" s="108"/>
      <c r="R129" s="108"/>
      <c r="S129" s="112"/>
    </row>
    <row r="130" spans="1:19" ht="15.75" customHeight="1" x14ac:dyDescent="0.2">
      <c r="A130" s="108"/>
      <c r="B130" s="108"/>
      <c r="C130" s="108"/>
      <c r="D130" s="107"/>
      <c r="E130" s="108"/>
      <c r="F130" s="108"/>
      <c r="G130" s="108"/>
      <c r="H130" s="108"/>
      <c r="I130" s="108"/>
      <c r="J130" s="109">
        <f t="shared" si="2"/>
        <v>0</v>
      </c>
      <c r="K130" s="110">
        <f t="shared" si="3"/>
        <v>0</v>
      </c>
      <c r="L130" s="108"/>
      <c r="M130" s="108"/>
      <c r="N130" s="108"/>
      <c r="O130" s="112"/>
      <c r="P130" s="112"/>
      <c r="Q130" s="108"/>
      <c r="R130" s="108"/>
      <c r="S130" s="112"/>
    </row>
    <row r="131" spans="1:19" ht="15.75" customHeight="1" x14ac:dyDescent="0.2">
      <c r="A131" s="108"/>
      <c r="B131" s="108"/>
      <c r="C131" s="108"/>
      <c r="D131" s="107"/>
      <c r="E131" s="108"/>
      <c r="F131" s="108"/>
      <c r="G131" s="108"/>
      <c r="H131" s="108"/>
      <c r="I131" s="108"/>
      <c r="J131" s="109">
        <f t="shared" si="2"/>
        <v>0</v>
      </c>
      <c r="K131" s="110">
        <f t="shared" si="3"/>
        <v>0</v>
      </c>
      <c r="L131" s="108"/>
      <c r="M131" s="108"/>
      <c r="N131" s="108"/>
      <c r="O131" s="112"/>
      <c r="P131" s="112"/>
      <c r="Q131" s="108"/>
      <c r="R131" s="108"/>
      <c r="S131" s="112"/>
    </row>
    <row r="132" spans="1:19" ht="15.75" customHeight="1" x14ac:dyDescent="0.2">
      <c r="A132" s="108"/>
      <c r="B132" s="108"/>
      <c r="C132" s="108"/>
      <c r="D132" s="107"/>
      <c r="E132" s="108"/>
      <c r="F132" s="108"/>
      <c r="G132" s="108"/>
      <c r="H132" s="108"/>
      <c r="I132" s="108"/>
      <c r="J132" s="109">
        <f t="shared" si="2"/>
        <v>0</v>
      </c>
      <c r="K132" s="110">
        <f t="shared" si="3"/>
        <v>0</v>
      </c>
      <c r="L132" s="108"/>
      <c r="M132" s="108"/>
      <c r="N132" s="108"/>
      <c r="O132" s="112"/>
      <c r="P132" s="112"/>
      <c r="Q132" s="108"/>
      <c r="R132" s="108"/>
      <c r="S132" s="112"/>
    </row>
    <row r="133" spans="1:19" ht="15.75" customHeight="1" x14ac:dyDescent="0.2">
      <c r="A133" s="108"/>
      <c r="B133" s="108"/>
      <c r="C133" s="108"/>
      <c r="D133" s="107"/>
      <c r="E133" s="108"/>
      <c r="F133" s="108"/>
      <c r="G133" s="108"/>
      <c r="H133" s="108"/>
      <c r="I133" s="108"/>
      <c r="J133" s="109">
        <f t="shared" si="2"/>
        <v>0</v>
      </c>
      <c r="K133" s="110">
        <f t="shared" si="3"/>
        <v>0</v>
      </c>
      <c r="L133" s="108"/>
      <c r="M133" s="108"/>
      <c r="N133" s="108"/>
      <c r="O133" s="112"/>
      <c r="P133" s="112"/>
      <c r="Q133" s="108"/>
      <c r="R133" s="108"/>
      <c r="S133" s="112"/>
    </row>
    <row r="134" spans="1:19" ht="15.75" customHeight="1" x14ac:dyDescent="0.2">
      <c r="A134" s="108"/>
      <c r="B134" s="108"/>
      <c r="C134" s="108"/>
      <c r="D134" s="107"/>
      <c r="E134" s="108"/>
      <c r="F134" s="108"/>
      <c r="G134" s="108"/>
      <c r="H134" s="108"/>
      <c r="I134" s="108"/>
      <c r="J134" s="109">
        <f t="shared" ref="J134:J197" si="4">SUM(E134*1.2,F134*1.5,G134*2.4,H134*3,I134*4)</f>
        <v>0</v>
      </c>
      <c r="K134" s="110">
        <f t="shared" ref="K134:K197" si="5">ROUND((J134*28.5)*32%,0)</f>
        <v>0</v>
      </c>
      <c r="L134" s="108"/>
      <c r="M134" s="108"/>
      <c r="N134" s="108"/>
      <c r="O134" s="112"/>
      <c r="P134" s="112"/>
      <c r="Q134" s="108"/>
      <c r="R134" s="108"/>
      <c r="S134" s="112"/>
    </row>
    <row r="135" spans="1:19" ht="15.75" customHeight="1" x14ac:dyDescent="0.2">
      <c r="A135" s="108"/>
      <c r="B135" s="108"/>
      <c r="C135" s="108"/>
      <c r="D135" s="107"/>
      <c r="E135" s="108"/>
      <c r="F135" s="108"/>
      <c r="G135" s="108"/>
      <c r="H135" s="108"/>
      <c r="I135" s="108"/>
      <c r="J135" s="109">
        <f t="shared" si="4"/>
        <v>0</v>
      </c>
      <c r="K135" s="110">
        <f t="shared" si="5"/>
        <v>0</v>
      </c>
      <c r="L135" s="108"/>
      <c r="M135" s="108"/>
      <c r="N135" s="108"/>
      <c r="O135" s="112"/>
      <c r="P135" s="112"/>
      <c r="Q135" s="108"/>
      <c r="R135" s="108"/>
      <c r="S135" s="112"/>
    </row>
    <row r="136" spans="1:19" ht="15.75" customHeight="1" x14ac:dyDescent="0.2">
      <c r="A136" s="108"/>
      <c r="B136" s="108"/>
      <c r="C136" s="108"/>
      <c r="D136" s="107"/>
      <c r="E136" s="108"/>
      <c r="F136" s="108"/>
      <c r="G136" s="108"/>
      <c r="H136" s="108"/>
      <c r="I136" s="108"/>
      <c r="J136" s="109">
        <f t="shared" si="4"/>
        <v>0</v>
      </c>
      <c r="K136" s="110">
        <f t="shared" si="5"/>
        <v>0</v>
      </c>
      <c r="L136" s="108"/>
      <c r="M136" s="108"/>
      <c r="N136" s="108"/>
      <c r="O136" s="112"/>
      <c r="P136" s="112"/>
      <c r="Q136" s="108"/>
      <c r="R136" s="108"/>
      <c r="S136" s="112"/>
    </row>
    <row r="137" spans="1:19" ht="15.75" customHeight="1" x14ac:dyDescent="0.2">
      <c r="A137" s="108"/>
      <c r="B137" s="108"/>
      <c r="C137" s="108"/>
      <c r="D137" s="107"/>
      <c r="E137" s="108"/>
      <c r="F137" s="108"/>
      <c r="G137" s="108"/>
      <c r="H137" s="108"/>
      <c r="I137" s="108"/>
      <c r="J137" s="109">
        <f t="shared" si="4"/>
        <v>0</v>
      </c>
      <c r="K137" s="110">
        <f t="shared" si="5"/>
        <v>0</v>
      </c>
      <c r="L137" s="108"/>
      <c r="M137" s="108"/>
      <c r="N137" s="108"/>
      <c r="O137" s="112"/>
      <c r="P137" s="112"/>
      <c r="Q137" s="108"/>
      <c r="R137" s="108"/>
      <c r="S137" s="112"/>
    </row>
    <row r="138" spans="1:19" ht="15.75" customHeight="1" x14ac:dyDescent="0.2">
      <c r="A138" s="108"/>
      <c r="B138" s="108"/>
      <c r="C138" s="108"/>
      <c r="D138" s="107"/>
      <c r="E138" s="108"/>
      <c r="F138" s="108"/>
      <c r="G138" s="108"/>
      <c r="H138" s="108"/>
      <c r="I138" s="108"/>
      <c r="J138" s="109">
        <f t="shared" si="4"/>
        <v>0</v>
      </c>
      <c r="K138" s="110">
        <f t="shared" si="5"/>
        <v>0</v>
      </c>
      <c r="L138" s="108"/>
      <c r="M138" s="108"/>
      <c r="N138" s="108"/>
      <c r="O138" s="112"/>
      <c r="P138" s="112"/>
      <c r="Q138" s="108"/>
      <c r="R138" s="108"/>
      <c r="S138" s="112"/>
    </row>
    <row r="139" spans="1:19" ht="15.75" customHeight="1" x14ac:dyDescent="0.2">
      <c r="A139" s="108"/>
      <c r="B139" s="108"/>
      <c r="C139" s="108"/>
      <c r="D139" s="107"/>
      <c r="E139" s="108"/>
      <c r="F139" s="108"/>
      <c r="G139" s="108"/>
      <c r="H139" s="108"/>
      <c r="I139" s="108"/>
      <c r="J139" s="109">
        <f t="shared" si="4"/>
        <v>0</v>
      </c>
      <c r="K139" s="110">
        <f t="shared" si="5"/>
        <v>0</v>
      </c>
      <c r="L139" s="108"/>
      <c r="M139" s="108"/>
      <c r="N139" s="108"/>
      <c r="O139" s="112"/>
      <c r="P139" s="112"/>
      <c r="Q139" s="108"/>
      <c r="R139" s="108"/>
      <c r="S139" s="112"/>
    </row>
    <row r="140" spans="1:19" ht="15.75" customHeight="1" x14ac:dyDescent="0.2">
      <c r="A140" s="108"/>
      <c r="B140" s="108"/>
      <c r="C140" s="108"/>
      <c r="D140" s="107"/>
      <c r="E140" s="108"/>
      <c r="F140" s="108"/>
      <c r="G140" s="108"/>
      <c r="H140" s="108"/>
      <c r="I140" s="108"/>
      <c r="J140" s="109">
        <f t="shared" si="4"/>
        <v>0</v>
      </c>
      <c r="K140" s="110">
        <f t="shared" si="5"/>
        <v>0</v>
      </c>
      <c r="L140" s="108"/>
      <c r="M140" s="108"/>
      <c r="N140" s="108"/>
      <c r="O140" s="112"/>
      <c r="P140" s="112"/>
      <c r="Q140" s="108"/>
      <c r="R140" s="108"/>
      <c r="S140" s="112"/>
    </row>
    <row r="141" spans="1:19" ht="15.75" customHeight="1" x14ac:dyDescent="0.2">
      <c r="A141" s="108"/>
      <c r="B141" s="108"/>
      <c r="C141" s="108"/>
      <c r="D141" s="107"/>
      <c r="E141" s="108"/>
      <c r="F141" s="108"/>
      <c r="G141" s="108"/>
      <c r="H141" s="108"/>
      <c r="I141" s="108"/>
      <c r="J141" s="109">
        <f t="shared" si="4"/>
        <v>0</v>
      </c>
      <c r="K141" s="110">
        <f t="shared" si="5"/>
        <v>0</v>
      </c>
      <c r="L141" s="108"/>
      <c r="M141" s="108"/>
      <c r="N141" s="108"/>
      <c r="O141" s="112"/>
      <c r="P141" s="112"/>
      <c r="Q141" s="108"/>
      <c r="R141" s="108"/>
      <c r="S141" s="112"/>
    </row>
    <row r="142" spans="1:19" ht="15.75" customHeight="1" x14ac:dyDescent="0.2">
      <c r="A142" s="108"/>
      <c r="B142" s="108"/>
      <c r="C142" s="108"/>
      <c r="D142" s="107"/>
      <c r="E142" s="108"/>
      <c r="F142" s="108"/>
      <c r="G142" s="108"/>
      <c r="H142" s="108"/>
      <c r="I142" s="108"/>
      <c r="J142" s="109">
        <f t="shared" si="4"/>
        <v>0</v>
      </c>
      <c r="K142" s="110">
        <f t="shared" si="5"/>
        <v>0</v>
      </c>
      <c r="L142" s="108"/>
      <c r="M142" s="108"/>
      <c r="N142" s="108"/>
      <c r="O142" s="112"/>
      <c r="P142" s="112"/>
      <c r="Q142" s="108"/>
      <c r="R142" s="108"/>
      <c r="S142" s="112"/>
    </row>
    <row r="143" spans="1:19" ht="15.75" customHeight="1" x14ac:dyDescent="0.2">
      <c r="A143" s="108"/>
      <c r="B143" s="108"/>
      <c r="C143" s="108"/>
      <c r="D143" s="107"/>
      <c r="E143" s="108"/>
      <c r="F143" s="108"/>
      <c r="G143" s="108"/>
      <c r="H143" s="108"/>
      <c r="I143" s="108"/>
      <c r="J143" s="109">
        <f t="shared" si="4"/>
        <v>0</v>
      </c>
      <c r="K143" s="110">
        <f t="shared" si="5"/>
        <v>0</v>
      </c>
      <c r="L143" s="108"/>
      <c r="M143" s="108"/>
      <c r="N143" s="108"/>
      <c r="O143" s="112"/>
      <c r="P143" s="112"/>
      <c r="Q143" s="108"/>
      <c r="R143" s="108"/>
      <c r="S143" s="112"/>
    </row>
    <row r="144" spans="1:19" ht="15.75" customHeight="1" x14ac:dyDescent="0.2">
      <c r="A144" s="108"/>
      <c r="B144" s="108"/>
      <c r="C144" s="108"/>
      <c r="D144" s="107"/>
      <c r="E144" s="108"/>
      <c r="F144" s="108"/>
      <c r="G144" s="108"/>
      <c r="H144" s="108"/>
      <c r="I144" s="108"/>
      <c r="J144" s="109">
        <f t="shared" si="4"/>
        <v>0</v>
      </c>
      <c r="K144" s="110">
        <f t="shared" si="5"/>
        <v>0</v>
      </c>
      <c r="L144" s="108"/>
      <c r="M144" s="108"/>
      <c r="N144" s="108"/>
      <c r="O144" s="112"/>
      <c r="P144" s="112"/>
      <c r="Q144" s="108"/>
      <c r="R144" s="108"/>
      <c r="S144" s="112"/>
    </row>
    <row r="145" spans="1:19" ht="15.75" customHeight="1" x14ac:dyDescent="0.2">
      <c r="A145" s="108"/>
      <c r="B145" s="108"/>
      <c r="C145" s="108"/>
      <c r="D145" s="107"/>
      <c r="E145" s="108"/>
      <c r="F145" s="108"/>
      <c r="G145" s="108"/>
      <c r="H145" s="108"/>
      <c r="I145" s="108"/>
      <c r="J145" s="109">
        <f t="shared" si="4"/>
        <v>0</v>
      </c>
      <c r="K145" s="110">
        <f t="shared" si="5"/>
        <v>0</v>
      </c>
      <c r="L145" s="108"/>
      <c r="M145" s="108"/>
      <c r="N145" s="108"/>
      <c r="O145" s="112"/>
      <c r="P145" s="112"/>
      <c r="Q145" s="108"/>
      <c r="R145" s="108"/>
      <c r="S145" s="112"/>
    </row>
    <row r="146" spans="1:19" ht="15.75" customHeight="1" x14ac:dyDescent="0.2">
      <c r="A146" s="108"/>
      <c r="B146" s="108"/>
      <c r="C146" s="108"/>
      <c r="D146" s="107"/>
      <c r="E146" s="108"/>
      <c r="F146" s="108"/>
      <c r="G146" s="108"/>
      <c r="H146" s="108"/>
      <c r="I146" s="108"/>
      <c r="J146" s="109">
        <f t="shared" si="4"/>
        <v>0</v>
      </c>
      <c r="K146" s="110">
        <f t="shared" si="5"/>
        <v>0</v>
      </c>
      <c r="L146" s="108"/>
      <c r="M146" s="108"/>
      <c r="N146" s="108"/>
      <c r="O146" s="112"/>
      <c r="P146" s="112"/>
      <c r="Q146" s="108"/>
      <c r="R146" s="108"/>
      <c r="S146" s="112"/>
    </row>
    <row r="147" spans="1:19" ht="15.75" customHeight="1" x14ac:dyDescent="0.2">
      <c r="A147" s="108"/>
      <c r="B147" s="108"/>
      <c r="C147" s="108"/>
      <c r="D147" s="107"/>
      <c r="E147" s="108"/>
      <c r="F147" s="108"/>
      <c r="G147" s="108"/>
      <c r="H147" s="108"/>
      <c r="I147" s="108"/>
      <c r="J147" s="109">
        <f t="shared" si="4"/>
        <v>0</v>
      </c>
      <c r="K147" s="110">
        <f t="shared" si="5"/>
        <v>0</v>
      </c>
      <c r="L147" s="108"/>
      <c r="M147" s="108"/>
      <c r="N147" s="108"/>
      <c r="O147" s="112"/>
      <c r="P147" s="112"/>
      <c r="Q147" s="108"/>
      <c r="R147" s="108"/>
      <c r="S147" s="112"/>
    </row>
    <row r="148" spans="1:19" ht="15.75" customHeight="1" x14ac:dyDescent="0.2">
      <c r="A148" s="108"/>
      <c r="B148" s="108"/>
      <c r="C148" s="108"/>
      <c r="D148" s="107"/>
      <c r="E148" s="108"/>
      <c r="F148" s="108"/>
      <c r="G148" s="108"/>
      <c r="H148" s="108"/>
      <c r="I148" s="108"/>
      <c r="J148" s="109">
        <f t="shared" si="4"/>
        <v>0</v>
      </c>
      <c r="K148" s="110">
        <f t="shared" si="5"/>
        <v>0</v>
      </c>
      <c r="L148" s="108"/>
      <c r="M148" s="108"/>
      <c r="N148" s="108"/>
      <c r="O148" s="112"/>
      <c r="P148" s="112"/>
      <c r="Q148" s="108"/>
      <c r="R148" s="108"/>
      <c r="S148" s="112"/>
    </row>
    <row r="149" spans="1:19" ht="15.75" customHeight="1" x14ac:dyDescent="0.2">
      <c r="A149" s="108"/>
      <c r="B149" s="108"/>
      <c r="C149" s="108"/>
      <c r="D149" s="107"/>
      <c r="E149" s="108"/>
      <c r="F149" s="108"/>
      <c r="G149" s="108"/>
      <c r="H149" s="108"/>
      <c r="I149" s="108"/>
      <c r="J149" s="109">
        <f t="shared" si="4"/>
        <v>0</v>
      </c>
      <c r="K149" s="110">
        <f t="shared" si="5"/>
        <v>0</v>
      </c>
      <c r="L149" s="108"/>
      <c r="M149" s="108"/>
      <c r="N149" s="108"/>
      <c r="O149" s="112"/>
      <c r="P149" s="112"/>
      <c r="Q149" s="108"/>
      <c r="R149" s="108"/>
      <c r="S149" s="112"/>
    </row>
    <row r="150" spans="1:19" ht="15.75" customHeight="1" x14ac:dyDescent="0.2">
      <c r="A150" s="108"/>
      <c r="B150" s="108"/>
      <c r="C150" s="108"/>
      <c r="D150" s="107"/>
      <c r="E150" s="108"/>
      <c r="F150" s="108"/>
      <c r="G150" s="108"/>
      <c r="H150" s="108"/>
      <c r="I150" s="108"/>
      <c r="J150" s="109">
        <f t="shared" si="4"/>
        <v>0</v>
      </c>
      <c r="K150" s="110">
        <f t="shared" si="5"/>
        <v>0</v>
      </c>
      <c r="L150" s="108"/>
      <c r="M150" s="108"/>
      <c r="N150" s="108"/>
      <c r="O150" s="112"/>
      <c r="P150" s="112"/>
      <c r="Q150" s="108"/>
      <c r="R150" s="108"/>
      <c r="S150" s="112"/>
    </row>
    <row r="151" spans="1:19" ht="15.75" customHeight="1" x14ac:dyDescent="0.2">
      <c r="A151" s="108"/>
      <c r="B151" s="108"/>
      <c r="C151" s="108"/>
      <c r="D151" s="107"/>
      <c r="E151" s="108"/>
      <c r="F151" s="108"/>
      <c r="G151" s="108"/>
      <c r="H151" s="108"/>
      <c r="I151" s="108"/>
      <c r="J151" s="109">
        <f t="shared" si="4"/>
        <v>0</v>
      </c>
      <c r="K151" s="110">
        <f t="shared" si="5"/>
        <v>0</v>
      </c>
      <c r="L151" s="108"/>
      <c r="M151" s="108"/>
      <c r="N151" s="108"/>
      <c r="O151" s="112"/>
      <c r="P151" s="112"/>
      <c r="Q151" s="108"/>
      <c r="R151" s="108"/>
      <c r="S151" s="112"/>
    </row>
    <row r="152" spans="1:19" ht="15.75" customHeight="1" x14ac:dyDescent="0.2">
      <c r="A152" s="108"/>
      <c r="B152" s="108"/>
      <c r="C152" s="108"/>
      <c r="D152" s="107"/>
      <c r="E152" s="108"/>
      <c r="F152" s="108"/>
      <c r="G152" s="108"/>
      <c r="H152" s="108"/>
      <c r="I152" s="108"/>
      <c r="J152" s="109">
        <f t="shared" si="4"/>
        <v>0</v>
      </c>
      <c r="K152" s="110">
        <f t="shared" si="5"/>
        <v>0</v>
      </c>
      <c r="L152" s="108"/>
      <c r="M152" s="108"/>
      <c r="N152" s="108"/>
      <c r="O152" s="112"/>
      <c r="P152" s="112"/>
      <c r="Q152" s="108"/>
      <c r="R152" s="108"/>
      <c r="S152" s="112"/>
    </row>
    <row r="153" spans="1:19" ht="15.75" customHeight="1" x14ac:dyDescent="0.2">
      <c r="A153" s="108"/>
      <c r="B153" s="108"/>
      <c r="C153" s="108"/>
      <c r="D153" s="107"/>
      <c r="E153" s="108"/>
      <c r="F153" s="108"/>
      <c r="G153" s="108"/>
      <c r="H153" s="108"/>
      <c r="I153" s="108"/>
      <c r="J153" s="109">
        <f t="shared" si="4"/>
        <v>0</v>
      </c>
      <c r="K153" s="110">
        <f t="shared" si="5"/>
        <v>0</v>
      </c>
      <c r="L153" s="108"/>
      <c r="M153" s="108"/>
      <c r="N153" s="108"/>
      <c r="O153" s="112"/>
      <c r="P153" s="112"/>
      <c r="Q153" s="108"/>
      <c r="R153" s="108"/>
      <c r="S153" s="112"/>
    </row>
    <row r="154" spans="1:19" ht="15.75" customHeight="1" x14ac:dyDescent="0.2">
      <c r="A154" s="108"/>
      <c r="B154" s="108"/>
      <c r="C154" s="108"/>
      <c r="D154" s="107"/>
      <c r="E154" s="108"/>
      <c r="F154" s="108"/>
      <c r="G154" s="108"/>
      <c r="H154" s="108"/>
      <c r="I154" s="108"/>
      <c r="J154" s="109">
        <f t="shared" si="4"/>
        <v>0</v>
      </c>
      <c r="K154" s="110">
        <f t="shared" si="5"/>
        <v>0</v>
      </c>
      <c r="L154" s="108"/>
      <c r="M154" s="108"/>
      <c r="N154" s="108"/>
      <c r="O154" s="112"/>
      <c r="P154" s="112"/>
      <c r="Q154" s="108"/>
      <c r="R154" s="108"/>
      <c r="S154" s="112"/>
    </row>
    <row r="155" spans="1:19" ht="15.75" customHeight="1" x14ac:dyDescent="0.2">
      <c r="A155" s="108"/>
      <c r="B155" s="108"/>
      <c r="C155" s="108"/>
      <c r="D155" s="107"/>
      <c r="E155" s="108"/>
      <c r="F155" s="108"/>
      <c r="G155" s="108"/>
      <c r="H155" s="108"/>
      <c r="I155" s="108"/>
      <c r="J155" s="109">
        <f t="shared" si="4"/>
        <v>0</v>
      </c>
      <c r="K155" s="110">
        <f t="shared" si="5"/>
        <v>0</v>
      </c>
      <c r="L155" s="108"/>
      <c r="M155" s="108"/>
      <c r="N155" s="108"/>
      <c r="O155" s="112"/>
      <c r="P155" s="112"/>
      <c r="Q155" s="108"/>
      <c r="R155" s="108"/>
      <c r="S155" s="112"/>
    </row>
    <row r="156" spans="1:19" ht="15.75" customHeight="1" x14ac:dyDescent="0.2">
      <c r="A156" s="108"/>
      <c r="B156" s="108"/>
      <c r="C156" s="108"/>
      <c r="D156" s="107"/>
      <c r="E156" s="108"/>
      <c r="F156" s="108"/>
      <c r="G156" s="108"/>
      <c r="H156" s="108"/>
      <c r="I156" s="108"/>
      <c r="J156" s="109">
        <f t="shared" si="4"/>
        <v>0</v>
      </c>
      <c r="K156" s="110">
        <f t="shared" si="5"/>
        <v>0</v>
      </c>
      <c r="L156" s="108"/>
      <c r="M156" s="108"/>
      <c r="N156" s="108"/>
      <c r="O156" s="112"/>
      <c r="P156" s="112"/>
      <c r="Q156" s="108"/>
      <c r="R156" s="108"/>
      <c r="S156" s="112"/>
    </row>
    <row r="157" spans="1:19" ht="15.75" customHeight="1" x14ac:dyDescent="0.2">
      <c r="A157" s="108"/>
      <c r="B157" s="108"/>
      <c r="C157" s="108"/>
      <c r="D157" s="107"/>
      <c r="E157" s="108"/>
      <c r="F157" s="108"/>
      <c r="G157" s="108"/>
      <c r="H157" s="108"/>
      <c r="I157" s="108"/>
      <c r="J157" s="109">
        <f t="shared" si="4"/>
        <v>0</v>
      </c>
      <c r="K157" s="110">
        <f t="shared" si="5"/>
        <v>0</v>
      </c>
      <c r="L157" s="108"/>
      <c r="M157" s="108"/>
      <c r="N157" s="108"/>
      <c r="O157" s="112"/>
      <c r="P157" s="112"/>
      <c r="Q157" s="108"/>
      <c r="R157" s="108"/>
      <c r="S157" s="112"/>
    </row>
    <row r="158" spans="1:19" ht="15.75" customHeight="1" x14ac:dyDescent="0.2">
      <c r="A158" s="108"/>
      <c r="B158" s="108"/>
      <c r="C158" s="108"/>
      <c r="D158" s="107"/>
      <c r="E158" s="108"/>
      <c r="F158" s="108"/>
      <c r="G158" s="108"/>
      <c r="H158" s="108"/>
      <c r="I158" s="108"/>
      <c r="J158" s="109">
        <f t="shared" si="4"/>
        <v>0</v>
      </c>
      <c r="K158" s="110">
        <f t="shared" si="5"/>
        <v>0</v>
      </c>
      <c r="L158" s="108"/>
      <c r="M158" s="108"/>
      <c r="N158" s="108"/>
      <c r="O158" s="112"/>
      <c r="P158" s="112"/>
      <c r="Q158" s="108"/>
      <c r="R158" s="108"/>
      <c r="S158" s="112"/>
    </row>
    <row r="159" spans="1:19" ht="15.75" customHeight="1" x14ac:dyDescent="0.2">
      <c r="A159" s="108"/>
      <c r="B159" s="108"/>
      <c r="C159" s="108"/>
      <c r="D159" s="107"/>
      <c r="E159" s="108"/>
      <c r="F159" s="108"/>
      <c r="G159" s="108"/>
      <c r="H159" s="108"/>
      <c r="I159" s="108"/>
      <c r="J159" s="109">
        <f t="shared" si="4"/>
        <v>0</v>
      </c>
      <c r="K159" s="110">
        <f t="shared" si="5"/>
        <v>0</v>
      </c>
      <c r="L159" s="108"/>
      <c r="M159" s="108"/>
      <c r="N159" s="108"/>
      <c r="O159" s="112"/>
      <c r="P159" s="112"/>
      <c r="Q159" s="108"/>
      <c r="R159" s="108"/>
      <c r="S159" s="112"/>
    </row>
    <row r="160" spans="1:19" ht="15.75" customHeight="1" x14ac:dyDescent="0.2">
      <c r="A160" s="108"/>
      <c r="B160" s="108"/>
      <c r="C160" s="108"/>
      <c r="D160" s="107"/>
      <c r="E160" s="108"/>
      <c r="F160" s="108"/>
      <c r="G160" s="108"/>
      <c r="H160" s="108"/>
      <c r="I160" s="108"/>
      <c r="J160" s="109">
        <f t="shared" si="4"/>
        <v>0</v>
      </c>
      <c r="K160" s="110">
        <f t="shared" si="5"/>
        <v>0</v>
      </c>
      <c r="L160" s="108"/>
      <c r="M160" s="108"/>
      <c r="N160" s="108"/>
      <c r="O160" s="112"/>
      <c r="P160" s="112"/>
      <c r="Q160" s="108"/>
      <c r="R160" s="108"/>
      <c r="S160" s="112"/>
    </row>
    <row r="161" spans="1:19" ht="15.75" customHeight="1" x14ac:dyDescent="0.2">
      <c r="A161" s="108"/>
      <c r="B161" s="108"/>
      <c r="C161" s="108"/>
      <c r="D161" s="107"/>
      <c r="E161" s="108"/>
      <c r="F161" s="108"/>
      <c r="G161" s="108"/>
      <c r="H161" s="108"/>
      <c r="I161" s="108"/>
      <c r="J161" s="109">
        <f t="shared" si="4"/>
        <v>0</v>
      </c>
      <c r="K161" s="110">
        <f t="shared" si="5"/>
        <v>0</v>
      </c>
      <c r="L161" s="108"/>
      <c r="M161" s="108"/>
      <c r="N161" s="108"/>
      <c r="O161" s="112"/>
      <c r="P161" s="112"/>
      <c r="Q161" s="108"/>
      <c r="R161" s="108"/>
      <c r="S161" s="112"/>
    </row>
    <row r="162" spans="1:19" ht="15.75" customHeight="1" x14ac:dyDescent="0.2">
      <c r="A162" s="108"/>
      <c r="B162" s="108"/>
      <c r="C162" s="108"/>
      <c r="D162" s="107"/>
      <c r="E162" s="108"/>
      <c r="F162" s="108"/>
      <c r="G162" s="108"/>
      <c r="H162" s="108"/>
      <c r="I162" s="108"/>
      <c r="J162" s="109">
        <f t="shared" si="4"/>
        <v>0</v>
      </c>
      <c r="K162" s="110">
        <f t="shared" si="5"/>
        <v>0</v>
      </c>
      <c r="L162" s="108"/>
      <c r="M162" s="108"/>
      <c r="N162" s="108"/>
      <c r="O162" s="112"/>
      <c r="P162" s="112"/>
      <c r="Q162" s="108"/>
      <c r="R162" s="108"/>
      <c r="S162" s="112"/>
    </row>
    <row r="163" spans="1:19" ht="15.75" customHeight="1" x14ac:dyDescent="0.2">
      <c r="A163" s="108"/>
      <c r="B163" s="108"/>
      <c r="C163" s="108"/>
      <c r="D163" s="107"/>
      <c r="E163" s="108"/>
      <c r="F163" s="108"/>
      <c r="G163" s="108"/>
      <c r="H163" s="108"/>
      <c r="I163" s="108"/>
      <c r="J163" s="109">
        <f t="shared" si="4"/>
        <v>0</v>
      </c>
      <c r="K163" s="110">
        <f t="shared" si="5"/>
        <v>0</v>
      </c>
      <c r="L163" s="108"/>
      <c r="M163" s="108"/>
      <c r="N163" s="108"/>
      <c r="O163" s="112"/>
      <c r="P163" s="112"/>
      <c r="Q163" s="108"/>
      <c r="R163" s="108"/>
      <c r="S163" s="112"/>
    </row>
    <row r="164" spans="1:19" ht="15.75" customHeight="1" x14ac:dyDescent="0.2">
      <c r="A164" s="108"/>
      <c r="B164" s="108"/>
      <c r="C164" s="108"/>
      <c r="D164" s="107"/>
      <c r="E164" s="108"/>
      <c r="F164" s="108"/>
      <c r="G164" s="108"/>
      <c r="H164" s="108"/>
      <c r="I164" s="108"/>
      <c r="J164" s="109">
        <f t="shared" si="4"/>
        <v>0</v>
      </c>
      <c r="K164" s="110">
        <f t="shared" si="5"/>
        <v>0</v>
      </c>
      <c r="L164" s="108"/>
      <c r="M164" s="108"/>
      <c r="N164" s="108"/>
      <c r="O164" s="112"/>
      <c r="P164" s="112"/>
      <c r="Q164" s="108"/>
      <c r="R164" s="108"/>
      <c r="S164" s="112"/>
    </row>
    <row r="165" spans="1:19" ht="15.75" customHeight="1" x14ac:dyDescent="0.2">
      <c r="A165" s="108"/>
      <c r="B165" s="108"/>
      <c r="C165" s="108"/>
      <c r="D165" s="107"/>
      <c r="E165" s="108"/>
      <c r="F165" s="108"/>
      <c r="G165" s="108"/>
      <c r="H165" s="108"/>
      <c r="I165" s="108"/>
      <c r="J165" s="109">
        <f t="shared" si="4"/>
        <v>0</v>
      </c>
      <c r="K165" s="110">
        <f t="shared" si="5"/>
        <v>0</v>
      </c>
      <c r="L165" s="108"/>
      <c r="M165" s="108"/>
      <c r="N165" s="108"/>
      <c r="O165" s="112"/>
      <c r="P165" s="112"/>
      <c r="Q165" s="108"/>
      <c r="R165" s="108"/>
      <c r="S165" s="112"/>
    </row>
    <row r="166" spans="1:19" ht="15.75" customHeight="1" x14ac:dyDescent="0.2">
      <c r="A166" s="108"/>
      <c r="B166" s="108"/>
      <c r="C166" s="108"/>
      <c r="D166" s="107"/>
      <c r="E166" s="108"/>
      <c r="F166" s="108"/>
      <c r="G166" s="108"/>
      <c r="H166" s="108"/>
      <c r="I166" s="108"/>
      <c r="J166" s="109">
        <f t="shared" si="4"/>
        <v>0</v>
      </c>
      <c r="K166" s="110">
        <f t="shared" si="5"/>
        <v>0</v>
      </c>
      <c r="L166" s="108"/>
      <c r="M166" s="108"/>
      <c r="N166" s="108"/>
      <c r="O166" s="112"/>
      <c r="P166" s="112"/>
      <c r="Q166" s="108"/>
      <c r="R166" s="108"/>
      <c r="S166" s="112"/>
    </row>
    <row r="167" spans="1:19" ht="15.75" customHeight="1" x14ac:dyDescent="0.2">
      <c r="A167" s="108"/>
      <c r="B167" s="108"/>
      <c r="C167" s="108"/>
      <c r="D167" s="107"/>
      <c r="E167" s="108"/>
      <c r="F167" s="108"/>
      <c r="G167" s="108"/>
      <c r="H167" s="108"/>
      <c r="I167" s="108"/>
      <c r="J167" s="109">
        <f t="shared" si="4"/>
        <v>0</v>
      </c>
      <c r="K167" s="110">
        <f t="shared" si="5"/>
        <v>0</v>
      </c>
      <c r="L167" s="108"/>
      <c r="M167" s="108"/>
      <c r="N167" s="108"/>
      <c r="O167" s="112"/>
      <c r="P167" s="112"/>
      <c r="Q167" s="108"/>
      <c r="R167" s="108"/>
      <c r="S167" s="112"/>
    </row>
    <row r="168" spans="1:19" ht="15.75" customHeight="1" x14ac:dyDescent="0.2">
      <c r="A168" s="108"/>
      <c r="B168" s="108"/>
      <c r="C168" s="108"/>
      <c r="D168" s="107"/>
      <c r="E168" s="108"/>
      <c r="F168" s="108"/>
      <c r="G168" s="108"/>
      <c r="H168" s="108"/>
      <c r="I168" s="108"/>
      <c r="J168" s="109">
        <f t="shared" si="4"/>
        <v>0</v>
      </c>
      <c r="K168" s="110">
        <f t="shared" si="5"/>
        <v>0</v>
      </c>
      <c r="L168" s="108"/>
      <c r="M168" s="108"/>
      <c r="N168" s="108"/>
      <c r="O168" s="112"/>
      <c r="P168" s="112"/>
      <c r="Q168" s="108"/>
      <c r="R168" s="108"/>
      <c r="S168" s="112"/>
    </row>
    <row r="169" spans="1:19" ht="15.75" customHeight="1" x14ac:dyDescent="0.2">
      <c r="A169" s="108"/>
      <c r="B169" s="108"/>
      <c r="C169" s="108"/>
      <c r="D169" s="107"/>
      <c r="E169" s="108"/>
      <c r="F169" s="108"/>
      <c r="G169" s="108"/>
      <c r="H169" s="108"/>
      <c r="I169" s="108"/>
      <c r="J169" s="109">
        <f t="shared" si="4"/>
        <v>0</v>
      </c>
      <c r="K169" s="110">
        <f t="shared" si="5"/>
        <v>0</v>
      </c>
      <c r="L169" s="108"/>
      <c r="M169" s="108"/>
      <c r="N169" s="108"/>
      <c r="O169" s="112"/>
      <c r="P169" s="112"/>
      <c r="Q169" s="108"/>
      <c r="R169" s="108"/>
      <c r="S169" s="112"/>
    </row>
    <row r="170" spans="1:19" ht="15.75" customHeight="1" x14ac:dyDescent="0.2">
      <c r="A170" s="108"/>
      <c r="B170" s="108"/>
      <c r="C170" s="108"/>
      <c r="D170" s="107"/>
      <c r="E170" s="108"/>
      <c r="F170" s="108"/>
      <c r="G170" s="108"/>
      <c r="H170" s="108"/>
      <c r="I170" s="108"/>
      <c r="J170" s="109">
        <f t="shared" si="4"/>
        <v>0</v>
      </c>
      <c r="K170" s="110">
        <f t="shared" si="5"/>
        <v>0</v>
      </c>
      <c r="L170" s="108"/>
      <c r="M170" s="108"/>
      <c r="N170" s="108"/>
      <c r="O170" s="112"/>
      <c r="P170" s="112"/>
      <c r="Q170" s="108"/>
      <c r="R170" s="108"/>
      <c r="S170" s="112"/>
    </row>
    <row r="171" spans="1:19" ht="15.75" customHeight="1" x14ac:dyDescent="0.2">
      <c r="A171" s="108"/>
      <c r="B171" s="108"/>
      <c r="C171" s="108"/>
      <c r="D171" s="107"/>
      <c r="E171" s="108"/>
      <c r="F171" s="108"/>
      <c r="G171" s="108"/>
      <c r="H171" s="108"/>
      <c r="I171" s="108"/>
      <c r="J171" s="109">
        <f t="shared" si="4"/>
        <v>0</v>
      </c>
      <c r="K171" s="110">
        <f t="shared" si="5"/>
        <v>0</v>
      </c>
      <c r="L171" s="108"/>
      <c r="M171" s="108"/>
      <c r="N171" s="108"/>
      <c r="O171" s="112"/>
      <c r="P171" s="112"/>
      <c r="Q171" s="108"/>
      <c r="R171" s="108"/>
      <c r="S171" s="112"/>
    </row>
    <row r="172" spans="1:19" ht="15.75" customHeight="1" x14ac:dyDescent="0.2">
      <c r="A172" s="108"/>
      <c r="B172" s="108"/>
      <c r="C172" s="108"/>
      <c r="D172" s="107"/>
      <c r="E172" s="108"/>
      <c r="F172" s="108"/>
      <c r="G172" s="108"/>
      <c r="H172" s="108"/>
      <c r="I172" s="108"/>
      <c r="J172" s="109">
        <f t="shared" si="4"/>
        <v>0</v>
      </c>
      <c r="K172" s="110">
        <f t="shared" si="5"/>
        <v>0</v>
      </c>
      <c r="L172" s="108"/>
      <c r="M172" s="108"/>
      <c r="N172" s="108"/>
      <c r="O172" s="112"/>
      <c r="P172" s="112"/>
      <c r="Q172" s="108"/>
      <c r="R172" s="108"/>
      <c r="S172" s="112"/>
    </row>
    <row r="173" spans="1:19" ht="15.75" customHeight="1" x14ac:dyDescent="0.2">
      <c r="A173" s="108"/>
      <c r="B173" s="108"/>
      <c r="C173" s="108"/>
      <c r="D173" s="107"/>
      <c r="E173" s="108"/>
      <c r="F173" s="108"/>
      <c r="G173" s="108"/>
      <c r="H173" s="108"/>
      <c r="I173" s="108"/>
      <c r="J173" s="109">
        <f t="shared" si="4"/>
        <v>0</v>
      </c>
      <c r="K173" s="110">
        <f t="shared" si="5"/>
        <v>0</v>
      </c>
      <c r="L173" s="108"/>
      <c r="M173" s="108"/>
      <c r="N173" s="108"/>
      <c r="O173" s="112"/>
      <c r="P173" s="112"/>
      <c r="Q173" s="108"/>
      <c r="R173" s="108"/>
      <c r="S173" s="112"/>
    </row>
    <row r="174" spans="1:19" ht="15.75" customHeight="1" x14ac:dyDescent="0.2">
      <c r="A174" s="108"/>
      <c r="B174" s="108"/>
      <c r="C174" s="108"/>
      <c r="D174" s="107"/>
      <c r="E174" s="108"/>
      <c r="F174" s="108"/>
      <c r="G174" s="108"/>
      <c r="H174" s="108"/>
      <c r="I174" s="108"/>
      <c r="J174" s="109">
        <f t="shared" si="4"/>
        <v>0</v>
      </c>
      <c r="K174" s="110">
        <f t="shared" si="5"/>
        <v>0</v>
      </c>
      <c r="L174" s="108"/>
      <c r="M174" s="108"/>
      <c r="N174" s="108"/>
      <c r="O174" s="112"/>
      <c r="P174" s="112"/>
      <c r="Q174" s="108"/>
      <c r="R174" s="108"/>
      <c r="S174" s="112"/>
    </row>
    <row r="175" spans="1:19" ht="15.75" customHeight="1" x14ac:dyDescent="0.2">
      <c r="A175" s="108"/>
      <c r="B175" s="108"/>
      <c r="C175" s="108"/>
      <c r="D175" s="107"/>
      <c r="E175" s="108"/>
      <c r="F175" s="108"/>
      <c r="G175" s="108"/>
      <c r="H175" s="108"/>
      <c r="I175" s="108"/>
      <c r="J175" s="109">
        <f t="shared" si="4"/>
        <v>0</v>
      </c>
      <c r="K175" s="110">
        <f t="shared" si="5"/>
        <v>0</v>
      </c>
      <c r="L175" s="108"/>
      <c r="M175" s="108"/>
      <c r="N175" s="108"/>
      <c r="O175" s="112"/>
      <c r="P175" s="112"/>
      <c r="Q175" s="108"/>
      <c r="R175" s="108"/>
      <c r="S175" s="112"/>
    </row>
    <row r="176" spans="1:19" ht="15.75" customHeight="1" x14ac:dyDescent="0.2">
      <c r="A176" s="108"/>
      <c r="B176" s="108"/>
      <c r="C176" s="108"/>
      <c r="D176" s="107"/>
      <c r="E176" s="108"/>
      <c r="F176" s="108"/>
      <c r="G176" s="108"/>
      <c r="H176" s="108"/>
      <c r="I176" s="108"/>
      <c r="J176" s="109">
        <f t="shared" si="4"/>
        <v>0</v>
      </c>
      <c r="K176" s="110">
        <f t="shared" si="5"/>
        <v>0</v>
      </c>
      <c r="L176" s="108"/>
      <c r="M176" s="108"/>
      <c r="N176" s="108"/>
      <c r="O176" s="112"/>
      <c r="P176" s="112"/>
      <c r="Q176" s="108"/>
      <c r="R176" s="108"/>
      <c r="S176" s="112"/>
    </row>
    <row r="177" spans="1:19" ht="15.75" customHeight="1" x14ac:dyDescent="0.2">
      <c r="A177" s="108"/>
      <c r="B177" s="108"/>
      <c r="C177" s="108"/>
      <c r="D177" s="107"/>
      <c r="E177" s="108"/>
      <c r="F177" s="108"/>
      <c r="G177" s="108"/>
      <c r="H177" s="108"/>
      <c r="I177" s="108"/>
      <c r="J177" s="109">
        <f t="shared" si="4"/>
        <v>0</v>
      </c>
      <c r="K177" s="110">
        <f t="shared" si="5"/>
        <v>0</v>
      </c>
      <c r="L177" s="108"/>
      <c r="M177" s="108"/>
      <c r="N177" s="108"/>
      <c r="O177" s="112"/>
      <c r="P177" s="112"/>
      <c r="Q177" s="108"/>
      <c r="R177" s="108"/>
      <c r="S177" s="112"/>
    </row>
    <row r="178" spans="1:19" ht="15.75" customHeight="1" x14ac:dyDescent="0.2">
      <c r="A178" s="108"/>
      <c r="B178" s="108"/>
      <c r="C178" s="108"/>
      <c r="D178" s="107"/>
      <c r="E178" s="108"/>
      <c r="F178" s="108"/>
      <c r="G178" s="108"/>
      <c r="H178" s="108"/>
      <c r="I178" s="108"/>
      <c r="J178" s="109">
        <f t="shared" si="4"/>
        <v>0</v>
      </c>
      <c r="K178" s="110">
        <f t="shared" si="5"/>
        <v>0</v>
      </c>
      <c r="L178" s="108"/>
      <c r="M178" s="108"/>
      <c r="N178" s="108"/>
      <c r="O178" s="112"/>
      <c r="P178" s="112"/>
      <c r="Q178" s="108"/>
      <c r="R178" s="108"/>
      <c r="S178" s="112"/>
    </row>
    <row r="179" spans="1:19" ht="15.75" customHeight="1" x14ac:dyDescent="0.2">
      <c r="A179" s="108"/>
      <c r="B179" s="108"/>
      <c r="C179" s="108"/>
      <c r="D179" s="107"/>
      <c r="E179" s="108"/>
      <c r="F179" s="108"/>
      <c r="G179" s="108"/>
      <c r="H179" s="108"/>
      <c r="I179" s="108"/>
      <c r="J179" s="109">
        <f t="shared" si="4"/>
        <v>0</v>
      </c>
      <c r="K179" s="110">
        <f t="shared" si="5"/>
        <v>0</v>
      </c>
      <c r="L179" s="108"/>
      <c r="M179" s="108"/>
      <c r="N179" s="108"/>
      <c r="O179" s="112"/>
      <c r="P179" s="112"/>
      <c r="Q179" s="108"/>
      <c r="R179" s="108"/>
      <c r="S179" s="112"/>
    </row>
    <row r="180" spans="1:19" ht="15.75" customHeight="1" x14ac:dyDescent="0.2">
      <c r="A180" s="108"/>
      <c r="B180" s="108"/>
      <c r="C180" s="108"/>
      <c r="D180" s="107"/>
      <c r="E180" s="108"/>
      <c r="F180" s="108"/>
      <c r="G180" s="108"/>
      <c r="H180" s="108"/>
      <c r="I180" s="108"/>
      <c r="J180" s="109">
        <f t="shared" si="4"/>
        <v>0</v>
      </c>
      <c r="K180" s="110">
        <f t="shared" si="5"/>
        <v>0</v>
      </c>
      <c r="L180" s="108"/>
      <c r="M180" s="108"/>
      <c r="N180" s="108"/>
      <c r="O180" s="112"/>
      <c r="P180" s="112"/>
      <c r="Q180" s="108"/>
      <c r="R180" s="108"/>
      <c r="S180" s="112"/>
    </row>
    <row r="181" spans="1:19" ht="15.75" customHeight="1" x14ac:dyDescent="0.2">
      <c r="A181" s="108"/>
      <c r="B181" s="108"/>
      <c r="C181" s="108"/>
      <c r="D181" s="107"/>
      <c r="E181" s="108"/>
      <c r="F181" s="108"/>
      <c r="G181" s="108"/>
      <c r="H181" s="108"/>
      <c r="I181" s="108"/>
      <c r="J181" s="109">
        <f t="shared" si="4"/>
        <v>0</v>
      </c>
      <c r="K181" s="110">
        <f t="shared" si="5"/>
        <v>0</v>
      </c>
      <c r="L181" s="108"/>
      <c r="M181" s="108"/>
      <c r="N181" s="108"/>
      <c r="O181" s="112"/>
      <c r="P181" s="112"/>
      <c r="Q181" s="108"/>
      <c r="R181" s="108"/>
      <c r="S181" s="112"/>
    </row>
    <row r="182" spans="1:19" ht="15.75" customHeight="1" x14ac:dyDescent="0.2">
      <c r="A182" s="108"/>
      <c r="B182" s="108"/>
      <c r="C182" s="108"/>
      <c r="D182" s="107"/>
      <c r="E182" s="108"/>
      <c r="F182" s="108"/>
      <c r="G182" s="108"/>
      <c r="H182" s="108"/>
      <c r="I182" s="108"/>
      <c r="J182" s="109">
        <f t="shared" si="4"/>
        <v>0</v>
      </c>
      <c r="K182" s="110">
        <f t="shared" si="5"/>
        <v>0</v>
      </c>
      <c r="L182" s="108"/>
      <c r="M182" s="108"/>
      <c r="N182" s="108"/>
      <c r="O182" s="112"/>
      <c r="P182" s="112"/>
      <c r="Q182" s="108"/>
      <c r="R182" s="108"/>
      <c r="S182" s="112"/>
    </row>
    <row r="183" spans="1:19" ht="15.75" customHeight="1" x14ac:dyDescent="0.2">
      <c r="A183" s="108"/>
      <c r="B183" s="108"/>
      <c r="C183" s="108"/>
      <c r="D183" s="107"/>
      <c r="E183" s="108"/>
      <c r="F183" s="108"/>
      <c r="G183" s="108"/>
      <c r="H183" s="108"/>
      <c r="I183" s="108"/>
      <c r="J183" s="109">
        <f t="shared" si="4"/>
        <v>0</v>
      </c>
      <c r="K183" s="110">
        <f t="shared" si="5"/>
        <v>0</v>
      </c>
      <c r="L183" s="108"/>
      <c r="M183" s="108"/>
      <c r="N183" s="108"/>
      <c r="O183" s="112"/>
      <c r="P183" s="112"/>
      <c r="Q183" s="108"/>
      <c r="R183" s="108"/>
      <c r="S183" s="112"/>
    </row>
    <row r="184" spans="1:19" ht="15.75" customHeight="1" x14ac:dyDescent="0.2">
      <c r="A184" s="108"/>
      <c r="B184" s="108"/>
      <c r="C184" s="108"/>
      <c r="D184" s="107"/>
      <c r="E184" s="108"/>
      <c r="F184" s="108"/>
      <c r="G184" s="108"/>
      <c r="H184" s="108"/>
      <c r="I184" s="108"/>
      <c r="J184" s="109">
        <f t="shared" si="4"/>
        <v>0</v>
      </c>
      <c r="K184" s="110">
        <f t="shared" si="5"/>
        <v>0</v>
      </c>
      <c r="L184" s="108"/>
      <c r="M184" s="108"/>
      <c r="N184" s="108"/>
      <c r="O184" s="112"/>
      <c r="P184" s="112"/>
      <c r="Q184" s="108"/>
      <c r="R184" s="108"/>
      <c r="S184" s="112"/>
    </row>
    <row r="185" spans="1:19" ht="15.75" customHeight="1" x14ac:dyDescent="0.2">
      <c r="A185" s="108"/>
      <c r="B185" s="108"/>
      <c r="C185" s="108"/>
      <c r="D185" s="107"/>
      <c r="E185" s="108"/>
      <c r="F185" s="108"/>
      <c r="G185" s="108"/>
      <c r="H185" s="108"/>
      <c r="I185" s="108"/>
      <c r="J185" s="109">
        <f t="shared" si="4"/>
        <v>0</v>
      </c>
      <c r="K185" s="110">
        <f t="shared" si="5"/>
        <v>0</v>
      </c>
      <c r="L185" s="108"/>
      <c r="M185" s="108"/>
      <c r="N185" s="108"/>
      <c r="O185" s="112"/>
      <c r="P185" s="112"/>
      <c r="Q185" s="108"/>
      <c r="R185" s="108"/>
      <c r="S185" s="112"/>
    </row>
    <row r="186" spans="1:19" ht="15.75" customHeight="1" x14ac:dyDescent="0.2">
      <c r="A186" s="108"/>
      <c r="B186" s="108"/>
      <c r="C186" s="108"/>
      <c r="D186" s="107"/>
      <c r="E186" s="108"/>
      <c r="F186" s="108"/>
      <c r="G186" s="108"/>
      <c r="H186" s="108"/>
      <c r="I186" s="108"/>
      <c r="J186" s="109">
        <f t="shared" si="4"/>
        <v>0</v>
      </c>
      <c r="K186" s="110">
        <f t="shared" si="5"/>
        <v>0</v>
      </c>
      <c r="L186" s="108"/>
      <c r="M186" s="108"/>
      <c r="N186" s="108"/>
      <c r="O186" s="112"/>
      <c r="P186" s="112"/>
      <c r="Q186" s="108"/>
      <c r="R186" s="108"/>
      <c r="S186" s="112"/>
    </row>
    <row r="187" spans="1:19" ht="15.75" customHeight="1" x14ac:dyDescent="0.2">
      <c r="A187" s="108"/>
      <c r="B187" s="108"/>
      <c r="C187" s="108"/>
      <c r="D187" s="107"/>
      <c r="E187" s="108"/>
      <c r="F187" s="108"/>
      <c r="G187" s="108"/>
      <c r="H187" s="108"/>
      <c r="I187" s="108"/>
      <c r="J187" s="109">
        <f t="shared" si="4"/>
        <v>0</v>
      </c>
      <c r="K187" s="110">
        <f t="shared" si="5"/>
        <v>0</v>
      </c>
      <c r="L187" s="108"/>
      <c r="M187" s="108"/>
      <c r="N187" s="108"/>
      <c r="O187" s="112"/>
      <c r="P187" s="112"/>
      <c r="Q187" s="108"/>
      <c r="R187" s="108"/>
      <c r="S187" s="112"/>
    </row>
    <row r="188" spans="1:19" ht="15.75" customHeight="1" x14ac:dyDescent="0.2">
      <c r="A188" s="108"/>
      <c r="B188" s="108"/>
      <c r="C188" s="108"/>
      <c r="D188" s="107"/>
      <c r="E188" s="108"/>
      <c r="F188" s="108"/>
      <c r="G188" s="108"/>
      <c r="H188" s="108"/>
      <c r="I188" s="108"/>
      <c r="J188" s="109">
        <f t="shared" si="4"/>
        <v>0</v>
      </c>
      <c r="K188" s="110">
        <f t="shared" si="5"/>
        <v>0</v>
      </c>
      <c r="L188" s="108"/>
      <c r="M188" s="108"/>
      <c r="N188" s="108"/>
      <c r="O188" s="112"/>
      <c r="P188" s="112"/>
      <c r="Q188" s="108"/>
      <c r="R188" s="108"/>
      <c r="S188" s="112"/>
    </row>
    <row r="189" spans="1:19" ht="15.75" customHeight="1" x14ac:dyDescent="0.2">
      <c r="A189" s="108"/>
      <c r="B189" s="108"/>
      <c r="C189" s="108"/>
      <c r="D189" s="107"/>
      <c r="E189" s="108"/>
      <c r="F189" s="108"/>
      <c r="G189" s="108"/>
      <c r="H189" s="108"/>
      <c r="I189" s="108"/>
      <c r="J189" s="109">
        <f t="shared" si="4"/>
        <v>0</v>
      </c>
      <c r="K189" s="110">
        <f t="shared" si="5"/>
        <v>0</v>
      </c>
      <c r="L189" s="108"/>
      <c r="M189" s="108"/>
      <c r="N189" s="108"/>
      <c r="O189" s="112"/>
      <c r="P189" s="112"/>
      <c r="Q189" s="108"/>
      <c r="R189" s="108"/>
      <c r="S189" s="112"/>
    </row>
    <row r="190" spans="1:19" ht="15.75" customHeight="1" x14ac:dyDescent="0.2">
      <c r="A190" s="108"/>
      <c r="B190" s="108"/>
      <c r="C190" s="108"/>
      <c r="D190" s="107"/>
      <c r="E190" s="108"/>
      <c r="F190" s="108"/>
      <c r="G190" s="108"/>
      <c r="H190" s="108"/>
      <c r="I190" s="108"/>
      <c r="J190" s="109">
        <f t="shared" si="4"/>
        <v>0</v>
      </c>
      <c r="K190" s="110">
        <f t="shared" si="5"/>
        <v>0</v>
      </c>
      <c r="L190" s="108"/>
      <c r="M190" s="108"/>
      <c r="N190" s="108"/>
      <c r="O190" s="112"/>
      <c r="P190" s="112"/>
      <c r="Q190" s="108"/>
      <c r="R190" s="108"/>
      <c r="S190" s="112"/>
    </row>
    <row r="191" spans="1:19" ht="15.75" customHeight="1" x14ac:dyDescent="0.2">
      <c r="A191" s="108"/>
      <c r="B191" s="108"/>
      <c r="C191" s="108"/>
      <c r="D191" s="107"/>
      <c r="E191" s="108"/>
      <c r="F191" s="108"/>
      <c r="G191" s="108"/>
      <c r="H191" s="108"/>
      <c r="I191" s="108"/>
      <c r="J191" s="109">
        <f t="shared" si="4"/>
        <v>0</v>
      </c>
      <c r="K191" s="110">
        <f t="shared" si="5"/>
        <v>0</v>
      </c>
      <c r="L191" s="108"/>
      <c r="M191" s="108"/>
      <c r="N191" s="108"/>
      <c r="O191" s="112"/>
      <c r="P191" s="112"/>
      <c r="Q191" s="108"/>
      <c r="R191" s="108"/>
      <c r="S191" s="112"/>
    </row>
    <row r="192" spans="1:19" ht="15.75" customHeight="1" x14ac:dyDescent="0.2">
      <c r="A192" s="108"/>
      <c r="B192" s="108"/>
      <c r="C192" s="108"/>
      <c r="D192" s="107"/>
      <c r="E192" s="108"/>
      <c r="F192" s="108"/>
      <c r="G192" s="108"/>
      <c r="H192" s="108"/>
      <c r="I192" s="108"/>
      <c r="J192" s="109">
        <f t="shared" si="4"/>
        <v>0</v>
      </c>
      <c r="K192" s="110">
        <f t="shared" si="5"/>
        <v>0</v>
      </c>
      <c r="L192" s="108"/>
      <c r="M192" s="108"/>
      <c r="N192" s="108"/>
      <c r="O192" s="112"/>
      <c r="P192" s="112"/>
      <c r="Q192" s="108"/>
      <c r="R192" s="108"/>
      <c r="S192" s="112"/>
    </row>
    <row r="193" spans="1:19" ht="15.75" customHeight="1" x14ac:dyDescent="0.2">
      <c r="A193" s="108"/>
      <c r="B193" s="108"/>
      <c r="C193" s="108"/>
      <c r="D193" s="107"/>
      <c r="E193" s="108"/>
      <c r="F193" s="108"/>
      <c r="G193" s="108"/>
      <c r="H193" s="108"/>
      <c r="I193" s="108"/>
      <c r="J193" s="109">
        <f t="shared" si="4"/>
        <v>0</v>
      </c>
      <c r="K193" s="110">
        <f t="shared" si="5"/>
        <v>0</v>
      </c>
      <c r="L193" s="108"/>
      <c r="M193" s="108"/>
      <c r="N193" s="108"/>
      <c r="O193" s="112"/>
      <c r="P193" s="112"/>
      <c r="Q193" s="108"/>
      <c r="R193" s="108"/>
      <c r="S193" s="112"/>
    </row>
    <row r="194" spans="1:19" ht="15.75" customHeight="1" x14ac:dyDescent="0.2">
      <c r="A194" s="108"/>
      <c r="B194" s="108"/>
      <c r="C194" s="108"/>
      <c r="D194" s="107"/>
      <c r="E194" s="108"/>
      <c r="F194" s="108"/>
      <c r="G194" s="108"/>
      <c r="H194" s="108"/>
      <c r="I194" s="108"/>
      <c r="J194" s="109">
        <f t="shared" si="4"/>
        <v>0</v>
      </c>
      <c r="K194" s="110">
        <f t="shared" si="5"/>
        <v>0</v>
      </c>
      <c r="L194" s="108"/>
      <c r="M194" s="108"/>
      <c r="N194" s="108"/>
      <c r="O194" s="112"/>
      <c r="P194" s="112"/>
      <c r="Q194" s="108"/>
      <c r="R194" s="108"/>
      <c r="S194" s="112"/>
    </row>
    <row r="195" spans="1:19" ht="15.75" customHeight="1" x14ac:dyDescent="0.2">
      <c r="A195" s="108"/>
      <c r="B195" s="108"/>
      <c r="C195" s="108"/>
      <c r="D195" s="107"/>
      <c r="E195" s="108"/>
      <c r="F195" s="108"/>
      <c r="G195" s="108"/>
      <c r="H195" s="108"/>
      <c r="I195" s="108"/>
      <c r="J195" s="109">
        <f t="shared" si="4"/>
        <v>0</v>
      </c>
      <c r="K195" s="110">
        <f t="shared" si="5"/>
        <v>0</v>
      </c>
      <c r="L195" s="108"/>
      <c r="M195" s="108"/>
      <c r="N195" s="108"/>
      <c r="O195" s="112"/>
      <c r="P195" s="112"/>
      <c r="Q195" s="108"/>
      <c r="R195" s="108"/>
      <c r="S195" s="112"/>
    </row>
    <row r="196" spans="1:19" ht="15.75" customHeight="1" x14ac:dyDescent="0.2">
      <c r="A196" s="108"/>
      <c r="B196" s="108"/>
      <c r="C196" s="108"/>
      <c r="D196" s="107"/>
      <c r="E196" s="108"/>
      <c r="F196" s="108"/>
      <c r="G196" s="108"/>
      <c r="H196" s="108"/>
      <c r="I196" s="108"/>
      <c r="J196" s="109">
        <f t="shared" si="4"/>
        <v>0</v>
      </c>
      <c r="K196" s="110">
        <f t="shared" si="5"/>
        <v>0</v>
      </c>
      <c r="L196" s="108"/>
      <c r="M196" s="108"/>
      <c r="N196" s="108"/>
      <c r="O196" s="112"/>
      <c r="P196" s="112"/>
      <c r="Q196" s="108"/>
      <c r="R196" s="108"/>
      <c r="S196" s="112"/>
    </row>
    <row r="197" spans="1:19" ht="15.75" customHeight="1" x14ac:dyDescent="0.2">
      <c r="A197" s="108"/>
      <c r="B197" s="108"/>
      <c r="C197" s="108"/>
      <c r="D197" s="107"/>
      <c r="E197" s="108"/>
      <c r="F197" s="108"/>
      <c r="G197" s="108"/>
      <c r="H197" s="108"/>
      <c r="I197" s="108"/>
      <c r="J197" s="109">
        <f t="shared" si="4"/>
        <v>0</v>
      </c>
      <c r="K197" s="110">
        <f t="shared" si="5"/>
        <v>0</v>
      </c>
      <c r="L197" s="108"/>
      <c r="M197" s="108"/>
      <c r="N197" s="108"/>
      <c r="O197" s="112"/>
      <c r="P197" s="112"/>
      <c r="Q197" s="108"/>
      <c r="R197" s="108"/>
      <c r="S197" s="112"/>
    </row>
    <row r="198" spans="1:19" ht="15.75" customHeight="1" x14ac:dyDescent="0.2">
      <c r="A198" s="108"/>
      <c r="B198" s="108"/>
      <c r="C198" s="108"/>
      <c r="D198" s="107"/>
      <c r="E198" s="108"/>
      <c r="F198" s="108"/>
      <c r="G198" s="108"/>
      <c r="H198" s="108"/>
      <c r="I198" s="108"/>
      <c r="J198" s="109">
        <f t="shared" ref="J198:J255" si="6">SUM(E198*1.2,F198*1.5,G198*2.4,H198*3,I198*4)</f>
        <v>0</v>
      </c>
      <c r="K198" s="110">
        <f t="shared" ref="K198:K253" si="7">ROUND((J198*28.5)*32%,0)</f>
        <v>0</v>
      </c>
      <c r="L198" s="108"/>
      <c r="M198" s="108"/>
      <c r="N198" s="108"/>
      <c r="O198" s="112"/>
      <c r="P198" s="112"/>
      <c r="Q198" s="108"/>
      <c r="R198" s="108"/>
      <c r="S198" s="112"/>
    </row>
    <row r="199" spans="1:19" ht="15.75" customHeight="1" x14ac:dyDescent="0.2">
      <c r="A199" s="108"/>
      <c r="B199" s="108"/>
      <c r="C199" s="108"/>
      <c r="D199" s="107"/>
      <c r="E199" s="108"/>
      <c r="F199" s="108"/>
      <c r="G199" s="108"/>
      <c r="H199" s="108"/>
      <c r="I199" s="108"/>
      <c r="J199" s="109">
        <f t="shared" si="6"/>
        <v>0</v>
      </c>
      <c r="K199" s="110">
        <f t="shared" si="7"/>
        <v>0</v>
      </c>
      <c r="L199" s="108"/>
      <c r="M199" s="108"/>
      <c r="N199" s="108"/>
      <c r="O199" s="112"/>
      <c r="P199" s="112"/>
      <c r="Q199" s="108"/>
      <c r="R199" s="108"/>
      <c r="S199" s="112"/>
    </row>
    <row r="200" spans="1:19" ht="15.75" customHeight="1" x14ac:dyDescent="0.2">
      <c r="A200" s="108"/>
      <c r="B200" s="108"/>
      <c r="C200" s="108"/>
      <c r="D200" s="107"/>
      <c r="E200" s="108"/>
      <c r="F200" s="108"/>
      <c r="G200" s="108"/>
      <c r="H200" s="108"/>
      <c r="I200" s="108"/>
      <c r="J200" s="109">
        <f t="shared" si="6"/>
        <v>0</v>
      </c>
      <c r="K200" s="110">
        <f t="shared" si="7"/>
        <v>0</v>
      </c>
      <c r="L200" s="108"/>
      <c r="M200" s="108"/>
      <c r="N200" s="108"/>
      <c r="O200" s="112"/>
      <c r="P200" s="112"/>
      <c r="Q200" s="108"/>
      <c r="R200" s="108"/>
      <c r="S200" s="112"/>
    </row>
    <row r="201" spans="1:19" ht="15.75" customHeight="1" x14ac:dyDescent="0.2">
      <c r="A201" s="108"/>
      <c r="B201" s="108"/>
      <c r="C201" s="108"/>
      <c r="D201" s="107"/>
      <c r="E201" s="108"/>
      <c r="F201" s="108"/>
      <c r="G201" s="108"/>
      <c r="H201" s="108"/>
      <c r="I201" s="108"/>
      <c r="J201" s="109">
        <f t="shared" si="6"/>
        <v>0</v>
      </c>
      <c r="K201" s="110">
        <f t="shared" si="7"/>
        <v>0</v>
      </c>
      <c r="L201" s="108"/>
      <c r="M201" s="108"/>
      <c r="N201" s="108"/>
      <c r="O201" s="112"/>
      <c r="P201" s="112"/>
      <c r="Q201" s="108"/>
      <c r="R201" s="108"/>
      <c r="S201" s="112"/>
    </row>
    <row r="202" spans="1:19" ht="15.75" customHeight="1" x14ac:dyDescent="0.2">
      <c r="A202" s="108"/>
      <c r="B202" s="108"/>
      <c r="C202" s="108"/>
      <c r="D202" s="107"/>
      <c r="E202" s="108"/>
      <c r="F202" s="108"/>
      <c r="G202" s="108"/>
      <c r="H202" s="108"/>
      <c r="I202" s="108"/>
      <c r="J202" s="109">
        <f t="shared" si="6"/>
        <v>0</v>
      </c>
      <c r="K202" s="110">
        <f t="shared" si="7"/>
        <v>0</v>
      </c>
      <c r="L202" s="108"/>
      <c r="M202" s="108"/>
      <c r="N202" s="108"/>
      <c r="O202" s="112"/>
      <c r="P202" s="112"/>
      <c r="Q202" s="108"/>
      <c r="R202" s="108"/>
      <c r="S202" s="112"/>
    </row>
    <row r="203" spans="1:19" ht="15.75" customHeight="1" x14ac:dyDescent="0.2">
      <c r="A203" s="108"/>
      <c r="B203" s="108"/>
      <c r="C203" s="108"/>
      <c r="D203" s="107"/>
      <c r="E203" s="108"/>
      <c r="F203" s="108"/>
      <c r="G203" s="108"/>
      <c r="H203" s="108"/>
      <c r="I203" s="108"/>
      <c r="J203" s="109">
        <f t="shared" si="6"/>
        <v>0</v>
      </c>
      <c r="K203" s="110">
        <f t="shared" si="7"/>
        <v>0</v>
      </c>
      <c r="L203" s="108"/>
      <c r="M203" s="108"/>
      <c r="N203" s="108"/>
      <c r="O203" s="112"/>
      <c r="P203" s="112"/>
      <c r="Q203" s="108"/>
      <c r="R203" s="108"/>
      <c r="S203" s="112"/>
    </row>
    <row r="204" spans="1:19" ht="15.75" customHeight="1" x14ac:dyDescent="0.2">
      <c r="A204" s="108"/>
      <c r="B204" s="108"/>
      <c r="C204" s="108"/>
      <c r="D204" s="107"/>
      <c r="E204" s="108"/>
      <c r="F204" s="108"/>
      <c r="G204" s="108"/>
      <c r="H204" s="108"/>
      <c r="I204" s="108"/>
      <c r="J204" s="109">
        <f t="shared" si="6"/>
        <v>0</v>
      </c>
      <c r="K204" s="110">
        <f t="shared" si="7"/>
        <v>0</v>
      </c>
      <c r="L204" s="108"/>
      <c r="M204" s="108"/>
      <c r="N204" s="108"/>
      <c r="O204" s="112"/>
      <c r="P204" s="112"/>
      <c r="Q204" s="108"/>
      <c r="R204" s="108"/>
      <c r="S204" s="112"/>
    </row>
    <row r="205" spans="1:19" ht="15.75" customHeight="1" x14ac:dyDescent="0.2">
      <c r="A205" s="108"/>
      <c r="B205" s="108"/>
      <c r="C205" s="108"/>
      <c r="D205" s="107"/>
      <c r="E205" s="108"/>
      <c r="F205" s="108"/>
      <c r="G205" s="108"/>
      <c r="H205" s="108"/>
      <c r="I205" s="108"/>
      <c r="J205" s="109">
        <f t="shared" si="6"/>
        <v>0</v>
      </c>
      <c r="K205" s="110">
        <f t="shared" si="7"/>
        <v>0</v>
      </c>
      <c r="L205" s="108"/>
      <c r="M205" s="108"/>
      <c r="N205" s="108"/>
      <c r="O205" s="112"/>
      <c r="P205" s="112"/>
      <c r="Q205" s="108"/>
      <c r="R205" s="108"/>
      <c r="S205" s="112"/>
    </row>
    <row r="206" spans="1:19" ht="15.75" customHeight="1" x14ac:dyDescent="0.2">
      <c r="A206" s="108"/>
      <c r="B206" s="108"/>
      <c r="C206" s="108"/>
      <c r="D206" s="107"/>
      <c r="E206" s="108"/>
      <c r="F206" s="108"/>
      <c r="G206" s="108"/>
      <c r="H206" s="108"/>
      <c r="I206" s="108"/>
      <c r="J206" s="109">
        <f t="shared" si="6"/>
        <v>0</v>
      </c>
      <c r="K206" s="110">
        <f t="shared" si="7"/>
        <v>0</v>
      </c>
      <c r="L206" s="108"/>
      <c r="M206" s="108"/>
      <c r="N206" s="108"/>
      <c r="O206" s="112"/>
      <c r="P206" s="112"/>
      <c r="Q206" s="108"/>
      <c r="R206" s="108"/>
      <c r="S206" s="112"/>
    </row>
    <row r="207" spans="1:19" ht="15.75" customHeight="1" x14ac:dyDescent="0.2">
      <c r="A207" s="108"/>
      <c r="B207" s="108"/>
      <c r="C207" s="108"/>
      <c r="D207" s="107"/>
      <c r="E207" s="108"/>
      <c r="F207" s="108"/>
      <c r="G207" s="108"/>
      <c r="H207" s="108"/>
      <c r="I207" s="108"/>
      <c r="J207" s="109">
        <f t="shared" si="6"/>
        <v>0</v>
      </c>
      <c r="K207" s="110">
        <f t="shared" si="7"/>
        <v>0</v>
      </c>
      <c r="L207" s="108"/>
      <c r="M207" s="108"/>
      <c r="N207" s="108"/>
      <c r="O207" s="112"/>
      <c r="P207" s="112"/>
      <c r="Q207" s="108"/>
      <c r="R207" s="108"/>
      <c r="S207" s="112"/>
    </row>
    <row r="208" spans="1:19" ht="15.75" customHeight="1" x14ac:dyDescent="0.2">
      <c r="A208" s="108"/>
      <c r="B208" s="108"/>
      <c r="C208" s="108"/>
      <c r="D208" s="107"/>
      <c r="E208" s="108"/>
      <c r="F208" s="108"/>
      <c r="G208" s="108"/>
      <c r="H208" s="108"/>
      <c r="I208" s="108"/>
      <c r="J208" s="109">
        <f t="shared" si="6"/>
        <v>0</v>
      </c>
      <c r="K208" s="110">
        <f t="shared" si="7"/>
        <v>0</v>
      </c>
      <c r="L208" s="108"/>
      <c r="M208" s="108"/>
      <c r="N208" s="108"/>
      <c r="O208" s="112"/>
      <c r="P208" s="112"/>
      <c r="Q208" s="108"/>
      <c r="R208" s="108"/>
      <c r="S208" s="112"/>
    </row>
    <row r="209" spans="1:19" ht="15.75" customHeight="1" x14ac:dyDescent="0.2">
      <c r="A209" s="108"/>
      <c r="B209" s="108"/>
      <c r="C209" s="108"/>
      <c r="D209" s="107"/>
      <c r="E209" s="108"/>
      <c r="F209" s="108"/>
      <c r="G209" s="108"/>
      <c r="H209" s="108"/>
      <c r="I209" s="108"/>
      <c r="J209" s="109">
        <f t="shared" si="6"/>
        <v>0</v>
      </c>
      <c r="K209" s="110">
        <f t="shared" si="7"/>
        <v>0</v>
      </c>
      <c r="L209" s="108"/>
      <c r="M209" s="108"/>
      <c r="N209" s="108"/>
      <c r="O209" s="112"/>
      <c r="P209" s="112"/>
      <c r="Q209" s="108"/>
      <c r="R209" s="108"/>
      <c r="S209" s="112"/>
    </row>
    <row r="210" spans="1:19" ht="15.75" customHeight="1" x14ac:dyDescent="0.2">
      <c r="A210" s="108"/>
      <c r="B210" s="108"/>
      <c r="C210" s="108"/>
      <c r="D210" s="107"/>
      <c r="E210" s="108"/>
      <c r="F210" s="108"/>
      <c r="G210" s="108"/>
      <c r="H210" s="108"/>
      <c r="I210" s="108"/>
      <c r="J210" s="109">
        <f t="shared" si="6"/>
        <v>0</v>
      </c>
      <c r="K210" s="110">
        <f t="shared" si="7"/>
        <v>0</v>
      </c>
      <c r="L210" s="108"/>
      <c r="M210" s="108"/>
      <c r="N210" s="108"/>
      <c r="O210" s="112"/>
      <c r="P210" s="112"/>
      <c r="Q210" s="108"/>
      <c r="R210" s="108"/>
      <c r="S210" s="112"/>
    </row>
    <row r="211" spans="1:19" ht="15.75" customHeight="1" x14ac:dyDescent="0.2">
      <c r="A211" s="108"/>
      <c r="B211" s="108"/>
      <c r="C211" s="108"/>
      <c r="D211" s="107"/>
      <c r="E211" s="108"/>
      <c r="F211" s="108"/>
      <c r="G211" s="108"/>
      <c r="H211" s="108"/>
      <c r="I211" s="108"/>
      <c r="J211" s="109">
        <f t="shared" si="6"/>
        <v>0</v>
      </c>
      <c r="K211" s="110">
        <f t="shared" si="7"/>
        <v>0</v>
      </c>
      <c r="L211" s="108"/>
      <c r="M211" s="108"/>
      <c r="N211" s="108"/>
      <c r="O211" s="112"/>
      <c r="P211" s="112"/>
      <c r="Q211" s="108"/>
      <c r="R211" s="108"/>
      <c r="S211" s="112"/>
    </row>
    <row r="212" spans="1:19" ht="15.75" customHeight="1" x14ac:dyDescent="0.2">
      <c r="A212" s="108"/>
      <c r="B212" s="108"/>
      <c r="C212" s="108"/>
      <c r="D212" s="107"/>
      <c r="E212" s="108"/>
      <c r="F212" s="108"/>
      <c r="G212" s="108"/>
      <c r="H212" s="108"/>
      <c r="I212" s="108"/>
      <c r="J212" s="109">
        <f t="shared" si="6"/>
        <v>0</v>
      </c>
      <c r="K212" s="110">
        <f t="shared" si="7"/>
        <v>0</v>
      </c>
      <c r="L212" s="108"/>
      <c r="M212" s="108"/>
      <c r="N212" s="108"/>
      <c r="O212" s="112"/>
      <c r="P212" s="112"/>
      <c r="Q212" s="108"/>
      <c r="R212" s="108"/>
      <c r="S212" s="112"/>
    </row>
    <row r="213" spans="1:19" ht="15.75" customHeight="1" x14ac:dyDescent="0.2">
      <c r="A213" s="108"/>
      <c r="B213" s="108"/>
      <c r="C213" s="108"/>
      <c r="D213" s="107"/>
      <c r="E213" s="108"/>
      <c r="F213" s="108"/>
      <c r="G213" s="108"/>
      <c r="H213" s="108"/>
      <c r="I213" s="108"/>
      <c r="J213" s="109">
        <f t="shared" si="6"/>
        <v>0</v>
      </c>
      <c r="K213" s="110">
        <f t="shared" si="7"/>
        <v>0</v>
      </c>
      <c r="L213" s="108"/>
      <c r="M213" s="108"/>
      <c r="N213" s="108"/>
      <c r="O213" s="112"/>
      <c r="P213" s="112"/>
      <c r="Q213" s="108"/>
      <c r="R213" s="108"/>
      <c r="S213" s="112"/>
    </row>
    <row r="214" spans="1:19" ht="15.75" customHeight="1" x14ac:dyDescent="0.2">
      <c r="A214" s="108"/>
      <c r="B214" s="108"/>
      <c r="C214" s="108"/>
      <c r="D214" s="107"/>
      <c r="E214" s="108"/>
      <c r="F214" s="108"/>
      <c r="G214" s="108"/>
      <c r="H214" s="108"/>
      <c r="I214" s="108"/>
      <c r="J214" s="109">
        <f t="shared" si="6"/>
        <v>0</v>
      </c>
      <c r="K214" s="110">
        <f t="shared" si="7"/>
        <v>0</v>
      </c>
      <c r="L214" s="108"/>
      <c r="M214" s="108"/>
      <c r="N214" s="108"/>
      <c r="O214" s="112"/>
      <c r="P214" s="112"/>
      <c r="Q214" s="108"/>
      <c r="R214" s="108"/>
      <c r="S214" s="112"/>
    </row>
    <row r="215" spans="1:19" ht="15.75" customHeight="1" x14ac:dyDescent="0.2">
      <c r="A215" s="108"/>
      <c r="B215" s="108"/>
      <c r="C215" s="108"/>
      <c r="D215" s="107"/>
      <c r="E215" s="108"/>
      <c r="F215" s="108"/>
      <c r="G215" s="108"/>
      <c r="H215" s="108"/>
      <c r="I215" s="108"/>
      <c r="J215" s="109">
        <f t="shared" si="6"/>
        <v>0</v>
      </c>
      <c r="K215" s="110">
        <f t="shared" si="7"/>
        <v>0</v>
      </c>
      <c r="L215" s="108"/>
      <c r="M215" s="108"/>
      <c r="N215" s="108"/>
      <c r="O215" s="112"/>
      <c r="P215" s="112"/>
      <c r="Q215" s="108"/>
      <c r="R215" s="108"/>
      <c r="S215" s="112"/>
    </row>
    <row r="216" spans="1:19" ht="15.75" customHeight="1" x14ac:dyDescent="0.2">
      <c r="A216" s="108"/>
      <c r="B216" s="108"/>
      <c r="C216" s="108"/>
      <c r="D216" s="107"/>
      <c r="E216" s="108"/>
      <c r="F216" s="108"/>
      <c r="G216" s="108"/>
      <c r="H216" s="108"/>
      <c r="I216" s="108"/>
      <c r="J216" s="109">
        <f t="shared" si="6"/>
        <v>0</v>
      </c>
      <c r="K216" s="110">
        <f t="shared" si="7"/>
        <v>0</v>
      </c>
      <c r="L216" s="108"/>
      <c r="M216" s="108"/>
      <c r="N216" s="108"/>
      <c r="O216" s="112"/>
      <c r="P216" s="112"/>
      <c r="Q216" s="108"/>
      <c r="R216" s="108"/>
      <c r="S216" s="112"/>
    </row>
    <row r="217" spans="1:19" ht="15.75" customHeight="1" x14ac:dyDescent="0.2">
      <c r="A217" s="108"/>
      <c r="B217" s="108"/>
      <c r="C217" s="108"/>
      <c r="D217" s="107"/>
      <c r="E217" s="108"/>
      <c r="F217" s="108"/>
      <c r="G217" s="108"/>
      <c r="H217" s="108"/>
      <c r="I217" s="108"/>
      <c r="J217" s="109">
        <f t="shared" si="6"/>
        <v>0</v>
      </c>
      <c r="K217" s="110">
        <f t="shared" si="7"/>
        <v>0</v>
      </c>
      <c r="L217" s="108"/>
      <c r="M217" s="108"/>
      <c r="N217" s="108"/>
      <c r="O217" s="112"/>
      <c r="P217" s="112"/>
      <c r="Q217" s="108"/>
      <c r="R217" s="108"/>
      <c r="S217" s="112"/>
    </row>
    <row r="218" spans="1:19" ht="15.75" customHeight="1" x14ac:dyDescent="0.2">
      <c r="A218" s="108"/>
      <c r="B218" s="108"/>
      <c r="C218" s="108"/>
      <c r="D218" s="107"/>
      <c r="E218" s="108"/>
      <c r="F218" s="108"/>
      <c r="G218" s="108"/>
      <c r="H218" s="108"/>
      <c r="I218" s="108"/>
      <c r="J218" s="109">
        <f t="shared" si="6"/>
        <v>0</v>
      </c>
      <c r="K218" s="110">
        <f t="shared" si="7"/>
        <v>0</v>
      </c>
      <c r="L218" s="108"/>
      <c r="M218" s="108"/>
      <c r="N218" s="108"/>
      <c r="O218" s="112"/>
      <c r="P218" s="112"/>
      <c r="Q218" s="108"/>
      <c r="R218" s="108"/>
      <c r="S218" s="112"/>
    </row>
    <row r="219" spans="1:19" ht="15.75" customHeight="1" x14ac:dyDescent="0.2">
      <c r="A219" s="108"/>
      <c r="B219" s="108"/>
      <c r="C219" s="108"/>
      <c r="D219" s="107"/>
      <c r="E219" s="108"/>
      <c r="F219" s="108"/>
      <c r="G219" s="108"/>
      <c r="H219" s="108"/>
      <c r="I219" s="108"/>
      <c r="J219" s="109">
        <f t="shared" si="6"/>
        <v>0</v>
      </c>
      <c r="K219" s="110">
        <f t="shared" si="7"/>
        <v>0</v>
      </c>
      <c r="L219" s="108"/>
      <c r="M219" s="108"/>
      <c r="N219" s="108"/>
      <c r="O219" s="112"/>
      <c r="P219" s="112"/>
      <c r="Q219" s="108"/>
      <c r="R219" s="108"/>
      <c r="S219" s="112"/>
    </row>
    <row r="220" spans="1:19" ht="15.75" customHeight="1" x14ac:dyDescent="0.2">
      <c r="A220" s="108"/>
      <c r="B220" s="108"/>
      <c r="C220" s="108"/>
      <c r="D220" s="107"/>
      <c r="E220" s="108"/>
      <c r="F220" s="108"/>
      <c r="G220" s="108"/>
      <c r="H220" s="108"/>
      <c r="I220" s="108"/>
      <c r="J220" s="109">
        <f t="shared" si="6"/>
        <v>0</v>
      </c>
      <c r="K220" s="110">
        <f t="shared" si="7"/>
        <v>0</v>
      </c>
      <c r="L220" s="108"/>
      <c r="M220" s="108"/>
      <c r="N220" s="108"/>
      <c r="O220" s="112"/>
      <c r="P220" s="112"/>
      <c r="Q220" s="108"/>
      <c r="R220" s="108"/>
      <c r="S220" s="112"/>
    </row>
    <row r="221" spans="1:19" ht="15.75" customHeight="1" x14ac:dyDescent="0.2">
      <c r="A221" s="108"/>
      <c r="B221" s="108"/>
      <c r="C221" s="108"/>
      <c r="D221" s="107"/>
      <c r="E221" s="108"/>
      <c r="F221" s="108"/>
      <c r="G221" s="108"/>
      <c r="H221" s="108"/>
      <c r="I221" s="108"/>
      <c r="J221" s="109">
        <f t="shared" si="6"/>
        <v>0</v>
      </c>
      <c r="K221" s="110">
        <f t="shared" si="7"/>
        <v>0</v>
      </c>
      <c r="L221" s="108"/>
      <c r="M221" s="108"/>
      <c r="N221" s="108"/>
      <c r="O221" s="112"/>
      <c r="P221" s="112"/>
      <c r="Q221" s="108"/>
      <c r="R221" s="108"/>
      <c r="S221" s="112"/>
    </row>
    <row r="222" spans="1:19" ht="15.75" customHeight="1" x14ac:dyDescent="0.2">
      <c r="A222" s="108"/>
      <c r="B222" s="108"/>
      <c r="C222" s="108"/>
      <c r="D222" s="107"/>
      <c r="E222" s="108"/>
      <c r="F222" s="108"/>
      <c r="G222" s="108"/>
      <c r="H222" s="108"/>
      <c r="I222" s="108"/>
      <c r="J222" s="109">
        <f t="shared" si="6"/>
        <v>0</v>
      </c>
      <c r="K222" s="110">
        <f t="shared" si="7"/>
        <v>0</v>
      </c>
      <c r="L222" s="108"/>
      <c r="M222" s="108"/>
      <c r="N222" s="108"/>
      <c r="O222" s="112"/>
      <c r="P222" s="112"/>
      <c r="Q222" s="108"/>
      <c r="R222" s="108"/>
      <c r="S222" s="112"/>
    </row>
    <row r="223" spans="1:19" ht="15.75" customHeight="1" x14ac:dyDescent="0.2">
      <c r="A223" s="108"/>
      <c r="B223" s="108"/>
      <c r="C223" s="108"/>
      <c r="D223" s="107"/>
      <c r="E223" s="108"/>
      <c r="F223" s="108"/>
      <c r="G223" s="108"/>
      <c r="H223" s="108"/>
      <c r="I223" s="108"/>
      <c r="J223" s="109">
        <f t="shared" si="6"/>
        <v>0</v>
      </c>
      <c r="K223" s="110">
        <f t="shared" si="7"/>
        <v>0</v>
      </c>
      <c r="L223" s="108"/>
      <c r="M223" s="108"/>
      <c r="N223" s="108"/>
      <c r="O223" s="112"/>
      <c r="P223" s="112"/>
      <c r="Q223" s="108"/>
      <c r="R223" s="108"/>
      <c r="S223" s="112"/>
    </row>
    <row r="224" spans="1:19" ht="15.75" customHeight="1" x14ac:dyDescent="0.2">
      <c r="A224" s="108"/>
      <c r="B224" s="108"/>
      <c r="C224" s="108"/>
      <c r="D224" s="107"/>
      <c r="E224" s="108"/>
      <c r="F224" s="108"/>
      <c r="G224" s="108"/>
      <c r="H224" s="108"/>
      <c r="I224" s="108"/>
      <c r="J224" s="109">
        <f t="shared" si="6"/>
        <v>0</v>
      </c>
      <c r="K224" s="110">
        <f t="shared" si="7"/>
        <v>0</v>
      </c>
      <c r="L224" s="108"/>
      <c r="M224" s="108"/>
      <c r="N224" s="108"/>
      <c r="O224" s="112"/>
      <c r="P224" s="112"/>
      <c r="Q224" s="108"/>
      <c r="R224" s="108"/>
      <c r="S224" s="112"/>
    </row>
    <row r="225" spans="1:19" ht="15.75" customHeight="1" x14ac:dyDescent="0.2">
      <c r="A225" s="108"/>
      <c r="B225" s="108"/>
      <c r="C225" s="108"/>
      <c r="D225" s="107"/>
      <c r="E225" s="108"/>
      <c r="F225" s="108"/>
      <c r="G225" s="108"/>
      <c r="H225" s="108"/>
      <c r="I225" s="108"/>
      <c r="J225" s="109">
        <f t="shared" si="6"/>
        <v>0</v>
      </c>
      <c r="K225" s="110">
        <f t="shared" si="7"/>
        <v>0</v>
      </c>
      <c r="L225" s="108"/>
      <c r="M225" s="108"/>
      <c r="N225" s="108"/>
      <c r="O225" s="112"/>
      <c r="P225" s="112"/>
      <c r="Q225" s="108"/>
      <c r="R225" s="108"/>
      <c r="S225" s="112"/>
    </row>
    <row r="226" spans="1:19" ht="15.75" customHeight="1" x14ac:dyDescent="0.2">
      <c r="A226" s="108"/>
      <c r="B226" s="108"/>
      <c r="C226" s="108"/>
      <c r="D226" s="107"/>
      <c r="E226" s="108"/>
      <c r="F226" s="108"/>
      <c r="G226" s="108"/>
      <c r="H226" s="108"/>
      <c r="I226" s="108"/>
      <c r="J226" s="109">
        <f t="shared" si="6"/>
        <v>0</v>
      </c>
      <c r="K226" s="110">
        <f t="shared" si="7"/>
        <v>0</v>
      </c>
      <c r="L226" s="108"/>
      <c r="M226" s="108"/>
      <c r="N226" s="108"/>
      <c r="O226" s="112"/>
      <c r="P226" s="112"/>
      <c r="Q226" s="108"/>
      <c r="R226" s="108"/>
      <c r="S226" s="112"/>
    </row>
    <row r="227" spans="1:19" ht="15.75" customHeight="1" x14ac:dyDescent="0.2">
      <c r="A227" s="108"/>
      <c r="B227" s="108"/>
      <c r="C227" s="108"/>
      <c r="D227" s="107"/>
      <c r="E227" s="108"/>
      <c r="F227" s="108"/>
      <c r="G227" s="108"/>
      <c r="H227" s="108"/>
      <c r="I227" s="108"/>
      <c r="J227" s="109">
        <f t="shared" si="6"/>
        <v>0</v>
      </c>
      <c r="K227" s="110">
        <f t="shared" si="7"/>
        <v>0</v>
      </c>
      <c r="L227" s="108"/>
      <c r="M227" s="108"/>
      <c r="N227" s="108"/>
      <c r="O227" s="112"/>
      <c r="P227" s="112"/>
      <c r="Q227" s="108"/>
      <c r="R227" s="108"/>
      <c r="S227" s="112"/>
    </row>
    <row r="228" spans="1:19" ht="15.75" customHeight="1" x14ac:dyDescent="0.2">
      <c r="A228" s="108"/>
      <c r="B228" s="108"/>
      <c r="C228" s="108"/>
      <c r="D228" s="107"/>
      <c r="E228" s="108"/>
      <c r="F228" s="108"/>
      <c r="G228" s="108"/>
      <c r="H228" s="108"/>
      <c r="I228" s="108"/>
      <c r="J228" s="109">
        <f t="shared" si="6"/>
        <v>0</v>
      </c>
      <c r="K228" s="110">
        <f t="shared" si="7"/>
        <v>0</v>
      </c>
      <c r="L228" s="108"/>
      <c r="M228" s="108"/>
      <c r="N228" s="108"/>
      <c r="O228" s="112"/>
      <c r="P228" s="112"/>
      <c r="Q228" s="108"/>
      <c r="R228" s="108"/>
      <c r="S228" s="112"/>
    </row>
    <row r="229" spans="1:19" ht="15.75" customHeight="1" x14ac:dyDescent="0.2">
      <c r="A229" s="108"/>
      <c r="B229" s="108"/>
      <c r="C229" s="108"/>
      <c r="D229" s="107"/>
      <c r="E229" s="108"/>
      <c r="F229" s="108"/>
      <c r="G229" s="108"/>
      <c r="H229" s="108"/>
      <c r="I229" s="108"/>
      <c r="J229" s="109">
        <f t="shared" si="6"/>
        <v>0</v>
      </c>
      <c r="K229" s="110">
        <f t="shared" si="7"/>
        <v>0</v>
      </c>
      <c r="L229" s="108"/>
      <c r="M229" s="108"/>
      <c r="N229" s="108"/>
      <c r="O229" s="112"/>
      <c r="P229" s="112"/>
      <c r="Q229" s="108"/>
      <c r="R229" s="108"/>
      <c r="S229" s="112"/>
    </row>
    <row r="230" spans="1:19" ht="15.75" customHeight="1" x14ac:dyDescent="0.2">
      <c r="A230" s="108"/>
      <c r="B230" s="108"/>
      <c r="C230" s="108"/>
      <c r="D230" s="107"/>
      <c r="E230" s="108"/>
      <c r="F230" s="108"/>
      <c r="G230" s="108"/>
      <c r="H230" s="108"/>
      <c r="I230" s="108"/>
      <c r="J230" s="109">
        <f t="shared" si="6"/>
        <v>0</v>
      </c>
      <c r="K230" s="110">
        <f t="shared" si="7"/>
        <v>0</v>
      </c>
      <c r="L230" s="108"/>
      <c r="M230" s="108"/>
      <c r="N230" s="108"/>
      <c r="O230" s="112"/>
      <c r="P230" s="112"/>
      <c r="Q230" s="108"/>
      <c r="R230" s="108"/>
      <c r="S230" s="112"/>
    </row>
    <row r="231" spans="1:19" ht="15.75" customHeight="1" x14ac:dyDescent="0.2">
      <c r="A231" s="108"/>
      <c r="B231" s="108"/>
      <c r="C231" s="108"/>
      <c r="D231" s="107"/>
      <c r="E231" s="108"/>
      <c r="F231" s="108"/>
      <c r="G231" s="108"/>
      <c r="H231" s="108"/>
      <c r="I231" s="108"/>
      <c r="J231" s="109">
        <f t="shared" si="6"/>
        <v>0</v>
      </c>
      <c r="K231" s="110">
        <f t="shared" si="7"/>
        <v>0</v>
      </c>
      <c r="L231" s="108"/>
      <c r="M231" s="108"/>
      <c r="N231" s="108"/>
      <c r="O231" s="112"/>
      <c r="P231" s="112"/>
      <c r="Q231" s="108"/>
      <c r="R231" s="108"/>
      <c r="S231" s="112"/>
    </row>
    <row r="232" spans="1:19" ht="15.75" customHeight="1" x14ac:dyDescent="0.2">
      <c r="A232" s="108"/>
      <c r="B232" s="108"/>
      <c r="C232" s="108"/>
      <c r="D232" s="107"/>
      <c r="E232" s="108"/>
      <c r="F232" s="108"/>
      <c r="G232" s="108"/>
      <c r="H232" s="108"/>
      <c r="I232" s="108"/>
      <c r="J232" s="109">
        <f t="shared" si="6"/>
        <v>0</v>
      </c>
      <c r="K232" s="110">
        <f t="shared" si="7"/>
        <v>0</v>
      </c>
      <c r="L232" s="108"/>
      <c r="M232" s="108"/>
      <c r="N232" s="108"/>
      <c r="O232" s="112"/>
      <c r="P232" s="112"/>
      <c r="Q232" s="108"/>
      <c r="R232" s="108"/>
      <c r="S232" s="112"/>
    </row>
    <row r="233" spans="1:19" ht="15.75" customHeight="1" x14ac:dyDescent="0.2">
      <c r="A233" s="108"/>
      <c r="B233" s="108"/>
      <c r="C233" s="108"/>
      <c r="D233" s="107"/>
      <c r="E233" s="108"/>
      <c r="F233" s="108"/>
      <c r="G233" s="108"/>
      <c r="H233" s="108"/>
      <c r="I233" s="108"/>
      <c r="J233" s="109">
        <f t="shared" si="6"/>
        <v>0</v>
      </c>
      <c r="K233" s="110">
        <f t="shared" si="7"/>
        <v>0</v>
      </c>
      <c r="L233" s="108"/>
      <c r="M233" s="108"/>
      <c r="N233" s="108"/>
      <c r="O233" s="112"/>
      <c r="P233" s="112"/>
      <c r="Q233" s="108"/>
      <c r="R233" s="108"/>
      <c r="S233" s="112"/>
    </row>
    <row r="234" spans="1:19" ht="15.75" customHeight="1" x14ac:dyDescent="0.2">
      <c r="A234" s="108"/>
      <c r="B234" s="108"/>
      <c r="C234" s="108"/>
      <c r="D234" s="107"/>
      <c r="E234" s="108"/>
      <c r="F234" s="108"/>
      <c r="G234" s="108"/>
      <c r="H234" s="108"/>
      <c r="I234" s="108"/>
      <c r="J234" s="109">
        <f t="shared" si="6"/>
        <v>0</v>
      </c>
      <c r="K234" s="110">
        <f t="shared" si="7"/>
        <v>0</v>
      </c>
      <c r="L234" s="108"/>
      <c r="M234" s="108"/>
      <c r="N234" s="108"/>
      <c r="O234" s="112"/>
      <c r="P234" s="112"/>
      <c r="Q234" s="108"/>
      <c r="R234" s="108"/>
      <c r="S234" s="112"/>
    </row>
    <row r="235" spans="1:19" ht="15.75" customHeight="1" x14ac:dyDescent="0.2">
      <c r="A235" s="108"/>
      <c r="B235" s="108"/>
      <c r="C235" s="108"/>
      <c r="D235" s="107"/>
      <c r="E235" s="108"/>
      <c r="F235" s="108"/>
      <c r="G235" s="108"/>
      <c r="H235" s="108"/>
      <c r="I235" s="108"/>
      <c r="J235" s="109">
        <f t="shared" si="6"/>
        <v>0</v>
      </c>
      <c r="K235" s="110">
        <f t="shared" si="7"/>
        <v>0</v>
      </c>
      <c r="L235" s="108"/>
      <c r="M235" s="108"/>
      <c r="N235" s="108"/>
      <c r="O235" s="112"/>
      <c r="P235" s="112"/>
      <c r="Q235" s="108"/>
      <c r="R235" s="108"/>
      <c r="S235" s="112"/>
    </row>
    <row r="236" spans="1:19" ht="15.75" customHeight="1" x14ac:dyDescent="0.2">
      <c r="A236" s="108"/>
      <c r="B236" s="108"/>
      <c r="C236" s="108"/>
      <c r="D236" s="107"/>
      <c r="E236" s="108"/>
      <c r="F236" s="108"/>
      <c r="G236" s="108"/>
      <c r="H236" s="108"/>
      <c r="I236" s="108"/>
      <c r="J236" s="109">
        <f t="shared" si="6"/>
        <v>0</v>
      </c>
      <c r="K236" s="110">
        <f t="shared" si="7"/>
        <v>0</v>
      </c>
      <c r="L236" s="108"/>
      <c r="M236" s="108"/>
      <c r="N236" s="108"/>
      <c r="O236" s="112"/>
      <c r="P236" s="112"/>
      <c r="Q236" s="108"/>
      <c r="R236" s="108"/>
      <c r="S236" s="112"/>
    </row>
    <row r="237" spans="1:19" ht="15.75" customHeight="1" x14ac:dyDescent="0.2">
      <c r="A237" s="108"/>
      <c r="B237" s="108"/>
      <c r="C237" s="108"/>
      <c r="D237" s="107"/>
      <c r="E237" s="108"/>
      <c r="F237" s="108"/>
      <c r="G237" s="108"/>
      <c r="H237" s="108"/>
      <c r="I237" s="108"/>
      <c r="J237" s="109">
        <f t="shared" si="6"/>
        <v>0</v>
      </c>
      <c r="K237" s="110">
        <f t="shared" si="7"/>
        <v>0</v>
      </c>
      <c r="L237" s="108"/>
      <c r="M237" s="108"/>
      <c r="N237" s="108"/>
      <c r="O237" s="112"/>
      <c r="P237" s="112"/>
      <c r="Q237" s="108"/>
      <c r="R237" s="108"/>
      <c r="S237" s="112"/>
    </row>
    <row r="238" spans="1:19" ht="15.75" customHeight="1" x14ac:dyDescent="0.2">
      <c r="A238" s="108"/>
      <c r="B238" s="108"/>
      <c r="C238" s="108"/>
      <c r="D238" s="107"/>
      <c r="E238" s="108"/>
      <c r="F238" s="108"/>
      <c r="G238" s="108"/>
      <c r="H238" s="108"/>
      <c r="I238" s="108"/>
      <c r="J238" s="109">
        <f t="shared" si="6"/>
        <v>0</v>
      </c>
      <c r="K238" s="110">
        <f t="shared" si="7"/>
        <v>0</v>
      </c>
      <c r="L238" s="108"/>
      <c r="M238" s="108"/>
      <c r="N238" s="108"/>
      <c r="O238" s="112"/>
      <c r="P238" s="112"/>
      <c r="Q238" s="108"/>
      <c r="R238" s="108"/>
      <c r="S238" s="112"/>
    </row>
    <row r="239" spans="1:19" ht="15.75" customHeight="1" x14ac:dyDescent="0.2">
      <c r="A239" s="108"/>
      <c r="B239" s="108"/>
      <c r="C239" s="108"/>
      <c r="D239" s="107"/>
      <c r="E239" s="108"/>
      <c r="F239" s="108"/>
      <c r="G239" s="108"/>
      <c r="H239" s="108"/>
      <c r="I239" s="108"/>
      <c r="J239" s="109">
        <f t="shared" si="6"/>
        <v>0</v>
      </c>
      <c r="K239" s="110">
        <f t="shared" si="7"/>
        <v>0</v>
      </c>
      <c r="L239" s="108"/>
      <c r="M239" s="108"/>
      <c r="N239" s="108"/>
      <c r="O239" s="112"/>
      <c r="P239" s="112"/>
      <c r="Q239" s="108"/>
      <c r="R239" s="108"/>
      <c r="S239" s="112"/>
    </row>
    <row r="240" spans="1:19" ht="15.75" customHeight="1" x14ac:dyDescent="0.2">
      <c r="A240" s="108"/>
      <c r="B240" s="108"/>
      <c r="C240" s="108"/>
      <c r="D240" s="107"/>
      <c r="E240" s="108"/>
      <c r="F240" s="108"/>
      <c r="G240" s="108"/>
      <c r="H240" s="108"/>
      <c r="I240" s="108"/>
      <c r="J240" s="109">
        <f t="shared" si="6"/>
        <v>0</v>
      </c>
      <c r="K240" s="110">
        <f t="shared" si="7"/>
        <v>0</v>
      </c>
      <c r="L240" s="108"/>
      <c r="M240" s="108"/>
      <c r="N240" s="108"/>
      <c r="O240" s="112"/>
      <c r="P240" s="112"/>
      <c r="Q240" s="108"/>
      <c r="R240" s="108"/>
      <c r="S240" s="112"/>
    </row>
    <row r="241" spans="1:19" ht="15.75" customHeight="1" x14ac:dyDescent="0.2">
      <c r="A241" s="108"/>
      <c r="B241" s="108"/>
      <c r="C241" s="108"/>
      <c r="D241" s="107"/>
      <c r="E241" s="108"/>
      <c r="F241" s="108"/>
      <c r="G241" s="108"/>
      <c r="H241" s="108"/>
      <c r="I241" s="108"/>
      <c r="J241" s="109">
        <f t="shared" si="6"/>
        <v>0</v>
      </c>
      <c r="K241" s="110">
        <f t="shared" si="7"/>
        <v>0</v>
      </c>
      <c r="L241" s="108"/>
      <c r="M241" s="108"/>
      <c r="N241" s="108"/>
      <c r="O241" s="112"/>
      <c r="P241" s="112"/>
      <c r="Q241" s="108"/>
      <c r="R241" s="108"/>
      <c r="S241" s="112"/>
    </row>
    <row r="242" spans="1:19" ht="15.75" customHeight="1" x14ac:dyDescent="0.2">
      <c r="A242" s="108"/>
      <c r="B242" s="108"/>
      <c r="C242" s="108"/>
      <c r="D242" s="107"/>
      <c r="E242" s="108"/>
      <c r="F242" s="108"/>
      <c r="G242" s="108"/>
      <c r="H242" s="108"/>
      <c r="I242" s="108"/>
      <c r="J242" s="109">
        <f t="shared" si="6"/>
        <v>0</v>
      </c>
      <c r="K242" s="110">
        <f t="shared" si="7"/>
        <v>0</v>
      </c>
      <c r="L242" s="108"/>
      <c r="M242" s="108"/>
      <c r="N242" s="108"/>
      <c r="O242" s="112"/>
      <c r="P242" s="112"/>
      <c r="Q242" s="108"/>
      <c r="R242" s="108"/>
      <c r="S242" s="112"/>
    </row>
    <row r="243" spans="1:19" ht="15.75" customHeight="1" x14ac:dyDescent="0.2">
      <c r="A243" s="108"/>
      <c r="B243" s="108"/>
      <c r="C243" s="108"/>
      <c r="D243" s="107"/>
      <c r="E243" s="108"/>
      <c r="F243" s="108"/>
      <c r="G243" s="108"/>
      <c r="H243" s="108"/>
      <c r="I243" s="108"/>
      <c r="J243" s="109">
        <f t="shared" si="6"/>
        <v>0</v>
      </c>
      <c r="K243" s="110">
        <f t="shared" si="7"/>
        <v>0</v>
      </c>
      <c r="L243" s="108"/>
      <c r="M243" s="108"/>
      <c r="N243" s="108"/>
      <c r="O243" s="112"/>
      <c r="P243" s="112"/>
      <c r="Q243" s="108"/>
      <c r="R243" s="108"/>
      <c r="S243" s="112"/>
    </row>
    <row r="244" spans="1:19" ht="15.75" customHeight="1" x14ac:dyDescent="0.2">
      <c r="A244" s="108"/>
      <c r="B244" s="108"/>
      <c r="C244" s="108"/>
      <c r="D244" s="107"/>
      <c r="E244" s="108"/>
      <c r="F244" s="108"/>
      <c r="G244" s="108"/>
      <c r="H244" s="108"/>
      <c r="I244" s="108"/>
      <c r="J244" s="109">
        <f t="shared" si="6"/>
        <v>0</v>
      </c>
      <c r="K244" s="110">
        <f t="shared" si="7"/>
        <v>0</v>
      </c>
      <c r="L244" s="108"/>
      <c r="M244" s="108"/>
      <c r="N244" s="108"/>
      <c r="O244" s="112"/>
      <c r="P244" s="112"/>
      <c r="Q244" s="108"/>
      <c r="R244" s="108"/>
      <c r="S244" s="112"/>
    </row>
    <row r="245" spans="1:19" ht="15.75" customHeight="1" x14ac:dyDescent="0.2">
      <c r="A245" s="108"/>
      <c r="B245" s="108"/>
      <c r="C245" s="108"/>
      <c r="D245" s="107"/>
      <c r="E245" s="108"/>
      <c r="F245" s="108"/>
      <c r="G245" s="108"/>
      <c r="H245" s="108"/>
      <c r="I245" s="108"/>
      <c r="J245" s="109">
        <f t="shared" si="6"/>
        <v>0</v>
      </c>
      <c r="K245" s="110">
        <f t="shared" si="7"/>
        <v>0</v>
      </c>
      <c r="L245" s="108"/>
      <c r="M245" s="108"/>
      <c r="N245" s="108"/>
      <c r="O245" s="112"/>
      <c r="P245" s="112"/>
      <c r="Q245" s="108"/>
      <c r="R245" s="108"/>
      <c r="S245" s="112"/>
    </row>
    <row r="246" spans="1:19" ht="15.75" customHeight="1" x14ac:dyDescent="0.2">
      <c r="A246" s="108"/>
      <c r="B246" s="108"/>
      <c r="C246" s="108"/>
      <c r="D246" s="107"/>
      <c r="E246" s="108"/>
      <c r="F246" s="108"/>
      <c r="G246" s="108"/>
      <c r="H246" s="108"/>
      <c r="I246" s="108"/>
      <c r="J246" s="109">
        <f t="shared" si="6"/>
        <v>0</v>
      </c>
      <c r="K246" s="110">
        <f t="shared" si="7"/>
        <v>0</v>
      </c>
      <c r="L246" s="108"/>
      <c r="M246" s="108"/>
      <c r="N246" s="108"/>
      <c r="O246" s="112"/>
      <c r="P246" s="112"/>
      <c r="Q246" s="108"/>
      <c r="R246" s="108"/>
      <c r="S246" s="112"/>
    </row>
    <row r="247" spans="1:19" ht="15.75" customHeight="1" x14ac:dyDescent="0.2">
      <c r="A247" s="108"/>
      <c r="B247" s="108"/>
      <c r="C247" s="108"/>
      <c r="D247" s="107"/>
      <c r="E247" s="108"/>
      <c r="F247" s="108"/>
      <c r="G247" s="108"/>
      <c r="H247" s="108"/>
      <c r="I247" s="108"/>
      <c r="J247" s="109">
        <f t="shared" si="6"/>
        <v>0</v>
      </c>
      <c r="K247" s="110">
        <f t="shared" si="7"/>
        <v>0</v>
      </c>
      <c r="L247" s="108"/>
      <c r="M247" s="108"/>
      <c r="N247" s="108"/>
      <c r="O247" s="112"/>
      <c r="P247" s="112"/>
      <c r="Q247" s="108"/>
      <c r="R247" s="108"/>
      <c r="S247" s="112"/>
    </row>
    <row r="248" spans="1:19" ht="15.75" customHeight="1" x14ac:dyDescent="0.2">
      <c r="A248" s="108"/>
      <c r="B248" s="108"/>
      <c r="C248" s="108"/>
      <c r="D248" s="107"/>
      <c r="E248" s="108"/>
      <c r="F248" s="108"/>
      <c r="G248" s="108"/>
      <c r="H248" s="108"/>
      <c r="I248" s="108"/>
      <c r="J248" s="109">
        <f t="shared" si="6"/>
        <v>0</v>
      </c>
      <c r="K248" s="110">
        <f t="shared" si="7"/>
        <v>0</v>
      </c>
      <c r="L248" s="108"/>
      <c r="M248" s="108"/>
      <c r="N248" s="108"/>
      <c r="O248" s="112"/>
      <c r="P248" s="112"/>
      <c r="Q248" s="108"/>
      <c r="R248" s="108"/>
      <c r="S248" s="112"/>
    </row>
    <row r="249" spans="1:19" ht="15.75" customHeight="1" x14ac:dyDescent="0.2">
      <c r="A249" s="108"/>
      <c r="B249" s="108"/>
      <c r="C249" s="108"/>
      <c r="D249" s="107"/>
      <c r="E249" s="108"/>
      <c r="F249" s="108"/>
      <c r="G249" s="108"/>
      <c r="H249" s="108"/>
      <c r="I249" s="108"/>
      <c r="J249" s="109">
        <f t="shared" si="6"/>
        <v>0</v>
      </c>
      <c r="K249" s="110">
        <f t="shared" si="7"/>
        <v>0</v>
      </c>
      <c r="L249" s="108"/>
      <c r="M249" s="108"/>
      <c r="N249" s="108"/>
      <c r="O249" s="112"/>
      <c r="P249" s="112"/>
      <c r="Q249" s="108"/>
      <c r="R249" s="108"/>
      <c r="S249" s="112"/>
    </row>
    <row r="250" spans="1:19" ht="15.75" customHeight="1" x14ac:dyDescent="0.2">
      <c r="A250" s="108"/>
      <c r="B250" s="108"/>
      <c r="C250" s="108"/>
      <c r="D250" s="107"/>
      <c r="E250" s="108"/>
      <c r="F250" s="108"/>
      <c r="G250" s="108"/>
      <c r="H250" s="108"/>
      <c r="I250" s="108"/>
      <c r="J250" s="109">
        <f t="shared" si="6"/>
        <v>0</v>
      </c>
      <c r="K250" s="110">
        <f t="shared" si="7"/>
        <v>0</v>
      </c>
      <c r="L250" s="108"/>
      <c r="M250" s="108"/>
      <c r="N250" s="108"/>
      <c r="O250" s="112"/>
      <c r="P250" s="112"/>
      <c r="Q250" s="108"/>
      <c r="R250" s="108"/>
      <c r="S250" s="112"/>
    </row>
    <row r="251" spans="1:19" ht="15.75" customHeight="1" x14ac:dyDescent="0.2">
      <c r="A251" s="108"/>
      <c r="B251" s="108"/>
      <c r="C251" s="108"/>
      <c r="D251" s="107"/>
      <c r="E251" s="108"/>
      <c r="F251" s="108"/>
      <c r="G251" s="108"/>
      <c r="H251" s="108"/>
      <c r="I251" s="108"/>
      <c r="J251" s="109">
        <f t="shared" si="6"/>
        <v>0</v>
      </c>
      <c r="K251" s="110">
        <f t="shared" si="7"/>
        <v>0</v>
      </c>
      <c r="L251" s="108"/>
      <c r="M251" s="108"/>
      <c r="N251" s="108"/>
      <c r="O251" s="112"/>
      <c r="P251" s="112"/>
      <c r="Q251" s="108"/>
      <c r="R251" s="108"/>
      <c r="S251" s="112"/>
    </row>
    <row r="252" spans="1:19" ht="15.75" customHeight="1" x14ac:dyDescent="0.2">
      <c r="A252" s="108"/>
      <c r="B252" s="108"/>
      <c r="C252" s="108"/>
      <c r="D252" s="107"/>
      <c r="E252" s="108"/>
      <c r="F252" s="108"/>
      <c r="G252" s="108"/>
      <c r="H252" s="108"/>
      <c r="I252" s="108"/>
      <c r="J252" s="109">
        <f t="shared" si="6"/>
        <v>0</v>
      </c>
      <c r="K252" s="110">
        <f t="shared" si="7"/>
        <v>0</v>
      </c>
      <c r="L252" s="108"/>
      <c r="M252" s="108"/>
      <c r="N252" s="108"/>
      <c r="O252" s="112"/>
      <c r="P252" s="112"/>
      <c r="Q252" s="108"/>
      <c r="R252" s="108"/>
      <c r="S252" s="112"/>
    </row>
    <row r="253" spans="1:19" ht="15.75" customHeight="1" x14ac:dyDescent="0.2">
      <c r="A253" s="108"/>
      <c r="B253" s="108"/>
      <c r="C253" s="108"/>
      <c r="D253" s="107"/>
      <c r="E253" s="108"/>
      <c r="F253" s="108"/>
      <c r="G253" s="108"/>
      <c r="H253" s="108"/>
      <c r="I253" s="108"/>
      <c r="J253" s="109">
        <f t="shared" si="6"/>
        <v>0</v>
      </c>
      <c r="K253" s="110">
        <f t="shared" si="7"/>
        <v>0</v>
      </c>
      <c r="L253" s="108"/>
      <c r="M253" s="108"/>
      <c r="N253" s="108"/>
      <c r="O253" s="112"/>
      <c r="P253" s="112"/>
      <c r="Q253" s="108"/>
      <c r="R253" s="108"/>
      <c r="S253" s="112"/>
    </row>
    <row r="254" spans="1:19" ht="15.75" customHeight="1" x14ac:dyDescent="0.2">
      <c r="A254" s="108"/>
      <c r="B254" s="108"/>
      <c r="C254" s="108"/>
      <c r="D254" s="107"/>
      <c r="E254" s="108"/>
      <c r="F254" s="108"/>
      <c r="G254" s="108"/>
      <c r="H254" s="108"/>
      <c r="I254" s="108"/>
      <c r="J254" s="109">
        <f t="shared" si="6"/>
        <v>0</v>
      </c>
      <c r="K254" s="109"/>
      <c r="L254" s="108"/>
      <c r="M254" s="108"/>
      <c r="N254" s="108"/>
      <c r="O254" s="112"/>
      <c r="P254" s="112"/>
      <c r="Q254" s="108"/>
      <c r="R254" s="108"/>
      <c r="S254" s="112"/>
    </row>
    <row r="255" spans="1:19" ht="15.75" customHeight="1" x14ac:dyDescent="0.2">
      <c r="A255" s="108"/>
      <c r="B255" s="108"/>
      <c r="C255" s="108"/>
      <c r="D255" s="107"/>
      <c r="E255" s="108"/>
      <c r="F255" s="108"/>
      <c r="G255" s="108"/>
      <c r="H255" s="108"/>
      <c r="I255" s="108"/>
      <c r="J255" s="109">
        <f t="shared" si="6"/>
        <v>0</v>
      </c>
      <c r="K255" s="109"/>
      <c r="L255" s="108"/>
      <c r="M255" s="108"/>
      <c r="N255" s="108"/>
      <c r="O255" s="112"/>
      <c r="P255" s="112"/>
      <c r="Q255" s="108"/>
      <c r="R255" s="108"/>
      <c r="S255" s="112"/>
    </row>
    <row r="256" spans="1:19" ht="15.75" customHeight="1" x14ac:dyDescent="0.2">
      <c r="A256" s="108"/>
      <c r="B256" s="108"/>
      <c r="C256" s="108"/>
      <c r="D256" s="107"/>
      <c r="E256" s="108"/>
      <c r="F256" s="108"/>
      <c r="G256" s="108"/>
      <c r="H256" s="108"/>
      <c r="I256" s="108"/>
      <c r="J256" s="109"/>
      <c r="K256" s="109"/>
      <c r="L256" s="108"/>
      <c r="M256" s="108"/>
      <c r="N256" s="108"/>
      <c r="O256" s="112"/>
      <c r="P256" s="112"/>
      <c r="Q256" s="108"/>
      <c r="R256" s="108"/>
      <c r="S256" s="112"/>
    </row>
    <row r="257" spans="1:19" ht="15.75" customHeight="1" x14ac:dyDescent="0.2">
      <c r="A257" s="108"/>
      <c r="B257" s="108"/>
      <c r="C257" s="108"/>
      <c r="D257" s="107"/>
      <c r="E257" s="108"/>
      <c r="F257" s="108"/>
      <c r="G257" s="108"/>
      <c r="H257" s="108"/>
      <c r="I257" s="108"/>
      <c r="J257" s="109"/>
      <c r="K257" s="109"/>
      <c r="L257" s="108"/>
      <c r="M257" s="108"/>
      <c r="N257" s="108"/>
      <c r="O257" s="112"/>
      <c r="P257" s="112"/>
      <c r="Q257" s="108"/>
      <c r="R257" s="108"/>
      <c r="S257" s="112"/>
    </row>
    <row r="258" spans="1:19" ht="15.75" customHeight="1" x14ac:dyDescent="0.2">
      <c r="A258" s="108"/>
      <c r="B258" s="108"/>
      <c r="C258" s="108"/>
      <c r="D258" s="107"/>
      <c r="E258" s="108"/>
      <c r="F258" s="108"/>
      <c r="G258" s="108"/>
      <c r="H258" s="108"/>
      <c r="I258" s="108"/>
      <c r="J258" s="109"/>
      <c r="K258" s="109"/>
      <c r="L258" s="108"/>
      <c r="M258" s="108"/>
      <c r="N258" s="108"/>
      <c r="O258" s="112"/>
      <c r="P258" s="112"/>
      <c r="Q258" s="108"/>
      <c r="R258" s="108"/>
      <c r="S258" s="112"/>
    </row>
    <row r="259" spans="1:19" ht="15.75" customHeight="1" x14ac:dyDescent="0.2">
      <c r="A259" s="108"/>
      <c r="B259" s="108"/>
      <c r="C259" s="108"/>
      <c r="D259" s="107"/>
      <c r="E259" s="108"/>
      <c r="F259" s="108"/>
      <c r="G259" s="108"/>
      <c r="H259" s="108"/>
      <c r="I259" s="108"/>
      <c r="J259" s="109"/>
      <c r="K259" s="109"/>
      <c r="L259" s="108"/>
      <c r="M259" s="108"/>
      <c r="N259" s="108"/>
      <c r="O259" s="112"/>
      <c r="P259" s="112"/>
      <c r="Q259" s="108"/>
      <c r="R259" s="108"/>
      <c r="S259" s="112"/>
    </row>
    <row r="260" spans="1:19" ht="15.75" customHeight="1" x14ac:dyDescent="0.2">
      <c r="A260" s="108"/>
      <c r="B260" s="108"/>
      <c r="C260" s="108"/>
      <c r="D260" s="107"/>
      <c r="E260" s="108"/>
      <c r="F260" s="108"/>
      <c r="G260" s="108"/>
      <c r="H260" s="108"/>
      <c r="I260" s="108"/>
      <c r="J260" s="109"/>
      <c r="K260" s="109"/>
      <c r="L260" s="108"/>
      <c r="M260" s="108"/>
      <c r="N260" s="108"/>
      <c r="O260" s="112"/>
      <c r="P260" s="112"/>
      <c r="Q260" s="108"/>
      <c r="R260" s="108"/>
      <c r="S260" s="112"/>
    </row>
    <row r="261" spans="1:19" ht="15.75" customHeight="1" x14ac:dyDescent="0.2">
      <c r="A261" s="108"/>
      <c r="B261" s="108"/>
      <c r="C261" s="108"/>
      <c r="D261" s="107"/>
      <c r="E261" s="108"/>
      <c r="F261" s="108"/>
      <c r="G261" s="108"/>
      <c r="H261" s="108"/>
      <c r="I261" s="108"/>
      <c r="J261" s="109"/>
      <c r="K261" s="109"/>
      <c r="L261" s="108"/>
      <c r="M261" s="108"/>
      <c r="N261" s="108"/>
      <c r="O261" s="112"/>
      <c r="P261" s="112"/>
      <c r="Q261" s="108"/>
      <c r="R261" s="108"/>
      <c r="S261" s="112"/>
    </row>
    <row r="262" spans="1:19" ht="15.75" customHeight="1" x14ac:dyDescent="0.2">
      <c r="A262" s="108"/>
      <c r="B262" s="108"/>
      <c r="C262" s="108"/>
      <c r="D262" s="107"/>
      <c r="E262" s="108"/>
      <c r="F262" s="108"/>
      <c r="G262" s="108"/>
      <c r="H262" s="108"/>
      <c r="I262" s="108"/>
      <c r="J262" s="109"/>
      <c r="K262" s="109"/>
      <c r="L262" s="108"/>
      <c r="M262" s="108"/>
      <c r="N262" s="108"/>
      <c r="O262" s="112"/>
      <c r="P262" s="112"/>
      <c r="Q262" s="108"/>
      <c r="R262" s="108"/>
      <c r="S262" s="112"/>
    </row>
    <row r="263" spans="1:19" ht="15.75" customHeight="1" x14ac:dyDescent="0.2">
      <c r="A263" s="108"/>
      <c r="B263" s="108"/>
      <c r="C263" s="108"/>
      <c r="D263" s="107"/>
      <c r="E263" s="108"/>
      <c r="F263" s="108"/>
      <c r="G263" s="108"/>
      <c r="H263" s="108"/>
      <c r="I263" s="108"/>
      <c r="J263" s="109"/>
      <c r="K263" s="109"/>
      <c r="L263" s="108"/>
      <c r="M263" s="108"/>
      <c r="N263" s="108"/>
      <c r="O263" s="112"/>
      <c r="P263" s="112"/>
      <c r="Q263" s="108"/>
      <c r="R263" s="108"/>
      <c r="S263" s="112"/>
    </row>
    <row r="264" spans="1:19" ht="15.75" customHeight="1" x14ac:dyDescent="0.2">
      <c r="A264" s="108"/>
      <c r="B264" s="108"/>
      <c r="C264" s="108"/>
      <c r="D264" s="107"/>
      <c r="E264" s="108"/>
      <c r="F264" s="108"/>
      <c r="G264" s="108"/>
      <c r="H264" s="108"/>
      <c r="I264" s="108"/>
      <c r="J264" s="109"/>
      <c r="K264" s="109"/>
      <c r="L264" s="108"/>
      <c r="M264" s="108"/>
      <c r="N264" s="108"/>
      <c r="O264" s="112"/>
      <c r="P264" s="112"/>
      <c r="Q264" s="108"/>
      <c r="R264" s="108"/>
      <c r="S264" s="112"/>
    </row>
    <row r="265" spans="1:19" ht="15.75" customHeight="1" x14ac:dyDescent="0.2">
      <c r="A265" s="108"/>
      <c r="B265" s="108"/>
      <c r="C265" s="108"/>
      <c r="D265" s="107"/>
      <c r="E265" s="108"/>
      <c r="F265" s="108"/>
      <c r="G265" s="108"/>
      <c r="H265" s="108"/>
      <c r="I265" s="108"/>
      <c r="J265" s="109"/>
      <c r="K265" s="109"/>
      <c r="L265" s="108"/>
      <c r="M265" s="108"/>
      <c r="N265" s="108"/>
      <c r="O265" s="112"/>
      <c r="P265" s="112"/>
      <c r="Q265" s="108"/>
      <c r="R265" s="108"/>
      <c r="S265" s="112"/>
    </row>
    <row r="266" spans="1:19" ht="15.75" customHeight="1" x14ac:dyDescent="0.2">
      <c r="A266" s="108"/>
      <c r="B266" s="108"/>
      <c r="C266" s="108"/>
      <c r="D266" s="107"/>
      <c r="E266" s="108"/>
      <c r="F266" s="108"/>
      <c r="G266" s="108"/>
      <c r="H266" s="108"/>
      <c r="I266" s="108"/>
      <c r="J266" s="109"/>
      <c r="K266" s="109"/>
      <c r="L266" s="108"/>
      <c r="M266" s="108"/>
      <c r="N266" s="108"/>
      <c r="O266" s="112"/>
      <c r="P266" s="112"/>
      <c r="Q266" s="108"/>
      <c r="R266" s="108"/>
      <c r="S266" s="112"/>
    </row>
    <row r="267" spans="1:19" ht="15.75" customHeight="1" x14ac:dyDescent="0.2">
      <c r="A267" s="108"/>
      <c r="B267" s="108"/>
      <c r="C267" s="108"/>
      <c r="D267" s="107"/>
      <c r="E267" s="108"/>
      <c r="F267" s="108"/>
      <c r="G267" s="108"/>
      <c r="H267" s="108"/>
      <c r="I267" s="108"/>
      <c r="J267" s="109"/>
      <c r="K267" s="109"/>
      <c r="L267" s="108"/>
      <c r="M267" s="108"/>
      <c r="N267" s="108"/>
      <c r="O267" s="112"/>
      <c r="P267" s="112"/>
      <c r="Q267" s="108"/>
      <c r="R267" s="108"/>
      <c r="S267" s="112"/>
    </row>
    <row r="268" spans="1:19" ht="15.75" customHeight="1" x14ac:dyDescent="0.2">
      <c r="A268" s="108"/>
      <c r="B268" s="108"/>
      <c r="C268" s="108"/>
      <c r="D268" s="107"/>
      <c r="E268" s="108"/>
      <c r="F268" s="108"/>
      <c r="G268" s="108"/>
      <c r="H268" s="108"/>
      <c r="I268" s="108"/>
      <c r="J268" s="109"/>
      <c r="K268" s="109"/>
      <c r="L268" s="108"/>
      <c r="M268" s="108"/>
      <c r="N268" s="108"/>
      <c r="O268" s="112"/>
      <c r="P268" s="112"/>
      <c r="Q268" s="108"/>
      <c r="R268" s="108"/>
      <c r="S268" s="112"/>
    </row>
    <row r="269" spans="1:19" ht="15.75" customHeight="1" x14ac:dyDescent="0.2">
      <c r="A269" s="108"/>
      <c r="B269" s="108"/>
      <c r="C269" s="108"/>
      <c r="D269" s="107"/>
      <c r="E269" s="108"/>
      <c r="F269" s="108"/>
      <c r="G269" s="108"/>
      <c r="H269" s="108"/>
      <c r="I269" s="108"/>
      <c r="J269" s="109"/>
      <c r="K269" s="109"/>
      <c r="L269" s="108"/>
      <c r="M269" s="108"/>
      <c r="N269" s="108"/>
      <c r="O269" s="112"/>
      <c r="P269" s="112"/>
      <c r="Q269" s="108"/>
      <c r="R269" s="108"/>
      <c r="S269" s="112"/>
    </row>
    <row r="270" spans="1:19" ht="15.75" customHeight="1" x14ac:dyDescent="0.2">
      <c r="A270" s="108"/>
      <c r="B270" s="108"/>
      <c r="C270" s="108"/>
      <c r="D270" s="107"/>
      <c r="E270" s="108"/>
      <c r="F270" s="108"/>
      <c r="G270" s="108"/>
      <c r="H270" s="108"/>
      <c r="I270" s="108"/>
      <c r="J270" s="109"/>
      <c r="K270" s="109"/>
      <c r="L270" s="108"/>
      <c r="M270" s="108"/>
      <c r="N270" s="108"/>
      <c r="O270" s="112"/>
      <c r="P270" s="112"/>
      <c r="Q270" s="108"/>
      <c r="R270" s="108"/>
      <c r="S270" s="112"/>
    </row>
    <row r="271" spans="1:19" ht="15.75" customHeight="1" x14ac:dyDescent="0.2">
      <c r="A271" s="108"/>
      <c r="B271" s="108"/>
      <c r="C271" s="108"/>
      <c r="D271" s="107"/>
      <c r="E271" s="108"/>
      <c r="F271" s="108"/>
      <c r="G271" s="108"/>
      <c r="H271" s="108"/>
      <c r="I271" s="108"/>
      <c r="J271" s="109"/>
      <c r="K271" s="109"/>
      <c r="L271" s="108"/>
      <c r="M271" s="108"/>
      <c r="N271" s="108"/>
      <c r="O271" s="112"/>
      <c r="P271" s="112"/>
      <c r="Q271" s="108"/>
      <c r="R271" s="108"/>
      <c r="S271" s="112"/>
    </row>
    <row r="272" spans="1:19" ht="15.75" customHeight="1" x14ac:dyDescent="0.2">
      <c r="A272" s="108"/>
      <c r="B272" s="108"/>
      <c r="C272" s="108"/>
      <c r="D272" s="107"/>
      <c r="E272" s="108"/>
      <c r="F272" s="108"/>
      <c r="G272" s="108"/>
      <c r="H272" s="108"/>
      <c r="I272" s="108"/>
      <c r="J272" s="109"/>
      <c r="K272" s="109"/>
      <c r="L272" s="108"/>
      <c r="M272" s="108"/>
      <c r="N272" s="108"/>
      <c r="O272" s="112"/>
      <c r="P272" s="112"/>
      <c r="Q272" s="108"/>
      <c r="R272" s="108"/>
      <c r="S272" s="112"/>
    </row>
    <row r="273" spans="1:19" ht="15.75" customHeight="1" x14ac:dyDescent="0.2">
      <c r="A273" s="108"/>
      <c r="B273" s="108"/>
      <c r="C273" s="108"/>
      <c r="D273" s="107"/>
      <c r="E273" s="108"/>
      <c r="F273" s="108"/>
      <c r="G273" s="108"/>
      <c r="H273" s="108"/>
      <c r="I273" s="108"/>
      <c r="J273" s="109"/>
      <c r="K273" s="109"/>
      <c r="L273" s="108"/>
      <c r="M273" s="108"/>
      <c r="N273" s="108"/>
      <c r="O273" s="112"/>
      <c r="P273" s="112"/>
      <c r="Q273" s="108"/>
      <c r="R273" s="108"/>
      <c r="S273" s="112"/>
    </row>
    <row r="274" spans="1:19" ht="15.75" customHeight="1" x14ac:dyDescent="0.2">
      <c r="A274" s="108"/>
      <c r="B274" s="108"/>
      <c r="C274" s="108"/>
      <c r="D274" s="107"/>
      <c r="E274" s="108"/>
      <c r="F274" s="108"/>
      <c r="G274" s="108"/>
      <c r="H274" s="108"/>
      <c r="I274" s="108"/>
      <c r="J274" s="109"/>
      <c r="K274" s="109"/>
      <c r="L274" s="108"/>
      <c r="M274" s="108"/>
      <c r="N274" s="108"/>
      <c r="O274" s="112"/>
      <c r="P274" s="112"/>
      <c r="Q274" s="108"/>
      <c r="R274" s="108"/>
      <c r="S274" s="112"/>
    </row>
    <row r="275" spans="1:19" ht="15.75" customHeight="1" x14ac:dyDescent="0.2">
      <c r="A275" s="108"/>
      <c r="B275" s="108"/>
      <c r="C275" s="108"/>
      <c r="D275" s="107"/>
      <c r="E275" s="108"/>
      <c r="F275" s="108"/>
      <c r="G275" s="108"/>
      <c r="H275" s="108"/>
      <c r="I275" s="108"/>
      <c r="J275" s="109"/>
      <c r="K275" s="109"/>
      <c r="L275" s="108"/>
      <c r="M275" s="108"/>
      <c r="N275" s="108"/>
      <c r="O275" s="112"/>
      <c r="P275" s="112"/>
      <c r="Q275" s="108"/>
      <c r="R275" s="108"/>
      <c r="S275" s="112"/>
    </row>
    <row r="276" spans="1:19" ht="15.75" customHeight="1" x14ac:dyDescent="0.2">
      <c r="A276" s="108"/>
      <c r="B276" s="108"/>
      <c r="C276" s="108"/>
      <c r="D276" s="107"/>
      <c r="E276" s="108"/>
      <c r="F276" s="108"/>
      <c r="G276" s="108"/>
      <c r="H276" s="108"/>
      <c r="I276" s="108"/>
      <c r="J276" s="109"/>
      <c r="K276" s="109"/>
      <c r="L276" s="108"/>
      <c r="M276" s="108"/>
      <c r="N276" s="108"/>
      <c r="O276" s="112"/>
      <c r="P276" s="112"/>
      <c r="Q276" s="108"/>
      <c r="R276" s="108"/>
      <c r="S276" s="112"/>
    </row>
    <row r="277" spans="1:19" ht="15.75" customHeight="1" x14ac:dyDescent="0.2">
      <c r="A277" s="108"/>
      <c r="B277" s="108"/>
      <c r="C277" s="108"/>
      <c r="D277" s="107"/>
      <c r="E277" s="108"/>
      <c r="F277" s="108"/>
      <c r="G277" s="108"/>
      <c r="H277" s="108"/>
      <c r="I277" s="108"/>
      <c r="J277" s="109"/>
      <c r="K277" s="109"/>
      <c r="L277" s="108"/>
      <c r="M277" s="108"/>
      <c r="N277" s="108"/>
      <c r="O277" s="112"/>
      <c r="P277" s="112"/>
      <c r="Q277" s="108"/>
      <c r="R277" s="108"/>
      <c r="S277" s="112"/>
    </row>
    <row r="278" spans="1:19" ht="15.75" customHeight="1" x14ac:dyDescent="0.2">
      <c r="A278" s="108"/>
      <c r="B278" s="108"/>
      <c r="C278" s="108"/>
      <c r="D278" s="107"/>
      <c r="E278" s="108"/>
      <c r="F278" s="108"/>
      <c r="G278" s="108"/>
      <c r="H278" s="108"/>
      <c r="I278" s="108"/>
      <c r="J278" s="109"/>
      <c r="K278" s="109"/>
      <c r="L278" s="108"/>
      <c r="M278" s="108"/>
      <c r="N278" s="108"/>
      <c r="O278" s="112"/>
      <c r="P278" s="112"/>
      <c r="Q278" s="108"/>
      <c r="R278" s="108"/>
      <c r="S278" s="112"/>
    </row>
    <row r="279" spans="1:19" ht="15.75" customHeight="1" x14ac:dyDescent="0.2">
      <c r="A279" s="108"/>
      <c r="B279" s="108"/>
      <c r="C279" s="108"/>
      <c r="D279" s="107"/>
      <c r="E279" s="108"/>
      <c r="F279" s="108"/>
      <c r="G279" s="108"/>
      <c r="H279" s="108"/>
      <c r="I279" s="108"/>
      <c r="J279" s="109"/>
      <c r="K279" s="109"/>
      <c r="L279" s="108"/>
      <c r="M279" s="108"/>
      <c r="N279" s="108"/>
      <c r="O279" s="112"/>
      <c r="P279" s="112"/>
      <c r="Q279" s="108"/>
      <c r="R279" s="108"/>
      <c r="S279" s="112"/>
    </row>
    <row r="280" spans="1:19" ht="15.75" customHeight="1" x14ac:dyDescent="0.2">
      <c r="A280" s="108"/>
      <c r="B280" s="108"/>
      <c r="C280" s="108"/>
      <c r="D280" s="107"/>
      <c r="E280" s="108"/>
      <c r="F280" s="108"/>
      <c r="G280" s="108"/>
      <c r="H280" s="108"/>
      <c r="I280" s="108"/>
      <c r="J280" s="109"/>
      <c r="K280" s="109"/>
      <c r="L280" s="108"/>
      <c r="M280" s="108"/>
      <c r="N280" s="108"/>
      <c r="O280" s="112"/>
      <c r="P280" s="112"/>
      <c r="Q280" s="108"/>
      <c r="R280" s="108"/>
      <c r="S280" s="112"/>
    </row>
    <row r="281" spans="1:19" ht="15.75" customHeight="1" x14ac:dyDescent="0.2">
      <c r="A281" s="108"/>
      <c r="B281" s="108"/>
      <c r="C281" s="108"/>
      <c r="D281" s="107"/>
      <c r="E281" s="108"/>
      <c r="F281" s="108"/>
      <c r="G281" s="108"/>
      <c r="H281" s="108"/>
      <c r="I281" s="108"/>
      <c r="J281" s="109"/>
      <c r="K281" s="109"/>
      <c r="L281" s="108"/>
      <c r="M281" s="108"/>
      <c r="N281" s="108"/>
      <c r="O281" s="112"/>
      <c r="P281" s="112"/>
      <c r="Q281" s="108"/>
      <c r="R281" s="108"/>
      <c r="S281" s="112"/>
    </row>
    <row r="282" spans="1:19" ht="15.75" customHeight="1" x14ac:dyDescent="0.2">
      <c r="A282" s="108"/>
      <c r="B282" s="108"/>
      <c r="C282" s="108"/>
      <c r="D282" s="107"/>
      <c r="E282" s="108"/>
      <c r="F282" s="108"/>
      <c r="G282" s="108"/>
      <c r="H282" s="108"/>
      <c r="I282" s="108"/>
      <c r="J282" s="109"/>
      <c r="K282" s="109"/>
      <c r="L282" s="108"/>
      <c r="M282" s="108"/>
      <c r="N282" s="108"/>
      <c r="O282" s="112"/>
      <c r="P282" s="112"/>
      <c r="Q282" s="108"/>
      <c r="R282" s="108"/>
      <c r="S282" s="112"/>
    </row>
    <row r="283" spans="1:19" ht="15.75" customHeight="1" x14ac:dyDescent="0.2">
      <c r="A283" s="108"/>
      <c r="B283" s="108"/>
      <c r="C283" s="108"/>
      <c r="D283" s="107"/>
      <c r="E283" s="108"/>
      <c r="F283" s="108"/>
      <c r="G283" s="108"/>
      <c r="H283" s="108"/>
      <c r="I283" s="108"/>
      <c r="J283" s="109"/>
      <c r="K283" s="109"/>
      <c r="L283" s="108"/>
      <c r="M283" s="108"/>
      <c r="N283" s="108"/>
      <c r="O283" s="112"/>
      <c r="P283" s="112"/>
      <c r="Q283" s="108"/>
      <c r="R283" s="108"/>
      <c r="S283" s="112"/>
    </row>
    <row r="284" spans="1:19" ht="15.75" customHeight="1" x14ac:dyDescent="0.2">
      <c r="A284" s="108"/>
      <c r="B284" s="108"/>
      <c r="C284" s="108"/>
      <c r="D284" s="107"/>
      <c r="E284" s="108"/>
      <c r="F284" s="108"/>
      <c r="G284" s="108"/>
      <c r="H284" s="108"/>
      <c r="I284" s="108"/>
      <c r="J284" s="109"/>
      <c r="K284" s="109"/>
      <c r="L284" s="108"/>
      <c r="M284" s="108"/>
      <c r="N284" s="108"/>
      <c r="O284" s="112"/>
      <c r="P284" s="112"/>
      <c r="Q284" s="108"/>
      <c r="R284" s="108"/>
      <c r="S284" s="112"/>
    </row>
    <row r="285" spans="1:19" ht="15.75" customHeight="1" x14ac:dyDescent="0.2">
      <c r="A285" s="108"/>
      <c r="B285" s="108"/>
      <c r="C285" s="108"/>
      <c r="D285" s="107"/>
      <c r="E285" s="108"/>
      <c r="F285" s="108"/>
      <c r="G285" s="108"/>
      <c r="H285" s="108"/>
      <c r="I285" s="108"/>
      <c r="J285" s="109"/>
      <c r="K285" s="109"/>
      <c r="L285" s="108"/>
      <c r="M285" s="108"/>
      <c r="N285" s="108"/>
      <c r="O285" s="112"/>
      <c r="P285" s="112"/>
      <c r="Q285" s="108"/>
      <c r="R285" s="108"/>
      <c r="S285" s="112"/>
    </row>
    <row r="286" spans="1:19" ht="15.75" customHeight="1" x14ac:dyDescent="0.2">
      <c r="A286" s="108"/>
      <c r="B286" s="108"/>
      <c r="C286" s="108"/>
      <c r="D286" s="107"/>
      <c r="E286" s="108"/>
      <c r="F286" s="108"/>
      <c r="G286" s="108"/>
      <c r="H286" s="108"/>
      <c r="I286" s="108"/>
      <c r="J286" s="109"/>
      <c r="K286" s="109"/>
      <c r="L286" s="108"/>
      <c r="M286" s="108"/>
      <c r="N286" s="108"/>
      <c r="O286" s="112"/>
      <c r="P286" s="112"/>
      <c r="Q286" s="108"/>
      <c r="R286" s="108"/>
      <c r="S286" s="112"/>
    </row>
    <row r="287" spans="1:19" ht="15.75" customHeight="1" x14ac:dyDescent="0.2">
      <c r="A287" s="108"/>
      <c r="B287" s="108"/>
      <c r="C287" s="108"/>
      <c r="D287" s="107"/>
      <c r="E287" s="108"/>
      <c r="F287" s="108"/>
      <c r="G287" s="108"/>
      <c r="H287" s="108"/>
      <c r="I287" s="108"/>
      <c r="J287" s="109"/>
      <c r="K287" s="109"/>
      <c r="L287" s="108"/>
      <c r="M287" s="108"/>
      <c r="N287" s="108"/>
      <c r="O287" s="112"/>
      <c r="P287" s="112"/>
      <c r="Q287" s="108"/>
      <c r="R287" s="108"/>
      <c r="S287" s="112"/>
    </row>
    <row r="288" spans="1:19" ht="15.75" customHeight="1" x14ac:dyDescent="0.2">
      <c r="A288" s="108"/>
      <c r="B288" s="108"/>
      <c r="C288" s="108"/>
      <c r="D288" s="107"/>
      <c r="E288" s="108"/>
      <c r="F288" s="108"/>
      <c r="G288" s="108"/>
      <c r="H288" s="108"/>
      <c r="I288" s="108"/>
      <c r="J288" s="109"/>
      <c r="K288" s="109"/>
      <c r="L288" s="108"/>
      <c r="M288" s="108"/>
      <c r="N288" s="108"/>
      <c r="O288" s="112"/>
      <c r="P288" s="112"/>
      <c r="Q288" s="108"/>
      <c r="R288" s="108"/>
      <c r="S288" s="112"/>
    </row>
    <row r="289" spans="1:19" ht="15.75" customHeight="1" x14ac:dyDescent="0.2">
      <c r="A289" s="108"/>
      <c r="B289" s="108"/>
      <c r="C289" s="108"/>
      <c r="D289" s="107"/>
      <c r="E289" s="108"/>
      <c r="F289" s="108"/>
      <c r="G289" s="108"/>
      <c r="H289" s="108"/>
      <c r="I289" s="108"/>
      <c r="J289" s="109"/>
      <c r="K289" s="109"/>
      <c r="L289" s="108"/>
      <c r="M289" s="108"/>
      <c r="N289" s="108"/>
      <c r="O289" s="112"/>
      <c r="P289" s="112"/>
      <c r="Q289" s="108"/>
      <c r="R289" s="108"/>
      <c r="S289" s="112"/>
    </row>
    <row r="290" spans="1:19" ht="15.75" customHeight="1" x14ac:dyDescent="0.2">
      <c r="A290" s="108"/>
      <c r="B290" s="108"/>
      <c r="C290" s="108"/>
      <c r="D290" s="107"/>
      <c r="E290" s="108"/>
      <c r="F290" s="108"/>
      <c r="G290" s="108"/>
      <c r="H290" s="108"/>
      <c r="I290" s="108"/>
      <c r="J290" s="109"/>
      <c r="K290" s="109"/>
      <c r="L290" s="108"/>
      <c r="M290" s="108"/>
      <c r="N290" s="108"/>
      <c r="O290" s="112"/>
      <c r="P290" s="112"/>
      <c r="Q290" s="108"/>
      <c r="R290" s="108"/>
      <c r="S290" s="112"/>
    </row>
    <row r="291" spans="1:19" ht="15.75" customHeight="1" x14ac:dyDescent="0.2">
      <c r="A291" s="108"/>
      <c r="B291" s="108"/>
      <c r="C291" s="108"/>
      <c r="D291" s="107"/>
      <c r="E291" s="108"/>
      <c r="F291" s="108"/>
      <c r="G291" s="108"/>
      <c r="H291" s="108"/>
      <c r="I291" s="108"/>
      <c r="J291" s="109"/>
      <c r="K291" s="109"/>
      <c r="L291" s="108"/>
      <c r="M291" s="108"/>
      <c r="N291" s="108"/>
      <c r="O291" s="112"/>
      <c r="P291" s="112"/>
      <c r="Q291" s="108"/>
      <c r="R291" s="108"/>
      <c r="S291" s="112"/>
    </row>
    <row r="292" spans="1:19" ht="15.75" customHeight="1" x14ac:dyDescent="0.2">
      <c r="A292" s="108"/>
      <c r="B292" s="108"/>
      <c r="C292" s="108"/>
      <c r="D292" s="107"/>
      <c r="E292" s="108"/>
      <c r="F292" s="108"/>
      <c r="G292" s="108"/>
      <c r="H292" s="108"/>
      <c r="I292" s="108"/>
      <c r="J292" s="109"/>
      <c r="K292" s="109"/>
      <c r="L292" s="108"/>
      <c r="M292" s="108"/>
      <c r="N292" s="108"/>
      <c r="O292" s="112"/>
      <c r="P292" s="112"/>
      <c r="Q292" s="108"/>
      <c r="R292" s="108"/>
      <c r="S292" s="112"/>
    </row>
    <row r="293" spans="1:19" ht="15.75" customHeight="1" x14ac:dyDescent="0.2">
      <c r="A293" s="108"/>
      <c r="B293" s="108"/>
      <c r="C293" s="108"/>
      <c r="D293" s="107"/>
      <c r="E293" s="108"/>
      <c r="F293" s="108"/>
      <c r="G293" s="108"/>
      <c r="H293" s="108"/>
      <c r="I293" s="108"/>
      <c r="J293" s="109"/>
      <c r="K293" s="109"/>
      <c r="L293" s="108"/>
      <c r="M293" s="108"/>
      <c r="N293" s="108"/>
      <c r="O293" s="112"/>
      <c r="P293" s="112"/>
      <c r="Q293" s="108"/>
      <c r="R293" s="108"/>
      <c r="S293" s="112"/>
    </row>
    <row r="294" spans="1:19" ht="15.75" customHeight="1" x14ac:dyDescent="0.2">
      <c r="A294" s="108"/>
      <c r="B294" s="108"/>
      <c r="C294" s="108"/>
      <c r="D294" s="107"/>
      <c r="E294" s="108"/>
      <c r="F294" s="108"/>
      <c r="G294" s="108"/>
      <c r="H294" s="108"/>
      <c r="I294" s="108"/>
      <c r="J294" s="109"/>
      <c r="K294" s="109"/>
      <c r="L294" s="108"/>
      <c r="M294" s="108"/>
      <c r="N294" s="108"/>
      <c r="O294" s="112"/>
      <c r="P294" s="112"/>
      <c r="Q294" s="108"/>
      <c r="R294" s="108"/>
      <c r="S294" s="112"/>
    </row>
    <row r="295" spans="1:19" ht="15.75" customHeight="1" x14ac:dyDescent="0.2">
      <c r="A295" s="108"/>
      <c r="B295" s="108"/>
      <c r="C295" s="108"/>
      <c r="D295" s="107"/>
      <c r="E295" s="108"/>
      <c r="F295" s="108"/>
      <c r="G295" s="108"/>
      <c r="H295" s="108"/>
      <c r="I295" s="108"/>
      <c r="J295" s="109"/>
      <c r="K295" s="109"/>
      <c r="L295" s="108"/>
      <c r="M295" s="108"/>
      <c r="N295" s="108"/>
      <c r="O295" s="112"/>
      <c r="P295" s="112"/>
      <c r="Q295" s="108"/>
      <c r="R295" s="108"/>
      <c r="S295" s="112"/>
    </row>
    <row r="296" spans="1:19" ht="15.75" customHeight="1" x14ac:dyDescent="0.2">
      <c r="A296" s="108"/>
      <c r="B296" s="108"/>
      <c r="C296" s="108"/>
      <c r="D296" s="107"/>
      <c r="E296" s="108"/>
      <c r="F296" s="108"/>
      <c r="G296" s="108"/>
      <c r="H296" s="108"/>
      <c r="I296" s="108"/>
      <c r="J296" s="109"/>
      <c r="K296" s="109"/>
      <c r="L296" s="108"/>
      <c r="M296" s="108"/>
      <c r="N296" s="108"/>
      <c r="O296" s="112"/>
      <c r="P296" s="112"/>
      <c r="Q296" s="108"/>
      <c r="R296" s="108"/>
      <c r="S296" s="112"/>
    </row>
    <row r="297" spans="1:19" ht="15.75" customHeight="1" x14ac:dyDescent="0.2">
      <c r="A297" s="108"/>
      <c r="B297" s="108"/>
      <c r="C297" s="108"/>
      <c r="D297" s="107"/>
      <c r="E297" s="108"/>
      <c r="F297" s="108"/>
      <c r="G297" s="108"/>
      <c r="H297" s="108"/>
      <c r="I297" s="108"/>
      <c r="J297" s="109"/>
      <c r="K297" s="109"/>
      <c r="L297" s="108"/>
      <c r="M297" s="108"/>
      <c r="N297" s="108"/>
      <c r="O297" s="112"/>
      <c r="P297" s="112"/>
      <c r="Q297" s="108"/>
      <c r="R297" s="108"/>
      <c r="S297" s="112"/>
    </row>
    <row r="298" spans="1:19" ht="15.75" customHeight="1" x14ac:dyDescent="0.2">
      <c r="A298" s="108"/>
      <c r="B298" s="108"/>
      <c r="C298" s="108"/>
      <c r="D298" s="107"/>
      <c r="E298" s="108"/>
      <c r="F298" s="108"/>
      <c r="G298" s="108"/>
      <c r="H298" s="108"/>
      <c r="I298" s="108"/>
      <c r="J298" s="109"/>
      <c r="K298" s="109"/>
      <c r="L298" s="108"/>
      <c r="M298" s="108"/>
      <c r="N298" s="108"/>
      <c r="O298" s="112"/>
      <c r="P298" s="112"/>
      <c r="Q298" s="108"/>
      <c r="R298" s="108"/>
      <c r="S298" s="112"/>
    </row>
    <row r="299" spans="1:19" ht="15.75" customHeight="1" x14ac:dyDescent="0.2">
      <c r="A299" s="108"/>
      <c r="B299" s="108"/>
      <c r="C299" s="108"/>
      <c r="D299" s="107"/>
      <c r="E299" s="108"/>
      <c r="F299" s="108"/>
      <c r="G299" s="108"/>
      <c r="H299" s="108"/>
      <c r="I299" s="108"/>
      <c r="J299" s="109"/>
      <c r="K299" s="109"/>
      <c r="L299" s="108"/>
      <c r="M299" s="108"/>
      <c r="N299" s="108"/>
      <c r="O299" s="112"/>
      <c r="P299" s="112"/>
      <c r="Q299" s="108"/>
      <c r="R299" s="108"/>
      <c r="S299" s="112"/>
    </row>
    <row r="300" spans="1:19" ht="15.75" customHeight="1" x14ac:dyDescent="0.2">
      <c r="A300" s="108"/>
      <c r="B300" s="108"/>
      <c r="C300" s="108"/>
      <c r="D300" s="107"/>
      <c r="E300" s="108"/>
      <c r="F300" s="108"/>
      <c r="G300" s="108"/>
      <c r="H300" s="108"/>
      <c r="I300" s="108"/>
      <c r="J300" s="109"/>
      <c r="K300" s="109"/>
      <c r="L300" s="108"/>
      <c r="M300" s="108"/>
      <c r="N300" s="108"/>
      <c r="O300" s="112"/>
      <c r="P300" s="112"/>
      <c r="Q300" s="108"/>
      <c r="R300" s="108"/>
      <c r="S300" s="112"/>
    </row>
    <row r="301" spans="1:19" ht="15.75" customHeight="1" x14ac:dyDescent="0.2">
      <c r="A301" s="108"/>
      <c r="B301" s="108"/>
      <c r="C301" s="108"/>
      <c r="D301" s="107"/>
      <c r="E301" s="108"/>
      <c r="F301" s="108"/>
      <c r="G301" s="108"/>
      <c r="H301" s="108"/>
      <c r="I301" s="108"/>
      <c r="J301" s="109"/>
      <c r="K301" s="109"/>
      <c r="L301" s="108"/>
      <c r="M301" s="108"/>
      <c r="N301" s="108"/>
      <c r="O301" s="112"/>
      <c r="P301" s="112"/>
      <c r="Q301" s="108"/>
      <c r="R301" s="108"/>
      <c r="S301" s="112"/>
    </row>
    <row r="302" spans="1:19" ht="15.75" customHeight="1" x14ac:dyDescent="0.2">
      <c r="A302" s="108"/>
      <c r="B302" s="108"/>
      <c r="C302" s="108"/>
      <c r="D302" s="107"/>
      <c r="E302" s="108"/>
      <c r="F302" s="108"/>
      <c r="G302" s="108"/>
      <c r="H302" s="108"/>
      <c r="I302" s="108"/>
      <c r="J302" s="109"/>
      <c r="K302" s="109"/>
      <c r="L302" s="108"/>
      <c r="M302" s="108"/>
      <c r="N302" s="108"/>
      <c r="O302" s="112"/>
      <c r="P302" s="112"/>
      <c r="Q302" s="108"/>
      <c r="R302" s="108"/>
      <c r="S302" s="112"/>
    </row>
    <row r="303" spans="1:19" ht="15.75" customHeight="1" x14ac:dyDescent="0.2">
      <c r="A303" s="108"/>
      <c r="B303" s="108"/>
      <c r="C303" s="108"/>
      <c r="D303" s="107"/>
      <c r="E303" s="108"/>
      <c r="F303" s="108"/>
      <c r="G303" s="108"/>
      <c r="H303" s="108"/>
      <c r="I303" s="108"/>
      <c r="J303" s="109"/>
      <c r="K303" s="109"/>
      <c r="L303" s="108"/>
      <c r="M303" s="108"/>
      <c r="N303" s="108"/>
      <c r="O303" s="112"/>
      <c r="P303" s="112"/>
      <c r="Q303" s="108"/>
      <c r="R303" s="108"/>
      <c r="S303" s="112"/>
    </row>
    <row r="304" spans="1:19" ht="15.75" customHeight="1" x14ac:dyDescent="0.2">
      <c r="A304" s="108"/>
      <c r="B304" s="108"/>
      <c r="C304" s="108"/>
      <c r="D304" s="107"/>
      <c r="E304" s="108"/>
      <c r="F304" s="108"/>
      <c r="G304" s="108"/>
      <c r="H304" s="108"/>
      <c r="I304" s="108"/>
      <c r="J304" s="109"/>
      <c r="K304" s="109"/>
      <c r="L304" s="108"/>
      <c r="M304" s="108"/>
      <c r="N304" s="108"/>
      <c r="O304" s="112"/>
      <c r="P304" s="112"/>
      <c r="Q304" s="108"/>
      <c r="R304" s="108"/>
      <c r="S304" s="112"/>
    </row>
    <row r="305" spans="1:19" ht="15.75" customHeight="1" x14ac:dyDescent="0.2">
      <c r="A305" s="108"/>
      <c r="B305" s="108"/>
      <c r="C305" s="108"/>
      <c r="D305" s="107"/>
      <c r="E305" s="108"/>
      <c r="F305" s="108"/>
      <c r="G305" s="108"/>
      <c r="H305" s="108"/>
      <c r="I305" s="108"/>
      <c r="J305" s="109"/>
      <c r="K305" s="109"/>
      <c r="L305" s="108"/>
      <c r="M305" s="108"/>
      <c r="N305" s="108"/>
      <c r="O305" s="112"/>
      <c r="P305" s="112"/>
      <c r="Q305" s="108"/>
      <c r="R305" s="108"/>
      <c r="S305" s="112"/>
    </row>
    <row r="306" spans="1:19" ht="15.75" customHeight="1" x14ac:dyDescent="0.2">
      <c r="A306" s="108"/>
      <c r="B306" s="108"/>
      <c r="C306" s="108"/>
      <c r="D306" s="107"/>
      <c r="E306" s="108"/>
      <c r="F306" s="108"/>
      <c r="G306" s="108"/>
      <c r="H306" s="108"/>
      <c r="I306" s="108"/>
      <c r="J306" s="109"/>
      <c r="K306" s="109"/>
      <c r="L306" s="108"/>
      <c r="M306" s="108"/>
      <c r="N306" s="108"/>
      <c r="O306" s="112"/>
      <c r="P306" s="112"/>
      <c r="Q306" s="108"/>
      <c r="R306" s="108"/>
      <c r="S306" s="112"/>
    </row>
    <row r="307" spans="1:19" ht="15.75" customHeight="1" x14ac:dyDescent="0.2">
      <c r="A307" s="108"/>
      <c r="B307" s="108"/>
      <c r="C307" s="108"/>
      <c r="D307" s="107"/>
      <c r="E307" s="108"/>
      <c r="F307" s="108"/>
      <c r="G307" s="108"/>
      <c r="H307" s="108"/>
      <c r="I307" s="108"/>
      <c r="J307" s="109"/>
      <c r="K307" s="109"/>
      <c r="L307" s="108"/>
      <c r="M307" s="108"/>
      <c r="N307" s="108"/>
      <c r="O307" s="112"/>
      <c r="P307" s="112"/>
      <c r="Q307" s="108"/>
      <c r="R307" s="108"/>
      <c r="S307" s="112"/>
    </row>
    <row r="308" spans="1:19" ht="15.75" customHeight="1" x14ac:dyDescent="0.2">
      <c r="A308" s="108"/>
      <c r="B308" s="108"/>
      <c r="C308" s="108"/>
      <c r="D308" s="107"/>
      <c r="E308" s="108"/>
      <c r="F308" s="108"/>
      <c r="G308" s="108"/>
      <c r="H308" s="108"/>
      <c r="I308" s="108"/>
      <c r="J308" s="109"/>
      <c r="K308" s="109"/>
      <c r="L308" s="108"/>
      <c r="M308" s="108"/>
      <c r="N308" s="108"/>
      <c r="O308" s="112"/>
      <c r="P308" s="112"/>
      <c r="Q308" s="108"/>
      <c r="R308" s="108"/>
      <c r="S308" s="112"/>
    </row>
    <row r="309" spans="1:19" ht="15.75" customHeight="1" x14ac:dyDescent="0.2">
      <c r="A309" s="108"/>
      <c r="B309" s="108"/>
      <c r="C309" s="108"/>
      <c r="D309" s="107"/>
      <c r="E309" s="108"/>
      <c r="F309" s="108"/>
      <c r="G309" s="108"/>
      <c r="H309" s="108"/>
      <c r="I309" s="108"/>
      <c r="J309" s="109"/>
      <c r="K309" s="109"/>
      <c r="L309" s="108"/>
      <c r="M309" s="108"/>
      <c r="N309" s="108"/>
      <c r="O309" s="112"/>
      <c r="P309" s="112"/>
      <c r="Q309" s="108"/>
      <c r="R309" s="108"/>
      <c r="S309" s="112"/>
    </row>
    <row r="310" spans="1:19" ht="15.75" customHeight="1" x14ac:dyDescent="0.2">
      <c r="A310" s="108"/>
      <c r="B310" s="108"/>
      <c r="C310" s="108"/>
      <c r="D310" s="107"/>
      <c r="E310" s="108"/>
      <c r="F310" s="108"/>
      <c r="G310" s="108"/>
      <c r="H310" s="108"/>
      <c r="I310" s="108"/>
      <c r="J310" s="109"/>
      <c r="K310" s="109"/>
      <c r="L310" s="108"/>
      <c r="M310" s="108"/>
      <c r="N310" s="108"/>
      <c r="O310" s="112"/>
      <c r="P310" s="112"/>
      <c r="Q310" s="108"/>
      <c r="R310" s="108"/>
      <c r="S310" s="112"/>
    </row>
    <row r="311" spans="1:19" ht="15.75" customHeight="1" x14ac:dyDescent="0.2">
      <c r="A311" s="108"/>
      <c r="B311" s="108"/>
      <c r="C311" s="108"/>
      <c r="D311" s="107"/>
      <c r="E311" s="108"/>
      <c r="F311" s="108"/>
      <c r="G311" s="108"/>
      <c r="H311" s="108"/>
      <c r="I311" s="108"/>
      <c r="J311" s="109"/>
      <c r="K311" s="109"/>
      <c r="L311" s="108"/>
      <c r="M311" s="108"/>
      <c r="N311" s="108"/>
      <c r="O311" s="112"/>
      <c r="P311" s="112"/>
      <c r="Q311" s="108"/>
      <c r="R311" s="108"/>
      <c r="S311" s="112"/>
    </row>
    <row r="312" spans="1:19" ht="15.75" customHeight="1" x14ac:dyDescent="0.2">
      <c r="A312" s="108"/>
      <c r="B312" s="108"/>
      <c r="C312" s="108"/>
      <c r="D312" s="107"/>
      <c r="E312" s="108"/>
      <c r="F312" s="108"/>
      <c r="G312" s="108"/>
      <c r="H312" s="108"/>
      <c r="I312" s="108"/>
      <c r="J312" s="109"/>
      <c r="K312" s="109"/>
      <c r="L312" s="108"/>
      <c r="M312" s="108"/>
      <c r="N312" s="108"/>
      <c r="O312" s="112"/>
      <c r="P312" s="112"/>
      <c r="Q312" s="108"/>
      <c r="R312" s="108"/>
      <c r="S312" s="112"/>
    </row>
    <row r="313" spans="1:19" ht="15.75" customHeight="1" x14ac:dyDescent="0.2">
      <c r="A313" s="108"/>
      <c r="B313" s="108"/>
      <c r="C313" s="108"/>
      <c r="D313" s="107"/>
      <c r="E313" s="108"/>
      <c r="F313" s="108"/>
      <c r="G313" s="108"/>
      <c r="H313" s="108"/>
      <c r="I313" s="108"/>
      <c r="J313" s="109"/>
      <c r="K313" s="109"/>
      <c r="L313" s="108"/>
      <c r="M313" s="108"/>
      <c r="N313" s="108"/>
      <c r="O313" s="112"/>
      <c r="P313" s="112"/>
      <c r="Q313" s="108"/>
      <c r="R313" s="108"/>
      <c r="S313" s="112"/>
    </row>
    <row r="314" spans="1:19" ht="15.75" customHeight="1" x14ac:dyDescent="0.2">
      <c r="A314" s="108"/>
      <c r="B314" s="108"/>
      <c r="C314" s="108"/>
      <c r="D314" s="107"/>
      <c r="E314" s="108"/>
      <c r="F314" s="108"/>
      <c r="G314" s="108"/>
      <c r="H314" s="108"/>
      <c r="I314" s="108"/>
      <c r="J314" s="109"/>
      <c r="K314" s="109"/>
      <c r="L314" s="108"/>
      <c r="M314" s="108"/>
      <c r="N314" s="108"/>
      <c r="O314" s="112"/>
      <c r="P314" s="112"/>
      <c r="Q314" s="108"/>
      <c r="R314" s="108"/>
      <c r="S314" s="112"/>
    </row>
    <row r="315" spans="1:19" ht="15.75" customHeight="1" x14ac:dyDescent="0.2">
      <c r="A315" s="108"/>
      <c r="B315" s="108"/>
      <c r="C315" s="108"/>
      <c r="D315" s="107"/>
      <c r="E315" s="108"/>
      <c r="F315" s="108"/>
      <c r="G315" s="108"/>
      <c r="H315" s="108"/>
      <c r="I315" s="108"/>
      <c r="J315" s="109"/>
      <c r="K315" s="109"/>
      <c r="L315" s="108"/>
      <c r="M315" s="108"/>
      <c r="N315" s="108"/>
      <c r="O315" s="112"/>
      <c r="P315" s="112"/>
      <c r="Q315" s="108"/>
      <c r="R315" s="108"/>
      <c r="S315" s="112"/>
    </row>
    <row r="316" spans="1:19" ht="15.75" customHeight="1" x14ac:dyDescent="0.2">
      <c r="A316" s="108"/>
      <c r="B316" s="108"/>
      <c r="C316" s="108"/>
      <c r="D316" s="107"/>
      <c r="E316" s="108"/>
      <c r="F316" s="108"/>
      <c r="G316" s="108"/>
      <c r="H316" s="108"/>
      <c r="I316" s="108"/>
      <c r="J316" s="109"/>
      <c r="K316" s="109"/>
      <c r="L316" s="108"/>
      <c r="M316" s="108"/>
      <c r="N316" s="108"/>
      <c r="O316" s="112"/>
      <c r="P316" s="112"/>
      <c r="Q316" s="108"/>
      <c r="R316" s="108"/>
      <c r="S316" s="112"/>
    </row>
    <row r="317" spans="1:19" ht="15.75" customHeight="1" x14ac:dyDescent="0.2">
      <c r="A317" s="108"/>
      <c r="B317" s="108"/>
      <c r="C317" s="108"/>
      <c r="D317" s="107"/>
      <c r="E317" s="108"/>
      <c r="F317" s="108"/>
      <c r="G317" s="108"/>
      <c r="H317" s="108"/>
      <c r="I317" s="108"/>
      <c r="J317" s="109"/>
      <c r="K317" s="109"/>
      <c r="L317" s="108"/>
      <c r="M317" s="108"/>
      <c r="N317" s="108"/>
      <c r="O317" s="112"/>
      <c r="P317" s="112"/>
      <c r="Q317" s="108"/>
      <c r="R317" s="108"/>
      <c r="S317" s="112"/>
    </row>
    <row r="318" spans="1:19" ht="15.75" customHeight="1" x14ac:dyDescent="0.2">
      <c r="A318" s="108"/>
      <c r="B318" s="108"/>
      <c r="C318" s="108"/>
      <c r="D318" s="107"/>
      <c r="E318" s="108"/>
      <c r="F318" s="108"/>
      <c r="G318" s="108"/>
      <c r="H318" s="108"/>
      <c r="I318" s="108"/>
      <c r="J318" s="109"/>
      <c r="K318" s="109"/>
      <c r="L318" s="108"/>
      <c r="M318" s="108"/>
      <c r="N318" s="108"/>
      <c r="O318" s="112"/>
      <c r="P318" s="112"/>
      <c r="Q318" s="108"/>
      <c r="R318" s="108"/>
      <c r="S318" s="112"/>
    </row>
    <row r="319" spans="1:19" ht="15.75" customHeight="1" x14ac:dyDescent="0.2">
      <c r="A319" s="108"/>
      <c r="B319" s="108"/>
      <c r="C319" s="108"/>
      <c r="D319" s="107"/>
      <c r="E319" s="108"/>
      <c r="F319" s="108"/>
      <c r="G319" s="108"/>
      <c r="H319" s="108"/>
      <c r="I319" s="108"/>
      <c r="J319" s="109"/>
      <c r="K319" s="109"/>
      <c r="L319" s="108"/>
      <c r="M319" s="108"/>
      <c r="N319" s="108"/>
      <c r="O319" s="112"/>
      <c r="P319" s="112"/>
      <c r="Q319" s="108"/>
      <c r="R319" s="108"/>
      <c r="S319" s="112"/>
    </row>
    <row r="320" spans="1:19" ht="15.75" customHeight="1" x14ac:dyDescent="0.2">
      <c r="A320" s="108"/>
      <c r="B320" s="108"/>
      <c r="C320" s="108"/>
      <c r="D320" s="107"/>
      <c r="E320" s="108"/>
      <c r="F320" s="108"/>
      <c r="G320" s="108"/>
      <c r="H320" s="108"/>
      <c r="I320" s="108"/>
      <c r="J320" s="109"/>
      <c r="K320" s="109"/>
      <c r="L320" s="108"/>
      <c r="M320" s="108"/>
      <c r="N320" s="108"/>
      <c r="O320" s="112"/>
      <c r="P320" s="112"/>
      <c r="Q320" s="108"/>
      <c r="R320" s="108"/>
      <c r="S320" s="112"/>
    </row>
    <row r="321" spans="1:19" ht="15.75" customHeight="1" x14ac:dyDescent="0.2">
      <c r="A321" s="108"/>
      <c r="B321" s="108"/>
      <c r="C321" s="108"/>
      <c r="D321" s="107"/>
      <c r="E321" s="108"/>
      <c r="F321" s="108"/>
      <c r="G321" s="108"/>
      <c r="H321" s="108"/>
      <c r="I321" s="108"/>
      <c r="J321" s="109"/>
      <c r="K321" s="109"/>
      <c r="L321" s="108"/>
      <c r="M321" s="108"/>
      <c r="N321" s="108"/>
      <c r="O321" s="112"/>
      <c r="P321" s="112"/>
      <c r="Q321" s="108"/>
      <c r="R321" s="108"/>
      <c r="S321" s="112"/>
    </row>
    <row r="322" spans="1:19" ht="15.75" customHeight="1" x14ac:dyDescent="0.2">
      <c r="A322" s="108"/>
      <c r="B322" s="108"/>
      <c r="C322" s="108"/>
      <c r="D322" s="107"/>
      <c r="E322" s="108"/>
      <c r="F322" s="108"/>
      <c r="G322" s="108"/>
      <c r="H322" s="108"/>
      <c r="I322" s="108"/>
      <c r="J322" s="109"/>
      <c r="K322" s="109"/>
      <c r="L322" s="108"/>
      <c r="M322" s="108"/>
      <c r="N322" s="108"/>
      <c r="O322" s="112"/>
      <c r="P322" s="112"/>
      <c r="Q322" s="108"/>
      <c r="R322" s="108"/>
      <c r="S322" s="112"/>
    </row>
    <row r="323" spans="1:19" ht="15.75" customHeight="1" x14ac:dyDescent="0.2">
      <c r="A323" s="108"/>
      <c r="B323" s="108"/>
      <c r="C323" s="108"/>
      <c r="D323" s="107"/>
      <c r="E323" s="108"/>
      <c r="F323" s="108"/>
      <c r="G323" s="108"/>
      <c r="H323" s="108"/>
      <c r="I323" s="108"/>
      <c r="J323" s="109"/>
      <c r="K323" s="109"/>
      <c r="L323" s="108"/>
      <c r="M323" s="108"/>
      <c r="N323" s="108"/>
      <c r="O323" s="112"/>
      <c r="P323" s="112"/>
      <c r="Q323" s="108"/>
      <c r="R323" s="108"/>
      <c r="S323" s="112"/>
    </row>
    <row r="324" spans="1:19" ht="15.75" customHeight="1" x14ac:dyDescent="0.2">
      <c r="A324" s="108"/>
      <c r="B324" s="108"/>
      <c r="C324" s="108"/>
      <c r="D324" s="107"/>
      <c r="E324" s="108"/>
      <c r="F324" s="108"/>
      <c r="G324" s="108"/>
      <c r="H324" s="108"/>
      <c r="I324" s="108"/>
      <c r="J324" s="109"/>
      <c r="K324" s="109"/>
      <c r="L324" s="108"/>
      <c r="M324" s="108"/>
      <c r="N324" s="108"/>
      <c r="O324" s="112"/>
      <c r="P324" s="112"/>
      <c r="Q324" s="108"/>
      <c r="R324" s="108"/>
      <c r="S324" s="112"/>
    </row>
    <row r="325" spans="1:19" ht="15.75" customHeight="1" x14ac:dyDescent="0.2">
      <c r="A325" s="108"/>
      <c r="B325" s="108"/>
      <c r="C325" s="108"/>
      <c r="D325" s="107"/>
      <c r="E325" s="108"/>
      <c r="F325" s="108"/>
      <c r="G325" s="108"/>
      <c r="H325" s="108"/>
      <c r="I325" s="108"/>
      <c r="J325" s="109"/>
      <c r="K325" s="109"/>
      <c r="L325" s="108"/>
      <c r="M325" s="108"/>
      <c r="N325" s="108"/>
      <c r="O325" s="112"/>
      <c r="P325" s="112"/>
      <c r="Q325" s="108"/>
      <c r="R325" s="108"/>
      <c r="S325" s="112"/>
    </row>
    <row r="326" spans="1:19" ht="15.75" customHeight="1" x14ac:dyDescent="0.2">
      <c r="A326" s="108"/>
      <c r="B326" s="108"/>
      <c r="C326" s="108"/>
      <c r="D326" s="107"/>
      <c r="E326" s="108"/>
      <c r="F326" s="108"/>
      <c r="G326" s="108"/>
      <c r="H326" s="108"/>
      <c r="I326" s="108"/>
      <c r="J326" s="109"/>
      <c r="K326" s="109"/>
      <c r="L326" s="108"/>
      <c r="M326" s="108"/>
      <c r="N326" s="108"/>
      <c r="O326" s="112"/>
      <c r="P326" s="112"/>
      <c r="Q326" s="108"/>
      <c r="R326" s="108"/>
      <c r="S326" s="112"/>
    </row>
    <row r="327" spans="1:19" ht="15.75" customHeight="1" x14ac:dyDescent="0.2">
      <c r="A327" s="108"/>
      <c r="B327" s="108"/>
      <c r="C327" s="108"/>
      <c r="D327" s="107"/>
      <c r="E327" s="108"/>
      <c r="F327" s="108"/>
      <c r="G327" s="108"/>
      <c r="H327" s="108"/>
      <c r="I327" s="108"/>
      <c r="J327" s="109"/>
      <c r="K327" s="109"/>
      <c r="L327" s="108"/>
      <c r="M327" s="108"/>
      <c r="N327" s="108"/>
      <c r="O327" s="112"/>
      <c r="P327" s="112"/>
      <c r="Q327" s="108"/>
      <c r="R327" s="108"/>
      <c r="S327" s="112"/>
    </row>
    <row r="328" spans="1:19" ht="15.75" customHeight="1" x14ac:dyDescent="0.2">
      <c r="A328" s="108"/>
      <c r="B328" s="108"/>
      <c r="C328" s="108"/>
      <c r="D328" s="107"/>
      <c r="E328" s="108"/>
      <c r="F328" s="108"/>
      <c r="G328" s="108"/>
      <c r="H328" s="108"/>
      <c r="I328" s="108"/>
      <c r="J328" s="109"/>
      <c r="K328" s="109"/>
      <c r="L328" s="108"/>
      <c r="M328" s="108"/>
      <c r="N328" s="108"/>
      <c r="O328" s="112"/>
      <c r="P328" s="112"/>
      <c r="Q328" s="108"/>
      <c r="R328" s="108"/>
      <c r="S328" s="112"/>
    </row>
    <row r="329" spans="1:19" ht="15.75" customHeight="1" x14ac:dyDescent="0.2">
      <c r="A329" s="108"/>
      <c r="B329" s="108"/>
      <c r="C329" s="108"/>
      <c r="D329" s="107"/>
      <c r="E329" s="108"/>
      <c r="F329" s="108"/>
      <c r="G329" s="108"/>
      <c r="H329" s="108"/>
      <c r="I329" s="108"/>
      <c r="J329" s="109"/>
      <c r="K329" s="109"/>
      <c r="L329" s="108"/>
      <c r="M329" s="108"/>
      <c r="N329" s="108"/>
      <c r="O329" s="112"/>
      <c r="P329" s="112"/>
      <c r="Q329" s="108"/>
      <c r="R329" s="108"/>
      <c r="S329" s="112"/>
    </row>
    <row r="330" spans="1:19" ht="15.75" customHeight="1" x14ac:dyDescent="0.2">
      <c r="A330" s="108"/>
      <c r="B330" s="108"/>
      <c r="C330" s="108"/>
      <c r="D330" s="107"/>
      <c r="E330" s="108"/>
      <c r="F330" s="108"/>
      <c r="G330" s="108"/>
      <c r="H330" s="108"/>
      <c r="I330" s="108"/>
      <c r="J330" s="109"/>
      <c r="K330" s="109"/>
      <c r="L330" s="108"/>
      <c r="M330" s="108"/>
      <c r="N330" s="108"/>
      <c r="O330" s="112"/>
      <c r="P330" s="112"/>
      <c r="Q330" s="108"/>
      <c r="R330" s="108"/>
      <c r="S330" s="112"/>
    </row>
    <row r="331" spans="1:19" ht="15.75" customHeight="1" x14ac:dyDescent="0.2">
      <c r="A331" s="108"/>
      <c r="B331" s="108"/>
      <c r="C331" s="108"/>
      <c r="D331" s="107"/>
      <c r="E331" s="108"/>
      <c r="F331" s="108"/>
      <c r="G331" s="108"/>
      <c r="H331" s="108"/>
      <c r="I331" s="108"/>
      <c r="J331" s="109"/>
      <c r="K331" s="109"/>
      <c r="L331" s="108"/>
      <c r="M331" s="108"/>
      <c r="N331" s="108"/>
      <c r="O331" s="112"/>
      <c r="P331" s="112"/>
      <c r="Q331" s="108"/>
      <c r="R331" s="108"/>
      <c r="S331" s="112"/>
    </row>
    <row r="332" spans="1:19" ht="15.75" customHeight="1" x14ac:dyDescent="0.2">
      <c r="A332" s="108"/>
      <c r="B332" s="108"/>
      <c r="C332" s="108"/>
      <c r="D332" s="107"/>
      <c r="E332" s="108"/>
      <c r="F332" s="108"/>
      <c r="G332" s="108"/>
      <c r="H332" s="108"/>
      <c r="I332" s="108"/>
      <c r="J332" s="109"/>
      <c r="K332" s="109"/>
      <c r="L332" s="108"/>
      <c r="M332" s="108"/>
      <c r="N332" s="108"/>
      <c r="O332" s="112"/>
      <c r="P332" s="112"/>
      <c r="Q332" s="108"/>
      <c r="R332" s="108"/>
      <c r="S332" s="112"/>
    </row>
    <row r="333" spans="1:19" ht="15.75" customHeight="1" x14ac:dyDescent="0.2">
      <c r="A333" s="108"/>
      <c r="B333" s="108"/>
      <c r="C333" s="108"/>
      <c r="D333" s="107"/>
      <c r="E333" s="108"/>
      <c r="F333" s="108"/>
      <c r="G333" s="108"/>
      <c r="H333" s="108"/>
      <c r="I333" s="108"/>
      <c r="J333" s="109"/>
      <c r="K333" s="109"/>
      <c r="L333" s="108"/>
      <c r="M333" s="108"/>
      <c r="N333" s="108"/>
      <c r="O333" s="112"/>
      <c r="P333" s="112"/>
      <c r="Q333" s="108"/>
      <c r="R333" s="108"/>
      <c r="S333" s="112"/>
    </row>
    <row r="334" spans="1:19" ht="15.75" customHeight="1" x14ac:dyDescent="0.2">
      <c r="A334" s="108"/>
      <c r="B334" s="108"/>
      <c r="C334" s="108"/>
      <c r="D334" s="107"/>
      <c r="E334" s="108"/>
      <c r="F334" s="108"/>
      <c r="G334" s="108"/>
      <c r="H334" s="108"/>
      <c r="I334" s="108"/>
      <c r="J334" s="109"/>
      <c r="K334" s="109"/>
      <c r="L334" s="108"/>
      <c r="M334" s="108"/>
      <c r="N334" s="108"/>
      <c r="O334" s="112"/>
      <c r="P334" s="112"/>
      <c r="Q334" s="108"/>
      <c r="R334" s="108"/>
      <c r="S334" s="112"/>
    </row>
    <row r="335" spans="1:19" ht="15.75" customHeight="1" x14ac:dyDescent="0.2">
      <c r="A335" s="108"/>
      <c r="B335" s="108"/>
      <c r="C335" s="108"/>
      <c r="D335" s="107"/>
      <c r="E335" s="108"/>
      <c r="F335" s="108"/>
      <c r="G335" s="108"/>
      <c r="H335" s="108"/>
      <c r="I335" s="108"/>
      <c r="J335" s="109"/>
      <c r="K335" s="109"/>
      <c r="L335" s="108"/>
      <c r="M335" s="108"/>
      <c r="N335" s="108"/>
      <c r="O335" s="112"/>
      <c r="P335" s="112"/>
      <c r="Q335" s="108"/>
      <c r="R335" s="108"/>
      <c r="S335" s="112"/>
    </row>
    <row r="336" spans="1:19" ht="15.75" customHeight="1" x14ac:dyDescent="0.2">
      <c r="A336" s="108"/>
      <c r="B336" s="108"/>
      <c r="C336" s="108"/>
      <c r="D336" s="107"/>
      <c r="E336" s="108"/>
      <c r="F336" s="108"/>
      <c r="G336" s="108"/>
      <c r="H336" s="108"/>
      <c r="I336" s="108"/>
      <c r="J336" s="109"/>
      <c r="K336" s="109"/>
      <c r="L336" s="108"/>
      <c r="M336" s="108"/>
      <c r="N336" s="108"/>
      <c r="O336" s="112"/>
      <c r="P336" s="112"/>
      <c r="Q336" s="108"/>
      <c r="R336" s="108"/>
      <c r="S336" s="112"/>
    </row>
    <row r="337" spans="1:19" ht="15.75" customHeight="1" x14ac:dyDescent="0.2">
      <c r="A337" s="108"/>
      <c r="B337" s="108"/>
      <c r="C337" s="108"/>
      <c r="D337" s="107"/>
      <c r="E337" s="108"/>
      <c r="F337" s="108"/>
      <c r="G337" s="108"/>
      <c r="H337" s="108"/>
      <c r="I337" s="108"/>
      <c r="J337" s="109"/>
      <c r="K337" s="109"/>
      <c r="L337" s="108"/>
      <c r="M337" s="108"/>
      <c r="N337" s="108"/>
      <c r="O337" s="112"/>
      <c r="P337" s="112"/>
      <c r="Q337" s="108"/>
      <c r="R337" s="108"/>
      <c r="S337" s="112"/>
    </row>
    <row r="338" spans="1:19" ht="15.75" customHeight="1" x14ac:dyDescent="0.2">
      <c r="A338" s="108"/>
      <c r="B338" s="108"/>
      <c r="C338" s="108"/>
      <c r="D338" s="107"/>
      <c r="E338" s="108"/>
      <c r="F338" s="108"/>
      <c r="G338" s="108"/>
      <c r="H338" s="108"/>
      <c r="I338" s="108"/>
      <c r="J338" s="109"/>
      <c r="K338" s="109"/>
      <c r="L338" s="108"/>
      <c r="M338" s="108"/>
      <c r="N338" s="108"/>
      <c r="O338" s="112"/>
      <c r="P338" s="112"/>
      <c r="Q338" s="108"/>
      <c r="R338" s="108"/>
      <c r="S338" s="112"/>
    </row>
    <row r="339" spans="1:19" ht="15.75" customHeight="1" x14ac:dyDescent="0.2">
      <c r="A339" s="108"/>
      <c r="B339" s="108"/>
      <c r="C339" s="108"/>
      <c r="D339" s="107"/>
      <c r="E339" s="108"/>
      <c r="F339" s="108"/>
      <c r="G339" s="108"/>
      <c r="H339" s="108"/>
      <c r="I339" s="108"/>
      <c r="J339" s="109"/>
      <c r="K339" s="109"/>
      <c r="L339" s="108"/>
      <c r="M339" s="108"/>
      <c r="N339" s="108"/>
      <c r="O339" s="112"/>
      <c r="P339" s="112"/>
      <c r="Q339" s="108"/>
      <c r="R339" s="108"/>
      <c r="S339" s="112"/>
    </row>
    <row r="340" spans="1:19" ht="15.75" customHeight="1" x14ac:dyDescent="0.2">
      <c r="A340" s="108"/>
      <c r="B340" s="108"/>
      <c r="C340" s="108"/>
      <c r="D340" s="107"/>
      <c r="E340" s="108"/>
      <c r="F340" s="108"/>
      <c r="G340" s="108"/>
      <c r="H340" s="108"/>
      <c r="I340" s="108"/>
      <c r="J340" s="109"/>
      <c r="K340" s="109"/>
      <c r="L340" s="108"/>
      <c r="M340" s="108"/>
      <c r="N340" s="108"/>
      <c r="O340" s="112"/>
      <c r="P340" s="112"/>
      <c r="Q340" s="108"/>
      <c r="R340" s="108"/>
      <c r="S340" s="112"/>
    </row>
    <row r="341" spans="1:19" ht="15.75" customHeight="1" x14ac:dyDescent="0.2">
      <c r="A341" s="108"/>
      <c r="B341" s="108"/>
      <c r="C341" s="108"/>
      <c r="D341" s="107"/>
      <c r="E341" s="108"/>
      <c r="F341" s="108"/>
      <c r="G341" s="108"/>
      <c r="H341" s="108"/>
      <c r="I341" s="108"/>
      <c r="J341" s="109"/>
      <c r="K341" s="109"/>
      <c r="L341" s="108"/>
      <c r="M341" s="108"/>
      <c r="N341" s="108"/>
      <c r="O341" s="112"/>
      <c r="P341" s="112"/>
      <c r="Q341" s="108"/>
      <c r="R341" s="108"/>
      <c r="S341" s="112"/>
    </row>
    <row r="342" spans="1:19" ht="15.75" customHeight="1" x14ac:dyDescent="0.2">
      <c r="A342" s="108"/>
      <c r="B342" s="108"/>
      <c r="C342" s="108"/>
      <c r="D342" s="107"/>
      <c r="E342" s="108"/>
      <c r="F342" s="108"/>
      <c r="G342" s="108"/>
      <c r="H342" s="108"/>
      <c r="I342" s="108"/>
      <c r="J342" s="109"/>
      <c r="K342" s="109"/>
      <c r="L342" s="108"/>
      <c r="M342" s="108"/>
      <c r="N342" s="108"/>
      <c r="O342" s="112"/>
      <c r="P342" s="112"/>
      <c r="Q342" s="108"/>
      <c r="R342" s="108"/>
      <c r="S342" s="112"/>
    </row>
    <row r="343" spans="1:19" ht="15.75" customHeight="1" x14ac:dyDescent="0.2">
      <c r="A343" s="108"/>
      <c r="B343" s="108"/>
      <c r="C343" s="108"/>
      <c r="D343" s="107"/>
      <c r="E343" s="108"/>
      <c r="F343" s="108"/>
      <c r="G343" s="108"/>
      <c r="H343" s="108"/>
      <c r="I343" s="108"/>
      <c r="J343" s="109"/>
      <c r="K343" s="109"/>
      <c r="L343" s="108"/>
      <c r="M343" s="108"/>
      <c r="N343" s="108"/>
      <c r="O343" s="112"/>
      <c r="P343" s="112"/>
      <c r="Q343" s="108"/>
      <c r="R343" s="108"/>
      <c r="S343" s="112"/>
    </row>
    <row r="344" spans="1:19" ht="15.75" customHeight="1" x14ac:dyDescent="0.2">
      <c r="A344" s="108"/>
      <c r="B344" s="108"/>
      <c r="C344" s="108"/>
      <c r="D344" s="107"/>
      <c r="E344" s="108"/>
      <c r="F344" s="108"/>
      <c r="G344" s="108"/>
      <c r="H344" s="108"/>
      <c r="I344" s="108"/>
      <c r="J344" s="109"/>
      <c r="K344" s="109"/>
      <c r="L344" s="108"/>
      <c r="M344" s="108"/>
      <c r="N344" s="108"/>
      <c r="O344" s="112"/>
      <c r="P344" s="112"/>
      <c r="Q344" s="108"/>
      <c r="R344" s="108"/>
      <c r="S344" s="112"/>
    </row>
    <row r="345" spans="1:19" ht="15.75" customHeight="1" x14ac:dyDescent="0.2">
      <c r="A345" s="108"/>
      <c r="B345" s="108"/>
      <c r="C345" s="108"/>
      <c r="D345" s="107"/>
      <c r="E345" s="108"/>
      <c r="F345" s="108"/>
      <c r="G345" s="108"/>
      <c r="H345" s="108"/>
      <c r="I345" s="108"/>
      <c r="J345" s="109"/>
      <c r="K345" s="109"/>
      <c r="L345" s="108"/>
      <c r="M345" s="108"/>
      <c r="N345" s="108"/>
      <c r="O345" s="112"/>
      <c r="P345" s="112"/>
      <c r="Q345" s="108"/>
      <c r="R345" s="108"/>
      <c r="S345" s="112"/>
    </row>
    <row r="346" spans="1:19" ht="15.75" customHeight="1" x14ac:dyDescent="0.2">
      <c r="A346" s="108"/>
      <c r="B346" s="108"/>
      <c r="C346" s="108"/>
      <c r="D346" s="107"/>
      <c r="E346" s="108"/>
      <c r="F346" s="108"/>
      <c r="G346" s="108"/>
      <c r="H346" s="108"/>
      <c r="I346" s="108"/>
      <c r="J346" s="109"/>
      <c r="K346" s="109"/>
      <c r="L346" s="108"/>
      <c r="M346" s="108"/>
      <c r="N346" s="108"/>
      <c r="O346" s="112"/>
      <c r="P346" s="112"/>
      <c r="Q346" s="108"/>
      <c r="R346" s="108"/>
      <c r="S346" s="112"/>
    </row>
    <row r="347" spans="1:19" ht="15.75" customHeight="1" x14ac:dyDescent="0.2">
      <c r="A347" s="108"/>
      <c r="B347" s="108"/>
      <c r="C347" s="108"/>
      <c r="D347" s="107"/>
      <c r="E347" s="108"/>
      <c r="F347" s="108"/>
      <c r="G347" s="108"/>
      <c r="H347" s="108"/>
      <c r="I347" s="108"/>
      <c r="J347" s="109"/>
      <c r="K347" s="109"/>
      <c r="L347" s="108"/>
      <c r="M347" s="108"/>
      <c r="N347" s="108"/>
      <c r="O347" s="112"/>
      <c r="P347" s="112"/>
      <c r="Q347" s="108"/>
      <c r="R347" s="108"/>
      <c r="S347" s="112"/>
    </row>
    <row r="348" spans="1:19" ht="15.75" customHeight="1" x14ac:dyDescent="0.2">
      <c r="A348" s="108"/>
      <c r="B348" s="108"/>
      <c r="C348" s="108"/>
      <c r="D348" s="107"/>
      <c r="E348" s="108"/>
      <c r="F348" s="108"/>
      <c r="G348" s="108"/>
      <c r="H348" s="108"/>
      <c r="I348" s="108"/>
      <c r="J348" s="109"/>
      <c r="K348" s="109"/>
      <c r="L348" s="108"/>
      <c r="M348" s="108"/>
      <c r="N348" s="108"/>
      <c r="O348" s="112"/>
      <c r="P348" s="112"/>
      <c r="Q348" s="108"/>
      <c r="R348" s="108"/>
      <c r="S348" s="112"/>
    </row>
    <row r="349" spans="1:19" ht="15.75" customHeight="1" x14ac:dyDescent="0.2">
      <c r="A349" s="108"/>
      <c r="B349" s="108"/>
      <c r="C349" s="108"/>
      <c r="D349" s="107"/>
      <c r="E349" s="108"/>
      <c r="F349" s="108"/>
      <c r="G349" s="108"/>
      <c r="H349" s="108"/>
      <c r="I349" s="108"/>
      <c r="J349" s="109"/>
      <c r="K349" s="109"/>
      <c r="L349" s="108"/>
      <c r="M349" s="108"/>
      <c r="N349" s="108"/>
      <c r="O349" s="112"/>
      <c r="P349" s="112"/>
      <c r="Q349" s="108"/>
      <c r="R349" s="108"/>
      <c r="S349" s="112"/>
    </row>
    <row r="350" spans="1:19" ht="15.75" customHeight="1" x14ac:dyDescent="0.2">
      <c r="A350" s="108"/>
      <c r="B350" s="108"/>
      <c r="C350" s="108"/>
      <c r="D350" s="107"/>
      <c r="E350" s="108"/>
      <c r="F350" s="108"/>
      <c r="G350" s="108"/>
      <c r="H350" s="108"/>
      <c r="I350" s="108"/>
      <c r="J350" s="109"/>
      <c r="K350" s="109"/>
      <c r="L350" s="108"/>
      <c r="M350" s="108"/>
      <c r="N350" s="108"/>
      <c r="O350" s="112"/>
      <c r="P350" s="112"/>
      <c r="Q350" s="108"/>
      <c r="R350" s="108"/>
      <c r="S350" s="112"/>
    </row>
    <row r="351" spans="1:19" ht="15.75" customHeight="1" x14ac:dyDescent="0.2">
      <c r="A351" s="108"/>
      <c r="B351" s="108"/>
      <c r="C351" s="108"/>
      <c r="D351" s="107"/>
      <c r="E351" s="108"/>
      <c r="F351" s="108"/>
      <c r="G351" s="108"/>
      <c r="H351" s="108"/>
      <c r="I351" s="108"/>
      <c r="J351" s="109"/>
      <c r="K351" s="109"/>
      <c r="L351" s="108"/>
      <c r="M351" s="108"/>
      <c r="N351" s="108"/>
      <c r="O351" s="112"/>
      <c r="P351" s="112"/>
      <c r="Q351" s="108"/>
      <c r="R351" s="108"/>
      <c r="S351" s="112"/>
    </row>
    <row r="352" spans="1:19" ht="15.75" customHeight="1" x14ac:dyDescent="0.2">
      <c r="A352" s="108"/>
      <c r="B352" s="108"/>
      <c r="C352" s="108"/>
      <c r="D352" s="107"/>
      <c r="E352" s="108"/>
      <c r="F352" s="108"/>
      <c r="G352" s="108"/>
      <c r="H352" s="108"/>
      <c r="I352" s="108"/>
      <c r="J352" s="109"/>
      <c r="K352" s="109"/>
      <c r="L352" s="108"/>
      <c r="M352" s="108"/>
      <c r="N352" s="108"/>
      <c r="O352" s="112"/>
      <c r="P352" s="112"/>
      <c r="Q352" s="108"/>
      <c r="R352" s="108"/>
      <c r="S352" s="112"/>
    </row>
    <row r="353" spans="1:19" ht="15.75" customHeight="1" x14ac:dyDescent="0.2">
      <c r="A353" s="108"/>
      <c r="B353" s="108"/>
      <c r="C353" s="108"/>
      <c r="D353" s="107"/>
      <c r="E353" s="108"/>
      <c r="F353" s="108"/>
      <c r="G353" s="108"/>
      <c r="H353" s="108"/>
      <c r="I353" s="108"/>
      <c r="J353" s="109"/>
      <c r="K353" s="109"/>
      <c r="L353" s="108"/>
      <c r="M353" s="108"/>
      <c r="N353" s="108"/>
      <c r="O353" s="112"/>
      <c r="P353" s="112"/>
      <c r="Q353" s="108"/>
      <c r="R353" s="108"/>
      <c r="S353" s="112"/>
    </row>
    <row r="354" spans="1:19" ht="15.75" customHeight="1" x14ac:dyDescent="0.2">
      <c r="A354" s="108"/>
      <c r="B354" s="108"/>
      <c r="C354" s="108"/>
      <c r="D354" s="107"/>
      <c r="E354" s="108"/>
      <c r="F354" s="108"/>
      <c r="G354" s="108"/>
      <c r="H354" s="108"/>
      <c r="I354" s="108"/>
      <c r="J354" s="109"/>
      <c r="K354" s="109"/>
      <c r="L354" s="108"/>
      <c r="M354" s="108"/>
      <c r="N354" s="108"/>
      <c r="O354" s="112"/>
      <c r="P354" s="112"/>
      <c r="Q354" s="108"/>
      <c r="R354" s="108"/>
      <c r="S354" s="112"/>
    </row>
    <row r="355" spans="1:19" ht="15.75" customHeight="1" x14ac:dyDescent="0.2">
      <c r="A355" s="108"/>
      <c r="B355" s="108"/>
      <c r="C355" s="108"/>
      <c r="D355" s="107"/>
      <c r="E355" s="108"/>
      <c r="F355" s="108"/>
      <c r="G355" s="108"/>
      <c r="H355" s="108"/>
      <c r="I355" s="108"/>
      <c r="J355" s="109"/>
      <c r="K355" s="109"/>
      <c r="L355" s="108"/>
      <c r="M355" s="108"/>
      <c r="N355" s="108"/>
      <c r="O355" s="112"/>
      <c r="P355" s="112"/>
      <c r="Q355" s="108"/>
      <c r="R355" s="108"/>
      <c r="S355" s="112"/>
    </row>
    <row r="356" spans="1:19" ht="15.75" customHeight="1" x14ac:dyDescent="0.2">
      <c r="A356" s="108"/>
      <c r="B356" s="108"/>
      <c r="C356" s="108"/>
      <c r="D356" s="107"/>
      <c r="E356" s="108"/>
      <c r="F356" s="108"/>
      <c r="G356" s="108"/>
      <c r="H356" s="108"/>
      <c r="I356" s="108"/>
      <c r="J356" s="109"/>
      <c r="K356" s="109"/>
      <c r="L356" s="108"/>
      <c r="M356" s="108"/>
      <c r="N356" s="108"/>
      <c r="O356" s="112"/>
      <c r="P356" s="112"/>
      <c r="Q356" s="108"/>
      <c r="R356" s="108"/>
      <c r="S356" s="112"/>
    </row>
    <row r="357" spans="1:19" ht="15.75" customHeight="1" x14ac:dyDescent="0.2">
      <c r="A357" s="108"/>
      <c r="B357" s="108"/>
      <c r="C357" s="108"/>
      <c r="D357" s="107"/>
      <c r="E357" s="108"/>
      <c r="F357" s="108"/>
      <c r="G357" s="108"/>
      <c r="H357" s="108"/>
      <c r="I357" s="108"/>
      <c r="J357" s="109"/>
      <c r="K357" s="109"/>
      <c r="L357" s="108"/>
      <c r="M357" s="108"/>
      <c r="N357" s="108"/>
      <c r="O357" s="112"/>
      <c r="P357" s="112"/>
      <c r="Q357" s="108"/>
      <c r="R357" s="108"/>
      <c r="S357" s="112"/>
    </row>
    <row r="358" spans="1:19" ht="15.75" customHeight="1" x14ac:dyDescent="0.2">
      <c r="A358" s="108"/>
      <c r="B358" s="108"/>
      <c r="C358" s="108"/>
      <c r="D358" s="107"/>
      <c r="E358" s="108"/>
      <c r="F358" s="108"/>
      <c r="G358" s="108"/>
      <c r="H358" s="108"/>
      <c r="I358" s="108"/>
      <c r="J358" s="109"/>
      <c r="K358" s="109"/>
      <c r="L358" s="108"/>
      <c r="M358" s="108"/>
      <c r="N358" s="108"/>
      <c r="O358" s="112"/>
      <c r="P358" s="112"/>
      <c r="Q358" s="108"/>
      <c r="R358" s="108"/>
      <c r="S358" s="112"/>
    </row>
    <row r="359" spans="1:19" ht="15.75" customHeight="1" x14ac:dyDescent="0.2">
      <c r="A359" s="108"/>
      <c r="B359" s="108"/>
      <c r="C359" s="108"/>
      <c r="D359" s="107"/>
      <c r="E359" s="108"/>
      <c r="F359" s="108"/>
      <c r="G359" s="108"/>
      <c r="H359" s="108"/>
      <c r="I359" s="108"/>
      <c r="J359" s="109"/>
      <c r="K359" s="109"/>
      <c r="L359" s="108"/>
      <c r="M359" s="108"/>
      <c r="N359" s="108"/>
      <c r="O359" s="112"/>
      <c r="P359" s="112"/>
      <c r="Q359" s="108"/>
      <c r="R359" s="108"/>
      <c r="S359" s="112"/>
    </row>
    <row r="360" spans="1:19" ht="15.75" customHeight="1" x14ac:dyDescent="0.2">
      <c r="A360" s="108"/>
      <c r="B360" s="108"/>
      <c r="C360" s="108"/>
      <c r="D360" s="107"/>
      <c r="E360" s="108"/>
      <c r="F360" s="108"/>
      <c r="G360" s="108"/>
      <c r="H360" s="108"/>
      <c r="I360" s="108"/>
      <c r="J360" s="109"/>
      <c r="K360" s="109"/>
      <c r="L360" s="108"/>
      <c r="M360" s="108"/>
      <c r="N360" s="108"/>
      <c r="O360" s="112"/>
      <c r="P360" s="112"/>
      <c r="Q360" s="108"/>
      <c r="R360" s="108"/>
      <c r="S360" s="112"/>
    </row>
    <row r="361" spans="1:19" ht="15.75" customHeight="1" x14ac:dyDescent="0.2">
      <c r="A361" s="108"/>
      <c r="B361" s="108"/>
      <c r="C361" s="108"/>
      <c r="D361" s="107"/>
      <c r="E361" s="108"/>
      <c r="F361" s="108"/>
      <c r="G361" s="108"/>
      <c r="H361" s="108"/>
      <c r="I361" s="108"/>
      <c r="J361" s="109"/>
      <c r="K361" s="109"/>
      <c r="L361" s="108"/>
      <c r="M361" s="108"/>
      <c r="N361" s="108"/>
      <c r="O361" s="112"/>
      <c r="P361" s="112"/>
      <c r="Q361" s="108"/>
      <c r="R361" s="108"/>
      <c r="S361" s="112"/>
    </row>
    <row r="362" spans="1:19" ht="15.75" customHeight="1" x14ac:dyDescent="0.2">
      <c r="A362" s="108"/>
      <c r="B362" s="108"/>
      <c r="C362" s="108"/>
      <c r="D362" s="107"/>
      <c r="E362" s="108"/>
      <c r="F362" s="108"/>
      <c r="G362" s="108"/>
      <c r="H362" s="108"/>
      <c r="I362" s="108"/>
      <c r="J362" s="109"/>
      <c r="K362" s="109"/>
      <c r="L362" s="108"/>
      <c r="M362" s="108"/>
      <c r="N362" s="108"/>
      <c r="O362" s="112"/>
      <c r="P362" s="112"/>
      <c r="Q362" s="108"/>
      <c r="R362" s="108"/>
      <c r="S362" s="112"/>
    </row>
    <row r="363" spans="1:19" ht="15.75" customHeight="1" x14ac:dyDescent="0.2">
      <c r="A363" s="108"/>
      <c r="B363" s="108"/>
      <c r="C363" s="108"/>
      <c r="D363" s="107"/>
      <c r="E363" s="108"/>
      <c r="F363" s="108"/>
      <c r="G363" s="108"/>
      <c r="H363" s="108"/>
      <c r="I363" s="108"/>
      <c r="J363" s="109"/>
      <c r="K363" s="109"/>
      <c r="L363" s="108"/>
      <c r="M363" s="108"/>
      <c r="N363" s="108"/>
      <c r="O363" s="112"/>
      <c r="P363" s="112"/>
      <c r="Q363" s="108"/>
      <c r="R363" s="108"/>
      <c r="S363" s="112"/>
    </row>
    <row r="364" spans="1:19" ht="15.75" customHeight="1" x14ac:dyDescent="0.2">
      <c r="A364" s="108"/>
      <c r="B364" s="108"/>
      <c r="C364" s="108"/>
      <c r="D364" s="107"/>
      <c r="E364" s="108"/>
      <c r="F364" s="108"/>
      <c r="G364" s="108"/>
      <c r="H364" s="108"/>
      <c r="I364" s="108"/>
      <c r="J364" s="109"/>
      <c r="K364" s="109"/>
      <c r="L364" s="108"/>
      <c r="M364" s="108"/>
      <c r="N364" s="108"/>
      <c r="O364" s="112"/>
      <c r="P364" s="112"/>
      <c r="Q364" s="108"/>
      <c r="R364" s="108"/>
      <c r="S364" s="112"/>
    </row>
    <row r="365" spans="1:19" ht="15.75" customHeight="1" x14ac:dyDescent="0.2">
      <c r="A365" s="108"/>
      <c r="B365" s="108"/>
      <c r="C365" s="108"/>
      <c r="D365" s="107"/>
      <c r="E365" s="108"/>
      <c r="F365" s="108"/>
      <c r="G365" s="108"/>
      <c r="H365" s="108"/>
      <c r="I365" s="108"/>
      <c r="J365" s="109"/>
      <c r="K365" s="109"/>
      <c r="L365" s="108"/>
      <c r="M365" s="108"/>
      <c r="N365" s="108"/>
      <c r="O365" s="112"/>
      <c r="P365" s="112"/>
      <c r="Q365" s="108"/>
      <c r="R365" s="108"/>
      <c r="S365" s="112"/>
    </row>
    <row r="366" spans="1:19" ht="15.75" customHeight="1" x14ac:dyDescent="0.2">
      <c r="A366" s="108"/>
      <c r="B366" s="108"/>
      <c r="C366" s="108"/>
      <c r="D366" s="107"/>
      <c r="E366" s="108"/>
      <c r="F366" s="108"/>
      <c r="G366" s="108"/>
      <c r="H366" s="108"/>
      <c r="I366" s="108"/>
      <c r="J366" s="109"/>
      <c r="K366" s="109"/>
      <c r="L366" s="108"/>
      <c r="M366" s="108"/>
      <c r="N366" s="108"/>
      <c r="O366" s="112"/>
      <c r="P366" s="112"/>
      <c r="Q366" s="108"/>
      <c r="R366" s="108"/>
      <c r="S366" s="112"/>
    </row>
    <row r="367" spans="1:19" ht="15.75" customHeight="1" x14ac:dyDescent="0.2">
      <c r="A367" s="108"/>
      <c r="B367" s="108"/>
      <c r="C367" s="108"/>
      <c r="D367" s="107"/>
      <c r="E367" s="108"/>
      <c r="F367" s="108"/>
      <c r="G367" s="108"/>
      <c r="H367" s="108"/>
      <c r="I367" s="108"/>
      <c r="J367" s="109"/>
      <c r="K367" s="109"/>
      <c r="L367" s="108"/>
      <c r="M367" s="108"/>
      <c r="N367" s="108"/>
      <c r="O367" s="112"/>
      <c r="P367" s="112"/>
      <c r="Q367" s="108"/>
      <c r="R367" s="108"/>
      <c r="S367" s="112"/>
    </row>
    <row r="368" spans="1:19" ht="15.75" customHeight="1" x14ac:dyDescent="0.2">
      <c r="A368" s="108"/>
      <c r="B368" s="108"/>
      <c r="C368" s="108"/>
      <c r="D368" s="107"/>
      <c r="E368" s="108"/>
      <c r="F368" s="108"/>
      <c r="G368" s="108"/>
      <c r="H368" s="108"/>
      <c r="I368" s="108"/>
      <c r="J368" s="109"/>
      <c r="K368" s="109"/>
      <c r="L368" s="108"/>
      <c r="M368" s="108"/>
      <c r="N368" s="108"/>
      <c r="O368" s="112"/>
      <c r="P368" s="112"/>
      <c r="Q368" s="108"/>
      <c r="R368" s="108"/>
      <c r="S368" s="112"/>
    </row>
    <row r="369" spans="1:19" ht="15.75" customHeight="1" x14ac:dyDescent="0.2">
      <c r="A369" s="108"/>
      <c r="B369" s="108"/>
      <c r="C369" s="108"/>
      <c r="D369" s="107"/>
      <c r="E369" s="108"/>
      <c r="F369" s="108"/>
      <c r="G369" s="108"/>
      <c r="H369" s="108"/>
      <c r="I369" s="108"/>
      <c r="J369" s="109"/>
      <c r="K369" s="109"/>
      <c r="L369" s="108"/>
      <c r="M369" s="108"/>
      <c r="N369" s="108"/>
      <c r="O369" s="112"/>
      <c r="P369" s="112"/>
      <c r="Q369" s="108"/>
      <c r="R369" s="108"/>
      <c r="S369" s="112"/>
    </row>
    <row r="370" spans="1:19" ht="15.75" customHeight="1" x14ac:dyDescent="0.2">
      <c r="A370" s="108"/>
      <c r="B370" s="108"/>
      <c r="C370" s="108"/>
      <c r="D370" s="107"/>
      <c r="E370" s="108"/>
      <c r="F370" s="108"/>
      <c r="G370" s="108"/>
      <c r="H370" s="108"/>
      <c r="I370" s="108"/>
      <c r="J370" s="109"/>
      <c r="K370" s="109"/>
      <c r="L370" s="108"/>
      <c r="M370" s="108"/>
      <c r="N370" s="108"/>
      <c r="O370" s="112"/>
      <c r="P370" s="112"/>
      <c r="Q370" s="108"/>
      <c r="R370" s="108"/>
      <c r="S370" s="112"/>
    </row>
    <row r="371" spans="1:19" ht="15.75" customHeight="1" x14ac:dyDescent="0.2">
      <c r="A371" s="108"/>
      <c r="B371" s="108"/>
      <c r="C371" s="108"/>
      <c r="D371" s="107"/>
      <c r="E371" s="108"/>
      <c r="F371" s="108"/>
      <c r="G371" s="108"/>
      <c r="H371" s="108"/>
      <c r="I371" s="108"/>
      <c r="J371" s="109"/>
      <c r="K371" s="109"/>
      <c r="L371" s="108"/>
      <c r="M371" s="108"/>
      <c r="N371" s="108"/>
      <c r="O371" s="112"/>
      <c r="P371" s="112"/>
      <c r="Q371" s="108"/>
      <c r="R371" s="108"/>
      <c r="S371" s="112"/>
    </row>
    <row r="372" spans="1:19" ht="15.75" customHeight="1" x14ac:dyDescent="0.2">
      <c r="A372" s="108"/>
      <c r="B372" s="108"/>
      <c r="C372" s="108"/>
      <c r="D372" s="107"/>
      <c r="E372" s="108"/>
      <c r="F372" s="108"/>
      <c r="G372" s="108"/>
      <c r="H372" s="108"/>
      <c r="I372" s="108"/>
      <c r="J372" s="109"/>
      <c r="K372" s="109"/>
      <c r="L372" s="108"/>
      <c r="M372" s="108"/>
      <c r="N372" s="108"/>
      <c r="O372" s="112"/>
      <c r="P372" s="112"/>
      <c r="Q372" s="108"/>
      <c r="R372" s="108"/>
      <c r="S372" s="112"/>
    </row>
    <row r="373" spans="1:19" ht="15.75" customHeight="1" x14ac:dyDescent="0.2">
      <c r="A373" s="108"/>
      <c r="B373" s="108"/>
      <c r="C373" s="108"/>
      <c r="D373" s="107"/>
      <c r="E373" s="108"/>
      <c r="F373" s="108"/>
      <c r="G373" s="108"/>
      <c r="H373" s="108"/>
      <c r="I373" s="108"/>
      <c r="J373" s="109"/>
      <c r="K373" s="109"/>
      <c r="L373" s="108"/>
      <c r="M373" s="108"/>
      <c r="N373" s="108"/>
      <c r="O373" s="112"/>
      <c r="P373" s="112"/>
      <c r="Q373" s="108"/>
      <c r="R373" s="108"/>
      <c r="S373" s="112"/>
    </row>
    <row r="374" spans="1:19" ht="15.75" customHeight="1" x14ac:dyDescent="0.2">
      <c r="A374" s="108"/>
      <c r="B374" s="108"/>
      <c r="C374" s="108"/>
      <c r="D374" s="107"/>
      <c r="E374" s="108"/>
      <c r="F374" s="108"/>
      <c r="G374" s="108"/>
      <c r="H374" s="108"/>
      <c r="I374" s="108"/>
      <c r="J374" s="109"/>
      <c r="K374" s="109"/>
      <c r="L374" s="108"/>
      <c r="M374" s="108"/>
      <c r="N374" s="108"/>
      <c r="O374" s="112"/>
      <c r="P374" s="112"/>
      <c r="Q374" s="108"/>
      <c r="R374" s="108"/>
      <c r="S374" s="112"/>
    </row>
    <row r="375" spans="1:19" ht="15.75" customHeight="1" x14ac:dyDescent="0.2">
      <c r="A375" s="108"/>
      <c r="B375" s="108"/>
      <c r="C375" s="108"/>
      <c r="D375" s="107"/>
      <c r="E375" s="108"/>
      <c r="F375" s="108"/>
      <c r="G375" s="108"/>
      <c r="H375" s="108"/>
      <c r="I375" s="108"/>
      <c r="J375" s="109"/>
      <c r="K375" s="109"/>
      <c r="L375" s="108"/>
      <c r="M375" s="108"/>
      <c r="N375" s="108"/>
      <c r="O375" s="112"/>
      <c r="P375" s="112"/>
      <c r="Q375" s="108"/>
      <c r="R375" s="108"/>
      <c r="S375" s="112"/>
    </row>
    <row r="376" spans="1:19" ht="15.75" customHeight="1" x14ac:dyDescent="0.2">
      <c r="A376" s="108"/>
      <c r="B376" s="108"/>
      <c r="C376" s="108"/>
      <c r="D376" s="107"/>
      <c r="E376" s="108"/>
      <c r="F376" s="108"/>
      <c r="G376" s="108"/>
      <c r="H376" s="108"/>
      <c r="I376" s="108"/>
      <c r="J376" s="109"/>
      <c r="K376" s="109"/>
      <c r="L376" s="108"/>
      <c r="M376" s="108"/>
      <c r="N376" s="108"/>
      <c r="O376" s="112"/>
      <c r="P376" s="112"/>
      <c r="Q376" s="108"/>
      <c r="R376" s="108"/>
      <c r="S376" s="112"/>
    </row>
    <row r="377" spans="1:19" ht="15.75" customHeight="1" x14ac:dyDescent="0.2">
      <c r="A377" s="108"/>
      <c r="B377" s="108"/>
      <c r="C377" s="108"/>
      <c r="D377" s="107"/>
      <c r="E377" s="108"/>
      <c r="F377" s="108"/>
      <c r="G377" s="108"/>
      <c r="H377" s="108"/>
      <c r="I377" s="108"/>
      <c r="J377" s="109"/>
      <c r="K377" s="109"/>
      <c r="L377" s="108"/>
      <c r="M377" s="108"/>
      <c r="N377" s="108"/>
      <c r="O377" s="112"/>
      <c r="P377" s="112"/>
      <c r="Q377" s="108"/>
      <c r="R377" s="108"/>
      <c r="S377" s="112"/>
    </row>
    <row r="378" spans="1:19" ht="15.75" customHeight="1" x14ac:dyDescent="0.2">
      <c r="A378" s="108"/>
      <c r="B378" s="108"/>
      <c r="C378" s="108"/>
      <c r="D378" s="107"/>
      <c r="E378" s="108"/>
      <c r="F378" s="108"/>
      <c r="G378" s="108"/>
      <c r="H378" s="108"/>
      <c r="I378" s="108"/>
      <c r="J378" s="109"/>
      <c r="K378" s="109"/>
      <c r="L378" s="108"/>
      <c r="M378" s="108"/>
      <c r="N378" s="108"/>
      <c r="O378" s="112"/>
      <c r="P378" s="112"/>
      <c r="Q378" s="108"/>
      <c r="R378" s="108"/>
      <c r="S378" s="112"/>
    </row>
    <row r="379" spans="1:19" ht="15.75" customHeight="1" x14ac:dyDescent="0.2">
      <c r="A379" s="108"/>
      <c r="B379" s="108"/>
      <c r="C379" s="108"/>
      <c r="D379" s="107"/>
      <c r="E379" s="108"/>
      <c r="F379" s="108"/>
      <c r="G379" s="108"/>
      <c r="H379" s="108"/>
      <c r="I379" s="108"/>
      <c r="J379" s="109"/>
      <c r="K379" s="109"/>
      <c r="L379" s="108"/>
      <c r="M379" s="108"/>
      <c r="N379" s="108"/>
      <c r="O379" s="112"/>
      <c r="P379" s="112"/>
      <c r="Q379" s="108"/>
      <c r="R379" s="108"/>
      <c r="S379" s="112"/>
    </row>
    <row r="380" spans="1:19" ht="15.75" customHeight="1" x14ac:dyDescent="0.2">
      <c r="A380" s="108"/>
      <c r="B380" s="108"/>
      <c r="C380" s="108"/>
      <c r="D380" s="107"/>
      <c r="E380" s="108"/>
      <c r="F380" s="108"/>
      <c r="G380" s="108"/>
      <c r="H380" s="108"/>
      <c r="I380" s="108"/>
      <c r="J380" s="109"/>
      <c r="K380" s="109"/>
      <c r="L380" s="108"/>
      <c r="M380" s="108"/>
      <c r="N380" s="108"/>
      <c r="O380" s="112"/>
      <c r="P380" s="112"/>
      <c r="Q380" s="108"/>
      <c r="R380" s="108"/>
      <c r="S380" s="112"/>
    </row>
    <row r="381" spans="1:19" ht="15.75" customHeight="1" x14ac:dyDescent="0.2">
      <c r="A381" s="108"/>
      <c r="B381" s="108"/>
      <c r="C381" s="108"/>
      <c r="D381" s="107"/>
      <c r="E381" s="108"/>
      <c r="F381" s="108"/>
      <c r="G381" s="108"/>
      <c r="H381" s="108"/>
      <c r="I381" s="108"/>
      <c r="J381" s="109"/>
      <c r="K381" s="109"/>
      <c r="L381" s="108"/>
      <c r="M381" s="108"/>
      <c r="N381" s="108"/>
      <c r="O381" s="112"/>
      <c r="P381" s="112"/>
      <c r="Q381" s="108"/>
      <c r="R381" s="108"/>
      <c r="S381" s="112"/>
    </row>
    <row r="382" spans="1:19" ht="15.75" customHeight="1" x14ac:dyDescent="0.2">
      <c r="A382" s="108"/>
      <c r="B382" s="108"/>
      <c r="C382" s="108"/>
      <c r="D382" s="107"/>
      <c r="E382" s="108"/>
      <c r="F382" s="108"/>
      <c r="G382" s="108"/>
      <c r="H382" s="108"/>
      <c r="I382" s="108"/>
      <c r="J382" s="109"/>
      <c r="K382" s="109"/>
      <c r="L382" s="108"/>
      <c r="M382" s="108"/>
      <c r="N382" s="108"/>
      <c r="O382" s="112"/>
      <c r="P382" s="112"/>
      <c r="Q382" s="108"/>
      <c r="R382" s="108"/>
      <c r="S382" s="112"/>
    </row>
    <row r="383" spans="1:19" ht="15.75" customHeight="1" x14ac:dyDescent="0.2">
      <c r="A383" s="108"/>
      <c r="B383" s="108"/>
      <c r="C383" s="108"/>
      <c r="D383" s="107"/>
      <c r="E383" s="108"/>
      <c r="F383" s="108"/>
      <c r="G383" s="108"/>
      <c r="H383" s="108"/>
      <c r="I383" s="108"/>
      <c r="J383" s="109"/>
      <c r="K383" s="109"/>
      <c r="L383" s="108"/>
      <c r="M383" s="108"/>
      <c r="N383" s="108"/>
      <c r="O383" s="112"/>
      <c r="P383" s="112"/>
      <c r="Q383" s="108"/>
      <c r="R383" s="108"/>
      <c r="S383" s="112"/>
    </row>
    <row r="384" spans="1:19" ht="15.75" customHeight="1" x14ac:dyDescent="0.2">
      <c r="A384" s="108"/>
      <c r="B384" s="108"/>
      <c r="C384" s="108"/>
      <c r="D384" s="107"/>
      <c r="E384" s="108"/>
      <c r="F384" s="108"/>
      <c r="G384" s="108"/>
      <c r="H384" s="108"/>
      <c r="I384" s="108"/>
      <c r="J384" s="109"/>
      <c r="K384" s="109"/>
      <c r="L384" s="108"/>
      <c r="M384" s="108"/>
      <c r="N384" s="108"/>
      <c r="O384" s="112"/>
      <c r="P384" s="112"/>
      <c r="Q384" s="108"/>
      <c r="R384" s="108"/>
      <c r="S384" s="112"/>
    </row>
    <row r="385" spans="1:19" ht="15.75" customHeight="1" x14ac:dyDescent="0.2">
      <c r="A385" s="108"/>
      <c r="B385" s="108"/>
      <c r="C385" s="108"/>
      <c r="D385" s="107"/>
      <c r="E385" s="108"/>
      <c r="F385" s="108"/>
      <c r="G385" s="108"/>
      <c r="H385" s="108"/>
      <c r="I385" s="108"/>
      <c r="J385" s="109"/>
      <c r="K385" s="109"/>
      <c r="L385" s="108"/>
      <c r="M385" s="108"/>
      <c r="N385" s="108"/>
      <c r="O385" s="112"/>
      <c r="P385" s="112"/>
      <c r="Q385" s="108"/>
      <c r="R385" s="108"/>
      <c r="S385" s="112"/>
    </row>
    <row r="386" spans="1:19" ht="15.75" customHeight="1" x14ac:dyDescent="0.2">
      <c r="A386" s="108"/>
      <c r="B386" s="108"/>
      <c r="C386" s="108"/>
      <c r="D386" s="107"/>
      <c r="E386" s="108"/>
      <c r="F386" s="108"/>
      <c r="G386" s="108"/>
      <c r="H386" s="108"/>
      <c r="I386" s="108"/>
      <c r="J386" s="109"/>
      <c r="K386" s="109"/>
      <c r="L386" s="108"/>
      <c r="M386" s="108"/>
      <c r="N386" s="108"/>
      <c r="O386" s="112"/>
      <c r="P386" s="112"/>
      <c r="Q386" s="108"/>
      <c r="R386" s="108"/>
      <c r="S386" s="112"/>
    </row>
    <row r="387" spans="1:19" ht="15.75" customHeight="1" x14ac:dyDescent="0.2">
      <c r="A387" s="108"/>
      <c r="B387" s="108"/>
      <c r="C387" s="108"/>
      <c r="D387" s="107"/>
      <c r="E387" s="108"/>
      <c r="F387" s="108"/>
      <c r="G387" s="108"/>
      <c r="H387" s="108"/>
      <c r="I387" s="108"/>
      <c r="J387" s="109"/>
      <c r="K387" s="109"/>
      <c r="L387" s="108"/>
      <c r="M387" s="108"/>
      <c r="N387" s="108"/>
      <c r="O387" s="112"/>
      <c r="P387" s="112"/>
      <c r="Q387" s="108"/>
      <c r="R387" s="108"/>
      <c r="S387" s="112"/>
    </row>
    <row r="388" spans="1:19" ht="15.75" customHeight="1" x14ac:dyDescent="0.2">
      <c r="A388" s="108"/>
      <c r="B388" s="108"/>
      <c r="C388" s="108"/>
      <c r="D388" s="107"/>
      <c r="E388" s="108"/>
      <c r="F388" s="108"/>
      <c r="G388" s="108"/>
      <c r="H388" s="108"/>
      <c r="I388" s="108"/>
      <c r="J388" s="109"/>
      <c r="K388" s="109"/>
      <c r="L388" s="108"/>
      <c r="M388" s="108"/>
      <c r="N388" s="108"/>
      <c r="O388" s="112"/>
      <c r="P388" s="112"/>
      <c r="Q388" s="108"/>
      <c r="R388" s="108"/>
      <c r="S388" s="112"/>
    </row>
    <row r="389" spans="1:19" ht="15.75" customHeight="1" x14ac:dyDescent="0.2">
      <c r="A389" s="108"/>
      <c r="B389" s="108"/>
      <c r="C389" s="108"/>
      <c r="D389" s="107"/>
      <c r="E389" s="108"/>
      <c r="F389" s="108"/>
      <c r="G389" s="108"/>
      <c r="H389" s="108"/>
      <c r="I389" s="108"/>
      <c r="J389" s="109"/>
      <c r="K389" s="109"/>
      <c r="L389" s="108"/>
      <c r="M389" s="108"/>
      <c r="N389" s="108"/>
      <c r="O389" s="112"/>
      <c r="P389" s="112"/>
      <c r="Q389" s="108"/>
      <c r="R389" s="108"/>
      <c r="S389" s="112"/>
    </row>
    <row r="390" spans="1:19" ht="15.75" customHeight="1" x14ac:dyDescent="0.2">
      <c r="A390" s="108"/>
      <c r="B390" s="108"/>
      <c r="C390" s="108"/>
      <c r="D390" s="107"/>
      <c r="E390" s="108"/>
      <c r="F390" s="108"/>
      <c r="G390" s="108"/>
      <c r="H390" s="108"/>
      <c r="I390" s="108"/>
      <c r="J390" s="109"/>
      <c r="K390" s="109"/>
      <c r="L390" s="108"/>
      <c r="M390" s="108"/>
      <c r="N390" s="108"/>
      <c r="O390" s="112"/>
      <c r="P390" s="112"/>
      <c r="Q390" s="108"/>
      <c r="R390" s="108"/>
      <c r="S390" s="112"/>
    </row>
    <row r="391" spans="1:19" ht="15.75" customHeight="1" x14ac:dyDescent="0.2">
      <c r="A391" s="108"/>
      <c r="B391" s="108"/>
      <c r="C391" s="108"/>
      <c r="D391" s="107"/>
      <c r="E391" s="108"/>
      <c r="F391" s="108"/>
      <c r="G391" s="108"/>
      <c r="H391" s="108"/>
      <c r="I391" s="108"/>
      <c r="J391" s="109"/>
      <c r="K391" s="109"/>
      <c r="L391" s="108"/>
      <c r="M391" s="108"/>
      <c r="N391" s="108"/>
      <c r="O391" s="112"/>
      <c r="P391" s="112"/>
      <c r="Q391" s="108"/>
      <c r="R391" s="108"/>
      <c r="S391" s="112"/>
    </row>
    <row r="392" spans="1:19" ht="15.75" customHeight="1" x14ac:dyDescent="0.2">
      <c r="A392" s="108"/>
      <c r="B392" s="108"/>
      <c r="C392" s="108"/>
      <c r="D392" s="107"/>
      <c r="E392" s="108"/>
      <c r="F392" s="108"/>
      <c r="G392" s="108"/>
      <c r="H392" s="108"/>
      <c r="I392" s="108"/>
      <c r="J392" s="109"/>
      <c r="K392" s="109"/>
      <c r="L392" s="108"/>
      <c r="M392" s="108"/>
      <c r="N392" s="108"/>
      <c r="O392" s="112"/>
      <c r="P392" s="112"/>
      <c r="Q392" s="108"/>
      <c r="R392" s="108"/>
      <c r="S392" s="112"/>
    </row>
    <row r="393" spans="1:19" ht="15.75" customHeight="1" x14ac:dyDescent="0.2">
      <c r="A393" s="108"/>
      <c r="B393" s="108"/>
      <c r="C393" s="108"/>
      <c r="D393" s="107"/>
      <c r="E393" s="108"/>
      <c r="F393" s="108"/>
      <c r="G393" s="108"/>
      <c r="H393" s="108"/>
      <c r="I393" s="108"/>
      <c r="J393" s="109"/>
      <c r="K393" s="109"/>
      <c r="L393" s="108"/>
      <c r="M393" s="108"/>
      <c r="N393" s="108"/>
      <c r="O393" s="112"/>
      <c r="P393" s="112"/>
      <c r="Q393" s="108"/>
      <c r="R393" s="108"/>
      <c r="S393" s="112"/>
    </row>
    <row r="394" spans="1:19" ht="15.75" customHeight="1" x14ac:dyDescent="0.2">
      <c r="A394" s="108"/>
      <c r="B394" s="108"/>
      <c r="C394" s="108"/>
      <c r="D394" s="107"/>
      <c r="E394" s="108"/>
      <c r="F394" s="108"/>
      <c r="G394" s="108"/>
      <c r="H394" s="108"/>
      <c r="I394" s="108"/>
      <c r="J394" s="109"/>
      <c r="K394" s="109"/>
      <c r="L394" s="108"/>
      <c r="M394" s="108"/>
      <c r="N394" s="108"/>
      <c r="O394" s="112"/>
      <c r="P394" s="112"/>
      <c r="Q394" s="108"/>
      <c r="R394" s="108"/>
      <c r="S394" s="112"/>
    </row>
    <row r="395" spans="1:19" ht="15.75" customHeight="1" x14ac:dyDescent="0.2">
      <c r="A395" s="108"/>
      <c r="B395" s="108"/>
      <c r="C395" s="108"/>
      <c r="D395" s="107"/>
      <c r="E395" s="108"/>
      <c r="F395" s="108"/>
      <c r="G395" s="108"/>
      <c r="H395" s="108"/>
      <c r="I395" s="108"/>
      <c r="J395" s="109"/>
      <c r="K395" s="109"/>
      <c r="L395" s="108"/>
      <c r="M395" s="108"/>
      <c r="N395" s="108"/>
      <c r="O395" s="112"/>
      <c r="P395" s="112"/>
      <c r="Q395" s="108"/>
      <c r="R395" s="108"/>
      <c r="S395" s="112"/>
    </row>
    <row r="396" spans="1:19" ht="15.75" customHeight="1" x14ac:dyDescent="0.2">
      <c r="A396" s="108"/>
      <c r="B396" s="108"/>
      <c r="C396" s="108"/>
      <c r="D396" s="107"/>
      <c r="E396" s="108"/>
      <c r="F396" s="108"/>
      <c r="G396" s="108"/>
      <c r="H396" s="108"/>
      <c r="I396" s="108"/>
      <c r="J396" s="109"/>
      <c r="K396" s="109"/>
      <c r="L396" s="108"/>
      <c r="M396" s="108"/>
      <c r="N396" s="108"/>
      <c r="O396" s="112"/>
      <c r="P396" s="112"/>
      <c r="Q396" s="108"/>
      <c r="R396" s="108"/>
      <c r="S396" s="112"/>
    </row>
    <row r="397" spans="1:19" ht="15.75" customHeight="1" x14ac:dyDescent="0.2">
      <c r="A397" s="108"/>
      <c r="B397" s="108"/>
      <c r="C397" s="108"/>
      <c r="D397" s="107"/>
      <c r="E397" s="108"/>
      <c r="F397" s="108"/>
      <c r="G397" s="108"/>
      <c r="H397" s="108"/>
      <c r="I397" s="108"/>
      <c r="J397" s="109"/>
      <c r="K397" s="109"/>
      <c r="L397" s="108"/>
      <c r="M397" s="108"/>
      <c r="N397" s="108"/>
      <c r="O397" s="112"/>
      <c r="P397" s="112"/>
      <c r="Q397" s="108"/>
      <c r="R397" s="108"/>
      <c r="S397" s="112"/>
    </row>
    <row r="398" spans="1:19" ht="15.75" customHeight="1" x14ac:dyDescent="0.2">
      <c r="A398" s="108"/>
      <c r="B398" s="108"/>
      <c r="C398" s="108"/>
      <c r="D398" s="107"/>
      <c r="E398" s="108"/>
      <c r="F398" s="108"/>
      <c r="G398" s="108"/>
      <c r="H398" s="108"/>
      <c r="I398" s="108"/>
      <c r="J398" s="109"/>
      <c r="K398" s="109"/>
      <c r="L398" s="108"/>
      <c r="M398" s="108"/>
      <c r="N398" s="108"/>
      <c r="O398" s="112"/>
      <c r="P398" s="112"/>
      <c r="Q398" s="108"/>
      <c r="R398" s="108"/>
      <c r="S398" s="112"/>
    </row>
    <row r="399" spans="1:19" ht="15.75" customHeight="1" x14ac:dyDescent="0.2">
      <c r="A399" s="108"/>
      <c r="B399" s="108"/>
      <c r="C399" s="108"/>
      <c r="D399" s="107"/>
      <c r="E399" s="108"/>
      <c r="F399" s="108"/>
      <c r="G399" s="108"/>
      <c r="H399" s="108"/>
      <c r="I399" s="108"/>
      <c r="J399" s="109"/>
      <c r="K399" s="109"/>
      <c r="L399" s="108"/>
      <c r="M399" s="108"/>
      <c r="N399" s="108"/>
      <c r="O399" s="112"/>
      <c r="P399" s="112"/>
      <c r="Q399" s="108"/>
      <c r="R399" s="108"/>
      <c r="S399" s="112"/>
    </row>
    <row r="400" spans="1:19" ht="15.75" customHeight="1" x14ac:dyDescent="0.2">
      <c r="A400" s="108"/>
      <c r="B400" s="108"/>
      <c r="C400" s="108"/>
      <c r="D400" s="107"/>
      <c r="E400" s="108"/>
      <c r="F400" s="108"/>
      <c r="G400" s="108"/>
      <c r="H400" s="108"/>
      <c r="I400" s="108"/>
      <c r="J400" s="109"/>
      <c r="K400" s="109"/>
      <c r="L400" s="108"/>
      <c r="M400" s="108"/>
      <c r="N400" s="108"/>
      <c r="O400" s="112"/>
      <c r="P400" s="112"/>
      <c r="Q400" s="108"/>
      <c r="R400" s="108"/>
      <c r="S400" s="112"/>
    </row>
    <row r="401" spans="1:19" ht="15.75" customHeight="1" x14ac:dyDescent="0.2">
      <c r="A401" s="108"/>
      <c r="B401" s="108"/>
      <c r="C401" s="108"/>
      <c r="D401" s="107"/>
      <c r="E401" s="108"/>
      <c r="F401" s="108"/>
      <c r="G401" s="108"/>
      <c r="H401" s="108"/>
      <c r="I401" s="108"/>
      <c r="J401" s="109"/>
      <c r="K401" s="109"/>
      <c r="L401" s="108"/>
      <c r="M401" s="108"/>
      <c r="N401" s="108"/>
      <c r="O401" s="112"/>
      <c r="P401" s="112"/>
      <c r="Q401" s="108"/>
      <c r="R401" s="108"/>
      <c r="S401" s="112"/>
    </row>
    <row r="402" spans="1:19" ht="15.75" customHeight="1" x14ac:dyDescent="0.2">
      <c r="A402" s="108"/>
      <c r="B402" s="108"/>
      <c r="C402" s="108"/>
      <c r="D402" s="107"/>
      <c r="E402" s="108"/>
      <c r="F402" s="108"/>
      <c r="G402" s="108"/>
      <c r="H402" s="108"/>
      <c r="I402" s="108"/>
      <c r="J402" s="109"/>
      <c r="K402" s="109"/>
      <c r="L402" s="108"/>
      <c r="M402" s="108"/>
      <c r="N402" s="108"/>
      <c r="O402" s="112"/>
      <c r="P402" s="112"/>
      <c r="Q402" s="108"/>
      <c r="R402" s="108"/>
      <c r="S402" s="112"/>
    </row>
    <row r="403" spans="1:19" ht="15.75" customHeight="1" x14ac:dyDescent="0.2">
      <c r="A403" s="108"/>
      <c r="B403" s="108"/>
      <c r="C403" s="108"/>
      <c r="D403" s="107"/>
      <c r="E403" s="108"/>
      <c r="F403" s="108"/>
      <c r="G403" s="108"/>
      <c r="H403" s="108"/>
      <c r="I403" s="108"/>
      <c r="J403" s="109"/>
      <c r="K403" s="109"/>
      <c r="L403" s="108"/>
      <c r="M403" s="108"/>
      <c r="N403" s="108"/>
      <c r="O403" s="112"/>
      <c r="P403" s="112"/>
      <c r="Q403" s="108"/>
      <c r="R403" s="108"/>
      <c r="S403" s="112"/>
    </row>
    <row r="404" spans="1:19" ht="15.75" customHeight="1" x14ac:dyDescent="0.2">
      <c r="A404" s="108"/>
      <c r="B404" s="108"/>
      <c r="C404" s="108"/>
      <c r="D404" s="107"/>
      <c r="E404" s="108"/>
      <c r="F404" s="108"/>
      <c r="G404" s="108"/>
      <c r="H404" s="108"/>
      <c r="I404" s="108"/>
      <c r="J404" s="109"/>
      <c r="K404" s="109"/>
      <c r="L404" s="108"/>
      <c r="M404" s="108"/>
      <c r="N404" s="108"/>
      <c r="O404" s="112"/>
      <c r="P404" s="112"/>
      <c r="Q404" s="108"/>
      <c r="R404" s="108"/>
      <c r="S404" s="112"/>
    </row>
    <row r="405" spans="1:19" ht="15.75" customHeight="1" x14ac:dyDescent="0.2">
      <c r="A405" s="108"/>
      <c r="B405" s="108"/>
      <c r="C405" s="108"/>
      <c r="D405" s="107"/>
      <c r="E405" s="108"/>
      <c r="F405" s="108"/>
      <c r="G405" s="108"/>
      <c r="H405" s="108"/>
      <c r="I405" s="108"/>
      <c r="J405" s="109"/>
      <c r="K405" s="109"/>
      <c r="L405" s="108"/>
      <c r="M405" s="108"/>
      <c r="N405" s="108"/>
      <c r="O405" s="112"/>
      <c r="P405" s="112"/>
      <c r="Q405" s="108"/>
      <c r="R405" s="108"/>
      <c r="S405" s="112"/>
    </row>
    <row r="406" spans="1:19" ht="15.75" customHeight="1" x14ac:dyDescent="0.2">
      <c r="A406" s="108"/>
      <c r="B406" s="108"/>
      <c r="C406" s="108"/>
      <c r="D406" s="107"/>
      <c r="E406" s="108"/>
      <c r="F406" s="108"/>
      <c r="G406" s="108"/>
      <c r="H406" s="108"/>
      <c r="I406" s="108"/>
      <c r="J406" s="109"/>
      <c r="K406" s="109"/>
      <c r="L406" s="108"/>
      <c r="M406" s="108"/>
      <c r="N406" s="108"/>
      <c r="O406" s="112"/>
      <c r="P406" s="112"/>
      <c r="Q406" s="108"/>
      <c r="R406" s="108"/>
      <c r="S406" s="112"/>
    </row>
    <row r="407" spans="1:19" ht="15.75" customHeight="1" x14ac:dyDescent="0.2">
      <c r="A407" s="108"/>
      <c r="B407" s="108"/>
      <c r="C407" s="108"/>
      <c r="D407" s="107"/>
      <c r="E407" s="108"/>
      <c r="F407" s="108"/>
      <c r="G407" s="108"/>
      <c r="H407" s="108"/>
      <c r="I407" s="108"/>
      <c r="J407" s="109"/>
      <c r="K407" s="109"/>
      <c r="L407" s="108"/>
      <c r="M407" s="108"/>
      <c r="N407" s="108"/>
      <c r="O407" s="112"/>
      <c r="P407" s="112"/>
      <c r="Q407" s="108"/>
      <c r="R407" s="108"/>
      <c r="S407" s="112"/>
    </row>
    <row r="408" spans="1:19" ht="15.75" customHeight="1" x14ac:dyDescent="0.2">
      <c r="A408" s="108"/>
      <c r="B408" s="108"/>
      <c r="C408" s="108"/>
      <c r="D408" s="107"/>
      <c r="E408" s="108"/>
      <c r="F408" s="108"/>
      <c r="G408" s="108"/>
      <c r="H408" s="108"/>
      <c r="I408" s="108"/>
      <c r="J408" s="109"/>
      <c r="K408" s="109"/>
      <c r="L408" s="108"/>
      <c r="M408" s="108"/>
      <c r="N408" s="108"/>
      <c r="O408" s="112"/>
      <c r="P408" s="112"/>
      <c r="Q408" s="108"/>
      <c r="R408" s="108"/>
      <c r="S408" s="112"/>
    </row>
    <row r="409" spans="1:19" ht="15.75" customHeight="1" x14ac:dyDescent="0.2">
      <c r="A409" s="108"/>
      <c r="B409" s="108"/>
      <c r="C409" s="108"/>
      <c r="D409" s="107"/>
      <c r="E409" s="108"/>
      <c r="F409" s="108"/>
      <c r="G409" s="108"/>
      <c r="H409" s="108"/>
      <c r="I409" s="108"/>
      <c r="J409" s="109"/>
      <c r="K409" s="109"/>
      <c r="L409" s="108"/>
      <c r="M409" s="108"/>
      <c r="N409" s="108"/>
      <c r="O409" s="112"/>
      <c r="P409" s="112"/>
      <c r="Q409" s="108"/>
      <c r="R409" s="108"/>
      <c r="S409" s="112"/>
    </row>
    <row r="410" spans="1:19" ht="15.75" customHeight="1" x14ac:dyDescent="0.2">
      <c r="A410" s="108"/>
      <c r="B410" s="108"/>
      <c r="C410" s="108"/>
      <c r="D410" s="107"/>
      <c r="E410" s="108"/>
      <c r="F410" s="108"/>
      <c r="G410" s="108"/>
      <c r="H410" s="108"/>
      <c r="I410" s="108"/>
      <c r="J410" s="109"/>
      <c r="K410" s="109"/>
      <c r="L410" s="108"/>
      <c r="M410" s="108"/>
      <c r="N410" s="108"/>
      <c r="O410" s="112"/>
      <c r="P410" s="112"/>
      <c r="Q410" s="108"/>
      <c r="R410" s="108"/>
      <c r="S410" s="112"/>
    </row>
    <row r="411" spans="1:19" ht="15.75" customHeight="1" x14ac:dyDescent="0.2">
      <c r="A411" s="108"/>
      <c r="B411" s="108"/>
      <c r="C411" s="108"/>
      <c r="D411" s="107"/>
      <c r="E411" s="108"/>
      <c r="F411" s="108"/>
      <c r="G411" s="108"/>
      <c r="H411" s="108"/>
      <c r="I411" s="108"/>
      <c r="J411" s="109"/>
      <c r="K411" s="109"/>
      <c r="L411" s="108"/>
      <c r="M411" s="108"/>
      <c r="N411" s="108"/>
      <c r="O411" s="112"/>
      <c r="P411" s="112"/>
      <c r="Q411" s="108"/>
      <c r="R411" s="108"/>
      <c r="S411" s="112"/>
    </row>
    <row r="412" spans="1:19" ht="15.75" customHeight="1" x14ac:dyDescent="0.2">
      <c r="A412" s="108"/>
      <c r="B412" s="108"/>
      <c r="C412" s="108"/>
      <c r="D412" s="107"/>
      <c r="E412" s="108"/>
      <c r="F412" s="108"/>
      <c r="G412" s="108"/>
      <c r="H412" s="108"/>
      <c r="I412" s="108"/>
      <c r="J412" s="109"/>
      <c r="K412" s="109"/>
      <c r="L412" s="108"/>
      <c r="M412" s="108"/>
      <c r="N412" s="108"/>
      <c r="O412" s="112"/>
      <c r="P412" s="112"/>
      <c r="Q412" s="108"/>
      <c r="R412" s="108"/>
      <c r="S412" s="112"/>
    </row>
    <row r="413" spans="1:19" ht="15.75" customHeight="1" x14ac:dyDescent="0.2">
      <c r="A413" s="108"/>
      <c r="B413" s="108"/>
      <c r="C413" s="108"/>
      <c r="D413" s="107"/>
      <c r="E413" s="108"/>
      <c r="F413" s="108"/>
      <c r="G413" s="108"/>
      <c r="H413" s="108"/>
      <c r="I413" s="108"/>
      <c r="J413" s="109"/>
      <c r="K413" s="109"/>
      <c r="L413" s="108"/>
      <c r="M413" s="108"/>
      <c r="N413" s="108"/>
      <c r="O413" s="112"/>
      <c r="P413" s="112"/>
      <c r="Q413" s="108"/>
      <c r="R413" s="108"/>
      <c r="S413" s="112"/>
    </row>
    <row r="414" spans="1:19" ht="15.75" customHeight="1" x14ac:dyDescent="0.2">
      <c r="A414" s="108"/>
      <c r="B414" s="108"/>
      <c r="C414" s="108"/>
      <c r="D414" s="107"/>
      <c r="E414" s="108"/>
      <c r="F414" s="108"/>
      <c r="G414" s="108"/>
      <c r="H414" s="108"/>
      <c r="I414" s="108"/>
      <c r="J414" s="109"/>
      <c r="K414" s="109"/>
      <c r="L414" s="108"/>
      <c r="M414" s="108"/>
      <c r="N414" s="108"/>
      <c r="O414" s="112"/>
      <c r="P414" s="112"/>
      <c r="Q414" s="108"/>
      <c r="R414" s="108"/>
      <c r="S414" s="112"/>
    </row>
    <row r="415" spans="1:19" ht="15.75" customHeight="1" x14ac:dyDescent="0.2">
      <c r="A415" s="108"/>
      <c r="B415" s="108"/>
      <c r="C415" s="108"/>
      <c r="D415" s="107"/>
      <c r="E415" s="108"/>
      <c r="F415" s="108"/>
      <c r="G415" s="108"/>
      <c r="H415" s="108"/>
      <c r="I415" s="108"/>
      <c r="J415" s="109"/>
      <c r="K415" s="109"/>
      <c r="L415" s="108"/>
      <c r="M415" s="108"/>
      <c r="N415" s="108"/>
      <c r="O415" s="112"/>
      <c r="P415" s="112"/>
      <c r="Q415" s="108"/>
      <c r="R415" s="108"/>
      <c r="S415" s="112"/>
    </row>
    <row r="416" spans="1:19" ht="15.75" customHeight="1" x14ac:dyDescent="0.2">
      <c r="A416" s="108"/>
      <c r="B416" s="108"/>
      <c r="C416" s="108"/>
      <c r="D416" s="107"/>
      <c r="E416" s="108"/>
      <c r="F416" s="108"/>
      <c r="G416" s="108"/>
      <c r="H416" s="108"/>
      <c r="I416" s="108"/>
      <c r="J416" s="109"/>
      <c r="K416" s="109"/>
      <c r="L416" s="108"/>
      <c r="M416" s="108"/>
      <c r="N416" s="108"/>
      <c r="O416" s="112"/>
      <c r="P416" s="112"/>
      <c r="Q416" s="108"/>
      <c r="R416" s="108"/>
      <c r="S416" s="112"/>
    </row>
    <row r="417" spans="1:19" ht="15.75" customHeight="1" x14ac:dyDescent="0.2">
      <c r="A417" s="108"/>
      <c r="B417" s="108"/>
      <c r="C417" s="108"/>
      <c r="D417" s="107"/>
      <c r="E417" s="108"/>
      <c r="F417" s="108"/>
      <c r="G417" s="108"/>
      <c r="H417" s="108"/>
      <c r="I417" s="108"/>
      <c r="J417" s="109"/>
      <c r="K417" s="109"/>
      <c r="L417" s="108"/>
      <c r="M417" s="108"/>
      <c r="N417" s="108"/>
      <c r="O417" s="112"/>
      <c r="P417" s="112"/>
      <c r="Q417" s="108"/>
      <c r="R417" s="108"/>
      <c r="S417" s="112"/>
    </row>
    <row r="418" spans="1:19" ht="15.75" customHeight="1" x14ac:dyDescent="0.2">
      <c r="A418" s="108"/>
      <c r="B418" s="108"/>
      <c r="C418" s="108"/>
      <c r="D418" s="107"/>
      <c r="E418" s="108"/>
      <c r="F418" s="108"/>
      <c r="G418" s="108"/>
      <c r="H418" s="108"/>
      <c r="I418" s="108"/>
      <c r="J418" s="109"/>
      <c r="K418" s="109"/>
      <c r="L418" s="108"/>
      <c r="M418" s="108"/>
      <c r="N418" s="108"/>
      <c r="O418" s="112"/>
      <c r="P418" s="112"/>
      <c r="Q418" s="108"/>
      <c r="R418" s="108"/>
      <c r="S418" s="112"/>
    </row>
    <row r="419" spans="1:19" ht="15.75" customHeight="1" x14ac:dyDescent="0.2">
      <c r="A419" s="108"/>
      <c r="B419" s="108"/>
      <c r="C419" s="108"/>
      <c r="D419" s="107"/>
      <c r="E419" s="108"/>
      <c r="F419" s="108"/>
      <c r="G419" s="108"/>
      <c r="H419" s="108"/>
      <c r="I419" s="108"/>
      <c r="J419" s="109"/>
      <c r="K419" s="109"/>
      <c r="L419" s="108"/>
      <c r="M419" s="108"/>
      <c r="N419" s="108"/>
      <c r="O419" s="112"/>
      <c r="P419" s="112"/>
      <c r="Q419" s="108"/>
      <c r="R419" s="108"/>
      <c r="S419" s="112"/>
    </row>
    <row r="420" spans="1:19" ht="15.75" customHeight="1" x14ac:dyDescent="0.2">
      <c r="A420" s="108"/>
      <c r="B420" s="108"/>
      <c r="C420" s="108"/>
      <c r="D420" s="107"/>
      <c r="E420" s="108"/>
      <c r="F420" s="108"/>
      <c r="G420" s="108"/>
      <c r="H420" s="108"/>
      <c r="I420" s="108"/>
      <c r="J420" s="109"/>
      <c r="K420" s="109"/>
      <c r="L420" s="108"/>
      <c r="M420" s="108"/>
      <c r="N420" s="108"/>
      <c r="O420" s="112"/>
      <c r="P420" s="112"/>
      <c r="Q420" s="108"/>
      <c r="R420" s="108"/>
      <c r="S420" s="112"/>
    </row>
    <row r="421" spans="1:19" ht="15.75" customHeight="1" x14ac:dyDescent="0.2">
      <c r="A421" s="108"/>
      <c r="B421" s="108"/>
      <c r="C421" s="108"/>
      <c r="D421" s="107"/>
      <c r="E421" s="108"/>
      <c r="F421" s="108"/>
      <c r="G421" s="108"/>
      <c r="H421" s="108"/>
      <c r="I421" s="108"/>
      <c r="J421" s="109"/>
      <c r="K421" s="109"/>
      <c r="L421" s="108"/>
      <c r="M421" s="108"/>
      <c r="N421" s="108"/>
      <c r="O421" s="112"/>
      <c r="P421" s="112"/>
      <c r="Q421" s="108"/>
      <c r="R421" s="108"/>
      <c r="S421" s="112"/>
    </row>
    <row r="422" spans="1:19" ht="15.75" customHeight="1" x14ac:dyDescent="0.2">
      <c r="A422" s="108"/>
      <c r="B422" s="108"/>
      <c r="C422" s="108"/>
      <c r="D422" s="107"/>
      <c r="E422" s="108"/>
      <c r="F422" s="108"/>
      <c r="G422" s="108"/>
      <c r="H422" s="108"/>
      <c r="I422" s="108"/>
      <c r="J422" s="109"/>
      <c r="K422" s="109"/>
      <c r="L422" s="108"/>
      <c r="M422" s="108"/>
      <c r="N422" s="108"/>
      <c r="O422" s="112"/>
      <c r="P422" s="112"/>
      <c r="Q422" s="108"/>
      <c r="R422" s="108"/>
      <c r="S422" s="112"/>
    </row>
    <row r="423" spans="1:19" ht="15.75" customHeight="1" x14ac:dyDescent="0.2">
      <c r="A423" s="108"/>
      <c r="B423" s="108"/>
      <c r="C423" s="108"/>
      <c r="D423" s="107"/>
      <c r="E423" s="108"/>
      <c r="F423" s="108"/>
      <c r="G423" s="108"/>
      <c r="H423" s="108"/>
      <c r="I423" s="108"/>
      <c r="J423" s="109"/>
      <c r="K423" s="109"/>
      <c r="L423" s="108"/>
      <c r="M423" s="108"/>
      <c r="N423" s="108"/>
      <c r="O423" s="112"/>
      <c r="P423" s="112"/>
      <c r="Q423" s="108"/>
      <c r="R423" s="108"/>
      <c r="S423" s="112"/>
    </row>
    <row r="424" spans="1:19" ht="15.75" customHeight="1" x14ac:dyDescent="0.2">
      <c r="A424" s="108"/>
      <c r="B424" s="108"/>
      <c r="C424" s="108"/>
      <c r="D424" s="107"/>
      <c r="E424" s="108"/>
      <c r="F424" s="108"/>
      <c r="G424" s="108"/>
      <c r="H424" s="108"/>
      <c r="I424" s="108"/>
      <c r="J424" s="109"/>
      <c r="K424" s="109"/>
      <c r="L424" s="108"/>
      <c r="M424" s="108"/>
      <c r="N424" s="108"/>
      <c r="O424" s="112"/>
      <c r="P424" s="112"/>
      <c r="Q424" s="108"/>
      <c r="R424" s="108"/>
      <c r="S424" s="112"/>
    </row>
    <row r="425" spans="1:19" ht="15.75" customHeight="1" x14ac:dyDescent="0.2">
      <c r="A425" s="108"/>
      <c r="B425" s="108"/>
      <c r="C425" s="108"/>
      <c r="D425" s="107"/>
      <c r="E425" s="108"/>
      <c r="F425" s="108"/>
      <c r="G425" s="108"/>
      <c r="H425" s="108"/>
      <c r="I425" s="108"/>
      <c r="J425" s="109"/>
      <c r="K425" s="109"/>
      <c r="L425" s="108"/>
      <c r="M425" s="108"/>
      <c r="N425" s="108"/>
      <c r="O425" s="112"/>
      <c r="P425" s="112"/>
      <c r="Q425" s="108"/>
      <c r="R425" s="108"/>
      <c r="S425" s="112"/>
    </row>
    <row r="426" spans="1:19" ht="15.75" customHeight="1" x14ac:dyDescent="0.2">
      <c r="A426" s="108"/>
      <c r="B426" s="108"/>
      <c r="C426" s="108"/>
      <c r="D426" s="107"/>
      <c r="E426" s="108"/>
      <c r="F426" s="108"/>
      <c r="G426" s="108"/>
      <c r="H426" s="108"/>
      <c r="I426" s="108"/>
      <c r="J426" s="109"/>
      <c r="K426" s="109"/>
      <c r="L426" s="108"/>
      <c r="M426" s="108"/>
      <c r="N426" s="108"/>
      <c r="O426" s="112"/>
      <c r="P426" s="112"/>
      <c r="Q426" s="108"/>
      <c r="R426" s="108"/>
      <c r="S426" s="112"/>
    </row>
    <row r="427" spans="1:19" ht="15.75" customHeight="1" x14ac:dyDescent="0.2">
      <c r="A427" s="108"/>
      <c r="B427" s="108"/>
      <c r="C427" s="108"/>
      <c r="D427" s="107"/>
      <c r="E427" s="108"/>
      <c r="F427" s="108"/>
      <c r="G427" s="108"/>
      <c r="H427" s="108"/>
      <c r="I427" s="108"/>
      <c r="J427" s="109"/>
      <c r="K427" s="109"/>
      <c r="L427" s="108"/>
      <c r="M427" s="108"/>
      <c r="N427" s="108"/>
      <c r="O427" s="112"/>
      <c r="P427" s="112"/>
      <c r="Q427" s="108"/>
      <c r="R427" s="108"/>
      <c r="S427" s="112"/>
    </row>
    <row r="428" spans="1:19" ht="15.75" customHeight="1" x14ac:dyDescent="0.2">
      <c r="A428" s="108"/>
      <c r="B428" s="108"/>
      <c r="C428" s="108"/>
      <c r="D428" s="107"/>
      <c r="E428" s="108"/>
      <c r="F428" s="108"/>
      <c r="G428" s="108"/>
      <c r="H428" s="108"/>
      <c r="I428" s="108"/>
      <c r="J428" s="109"/>
      <c r="K428" s="109"/>
      <c r="L428" s="108"/>
      <c r="M428" s="108"/>
      <c r="N428" s="108"/>
      <c r="O428" s="112"/>
      <c r="P428" s="112"/>
      <c r="Q428" s="108"/>
      <c r="R428" s="108"/>
      <c r="S428" s="112"/>
    </row>
    <row r="429" spans="1:19" ht="15.75" customHeight="1" x14ac:dyDescent="0.2">
      <c r="A429" s="108"/>
      <c r="B429" s="108"/>
      <c r="C429" s="108"/>
      <c r="D429" s="107"/>
      <c r="E429" s="108"/>
      <c r="F429" s="108"/>
      <c r="G429" s="108"/>
      <c r="H429" s="108"/>
      <c r="I429" s="108"/>
      <c r="J429" s="109"/>
      <c r="K429" s="109"/>
      <c r="L429" s="108"/>
      <c r="M429" s="108"/>
      <c r="N429" s="108"/>
      <c r="O429" s="112"/>
      <c r="P429" s="112"/>
      <c r="Q429" s="108"/>
      <c r="R429" s="108"/>
      <c r="S429" s="112"/>
    </row>
    <row r="430" spans="1:19" ht="15.75" customHeight="1" x14ac:dyDescent="0.2">
      <c r="A430" s="108"/>
      <c r="B430" s="108"/>
      <c r="C430" s="108"/>
      <c r="D430" s="107"/>
      <c r="E430" s="108"/>
      <c r="F430" s="108"/>
      <c r="G430" s="108"/>
      <c r="H430" s="108"/>
      <c r="I430" s="108"/>
      <c r="J430" s="109"/>
      <c r="K430" s="109"/>
      <c r="L430" s="108"/>
      <c r="M430" s="108"/>
      <c r="N430" s="108"/>
      <c r="O430" s="112"/>
      <c r="P430" s="112"/>
      <c r="Q430" s="108"/>
      <c r="R430" s="108"/>
      <c r="S430" s="112"/>
    </row>
    <row r="431" spans="1:19" ht="15.75" customHeight="1" x14ac:dyDescent="0.2">
      <c r="A431" s="108"/>
      <c r="B431" s="108"/>
      <c r="C431" s="108"/>
      <c r="D431" s="107"/>
      <c r="E431" s="108"/>
      <c r="F431" s="108"/>
      <c r="G431" s="108"/>
      <c r="H431" s="108"/>
      <c r="I431" s="108"/>
      <c r="J431" s="109"/>
      <c r="K431" s="109"/>
      <c r="L431" s="108"/>
      <c r="M431" s="108"/>
      <c r="N431" s="108"/>
      <c r="O431" s="112"/>
      <c r="P431" s="112"/>
      <c r="Q431" s="108"/>
      <c r="R431" s="108"/>
      <c r="S431" s="112"/>
    </row>
    <row r="432" spans="1:19" ht="15.75" customHeight="1" x14ac:dyDescent="0.2">
      <c r="A432" s="108"/>
      <c r="B432" s="108"/>
      <c r="C432" s="108"/>
      <c r="D432" s="107"/>
      <c r="E432" s="108"/>
      <c r="F432" s="108"/>
      <c r="G432" s="108"/>
      <c r="H432" s="108"/>
      <c r="I432" s="108"/>
      <c r="J432" s="109"/>
      <c r="K432" s="109"/>
      <c r="L432" s="108"/>
      <c r="M432" s="108"/>
      <c r="N432" s="108"/>
      <c r="O432" s="112"/>
      <c r="P432" s="112"/>
      <c r="Q432" s="108"/>
      <c r="R432" s="108"/>
      <c r="S432" s="112"/>
    </row>
    <row r="433" spans="1:19" ht="15.75" customHeight="1" x14ac:dyDescent="0.2">
      <c r="A433" s="108"/>
      <c r="B433" s="108"/>
      <c r="C433" s="108"/>
      <c r="D433" s="107"/>
      <c r="E433" s="108"/>
      <c r="F433" s="108"/>
      <c r="G433" s="108"/>
      <c r="H433" s="108"/>
      <c r="I433" s="108"/>
      <c r="J433" s="109"/>
      <c r="K433" s="109"/>
      <c r="L433" s="108"/>
      <c r="M433" s="108"/>
      <c r="N433" s="108"/>
      <c r="O433" s="112"/>
      <c r="P433" s="112"/>
      <c r="Q433" s="108"/>
      <c r="R433" s="108"/>
      <c r="S433" s="112"/>
    </row>
    <row r="434" spans="1:19" ht="15.75" customHeight="1" x14ac:dyDescent="0.2">
      <c r="A434" s="108"/>
      <c r="B434" s="108"/>
      <c r="C434" s="108"/>
      <c r="D434" s="107"/>
      <c r="E434" s="108"/>
      <c r="F434" s="108"/>
      <c r="G434" s="108"/>
      <c r="H434" s="108"/>
      <c r="I434" s="108"/>
      <c r="J434" s="109"/>
      <c r="K434" s="109"/>
      <c r="L434" s="108"/>
      <c r="M434" s="108"/>
      <c r="N434" s="108"/>
      <c r="O434" s="112"/>
      <c r="P434" s="112"/>
      <c r="Q434" s="108"/>
      <c r="R434" s="108"/>
      <c r="S434" s="112"/>
    </row>
    <row r="435" spans="1:19" ht="15.75" customHeight="1" x14ac:dyDescent="0.2">
      <c r="A435" s="108"/>
      <c r="B435" s="108"/>
      <c r="C435" s="108"/>
      <c r="D435" s="107"/>
      <c r="E435" s="108"/>
      <c r="F435" s="108"/>
      <c r="G435" s="108"/>
      <c r="H435" s="108"/>
      <c r="I435" s="108"/>
      <c r="J435" s="109"/>
      <c r="K435" s="109"/>
      <c r="L435" s="108"/>
      <c r="M435" s="108"/>
      <c r="N435" s="108"/>
      <c r="O435" s="112"/>
      <c r="P435" s="112"/>
      <c r="Q435" s="108"/>
      <c r="R435" s="108"/>
      <c r="S435" s="112"/>
    </row>
    <row r="436" spans="1:19" ht="15.75" customHeight="1" x14ac:dyDescent="0.2">
      <c r="A436" s="108"/>
      <c r="B436" s="108"/>
      <c r="C436" s="108"/>
      <c r="D436" s="107"/>
      <c r="E436" s="108"/>
      <c r="F436" s="108"/>
      <c r="G436" s="108"/>
      <c r="H436" s="108"/>
      <c r="I436" s="108"/>
      <c r="J436" s="109"/>
      <c r="K436" s="109"/>
      <c r="L436" s="108"/>
      <c r="M436" s="108"/>
      <c r="N436" s="108"/>
      <c r="O436" s="112"/>
      <c r="P436" s="112"/>
      <c r="Q436" s="108"/>
      <c r="R436" s="108"/>
      <c r="S436" s="112"/>
    </row>
    <row r="437" spans="1:19" ht="15.75" customHeight="1" x14ac:dyDescent="0.2">
      <c r="A437" s="108"/>
      <c r="B437" s="108"/>
      <c r="C437" s="108"/>
      <c r="D437" s="107"/>
      <c r="E437" s="108"/>
      <c r="F437" s="108"/>
      <c r="G437" s="108"/>
      <c r="H437" s="108"/>
      <c r="I437" s="108"/>
      <c r="J437" s="109"/>
      <c r="K437" s="109"/>
      <c r="L437" s="108"/>
      <c r="M437" s="108"/>
      <c r="N437" s="108"/>
      <c r="O437" s="112"/>
      <c r="P437" s="112"/>
      <c r="Q437" s="108"/>
      <c r="R437" s="108"/>
      <c r="S437" s="112"/>
    </row>
    <row r="438" spans="1:19" ht="15.75" customHeight="1" x14ac:dyDescent="0.2">
      <c r="A438" s="108"/>
      <c r="B438" s="108"/>
      <c r="C438" s="108"/>
      <c r="D438" s="107"/>
      <c r="E438" s="108"/>
      <c r="F438" s="108"/>
      <c r="G438" s="108"/>
      <c r="H438" s="108"/>
      <c r="I438" s="108"/>
      <c r="J438" s="109"/>
      <c r="K438" s="109"/>
      <c r="L438" s="108"/>
      <c r="M438" s="108"/>
      <c r="N438" s="108"/>
      <c r="O438" s="112"/>
      <c r="P438" s="112"/>
      <c r="Q438" s="108"/>
      <c r="R438" s="108"/>
      <c r="S438" s="112"/>
    </row>
    <row r="439" spans="1:19" ht="15.75" customHeight="1" x14ac:dyDescent="0.2">
      <c r="A439" s="108"/>
      <c r="B439" s="108"/>
      <c r="C439" s="108"/>
      <c r="D439" s="107"/>
      <c r="E439" s="108"/>
      <c r="F439" s="108"/>
      <c r="G439" s="108"/>
      <c r="H439" s="108"/>
      <c r="I439" s="108"/>
      <c r="J439" s="109"/>
      <c r="K439" s="109"/>
      <c r="L439" s="108"/>
      <c r="M439" s="108"/>
      <c r="N439" s="108"/>
      <c r="O439" s="112"/>
      <c r="P439" s="112"/>
      <c r="Q439" s="108"/>
      <c r="R439" s="108"/>
      <c r="S439" s="112"/>
    </row>
    <row r="440" spans="1:19" ht="15.75" customHeight="1" x14ac:dyDescent="0.2">
      <c r="A440" s="108"/>
      <c r="B440" s="108"/>
      <c r="C440" s="108"/>
      <c r="D440" s="107"/>
      <c r="E440" s="108"/>
      <c r="F440" s="108"/>
      <c r="G440" s="108"/>
      <c r="H440" s="108"/>
      <c r="I440" s="108"/>
      <c r="J440" s="109"/>
      <c r="K440" s="109"/>
      <c r="L440" s="108"/>
      <c r="M440" s="108"/>
      <c r="N440" s="108"/>
      <c r="O440" s="112"/>
      <c r="P440" s="112"/>
      <c r="Q440" s="108"/>
      <c r="R440" s="108"/>
      <c r="S440" s="112"/>
    </row>
    <row r="441" spans="1:19" ht="15.75" customHeight="1" x14ac:dyDescent="0.2">
      <c r="A441" s="108"/>
      <c r="B441" s="108"/>
      <c r="C441" s="108"/>
      <c r="D441" s="107"/>
      <c r="E441" s="108"/>
      <c r="F441" s="108"/>
      <c r="G441" s="108"/>
      <c r="H441" s="108"/>
      <c r="I441" s="108"/>
      <c r="J441" s="109"/>
      <c r="K441" s="109"/>
      <c r="L441" s="108"/>
      <c r="M441" s="108"/>
      <c r="N441" s="108"/>
      <c r="O441" s="112"/>
      <c r="P441" s="112"/>
      <c r="Q441" s="108"/>
      <c r="R441" s="108"/>
      <c r="S441" s="112"/>
    </row>
    <row r="442" spans="1:19" ht="15.75" customHeight="1" x14ac:dyDescent="0.2">
      <c r="A442" s="108"/>
      <c r="B442" s="108"/>
      <c r="C442" s="108"/>
      <c r="D442" s="107"/>
      <c r="E442" s="108"/>
      <c r="F442" s="108"/>
      <c r="G442" s="108"/>
      <c r="H442" s="108"/>
      <c r="I442" s="108"/>
      <c r="J442" s="109"/>
      <c r="K442" s="109"/>
      <c r="L442" s="108"/>
      <c r="M442" s="108"/>
      <c r="N442" s="108"/>
      <c r="O442" s="112"/>
      <c r="P442" s="112"/>
      <c r="Q442" s="108"/>
      <c r="R442" s="108"/>
      <c r="S442" s="112"/>
    </row>
    <row r="443" spans="1:19" ht="15.75" customHeight="1" x14ac:dyDescent="0.2">
      <c r="A443" s="108"/>
      <c r="B443" s="108"/>
      <c r="C443" s="108"/>
      <c r="D443" s="107"/>
      <c r="E443" s="108"/>
      <c r="F443" s="108"/>
      <c r="G443" s="108"/>
      <c r="H443" s="108"/>
      <c r="I443" s="108"/>
      <c r="J443" s="109"/>
      <c r="K443" s="109"/>
      <c r="L443" s="108"/>
      <c r="M443" s="108"/>
      <c r="N443" s="108"/>
      <c r="O443" s="112"/>
      <c r="P443" s="112"/>
      <c r="Q443" s="108"/>
      <c r="R443" s="108"/>
      <c r="S443" s="112"/>
    </row>
    <row r="444" spans="1:19" ht="15.75" customHeight="1" x14ac:dyDescent="0.2">
      <c r="A444" s="108"/>
      <c r="B444" s="108"/>
      <c r="C444" s="108"/>
      <c r="D444" s="107"/>
      <c r="E444" s="108"/>
      <c r="F444" s="108"/>
      <c r="G444" s="108"/>
      <c r="H444" s="108"/>
      <c r="I444" s="108"/>
      <c r="J444" s="109"/>
      <c r="K444" s="109"/>
      <c r="L444" s="108"/>
      <c r="M444" s="108"/>
      <c r="N444" s="108"/>
      <c r="O444" s="112"/>
      <c r="P444" s="112"/>
      <c r="Q444" s="108"/>
      <c r="R444" s="108"/>
      <c r="S444" s="112"/>
    </row>
    <row r="445" spans="1:19" ht="15.75" customHeight="1" x14ac:dyDescent="0.2">
      <c r="A445" s="108"/>
      <c r="B445" s="108"/>
      <c r="C445" s="108"/>
      <c r="D445" s="107"/>
      <c r="E445" s="108"/>
      <c r="F445" s="108"/>
      <c r="G445" s="108"/>
      <c r="H445" s="108"/>
      <c r="I445" s="108"/>
      <c r="J445" s="109"/>
      <c r="K445" s="109"/>
      <c r="L445" s="108"/>
      <c r="M445" s="108"/>
      <c r="N445" s="108"/>
      <c r="O445" s="112"/>
      <c r="P445" s="112"/>
      <c r="Q445" s="108"/>
      <c r="R445" s="108"/>
      <c r="S445" s="112"/>
    </row>
    <row r="446" spans="1:19" ht="15.75" customHeight="1" x14ac:dyDescent="0.2">
      <c r="A446" s="108"/>
      <c r="B446" s="108"/>
      <c r="C446" s="108"/>
      <c r="D446" s="107"/>
      <c r="E446" s="108"/>
      <c r="F446" s="108"/>
      <c r="G446" s="108"/>
      <c r="H446" s="108"/>
      <c r="I446" s="108"/>
      <c r="J446" s="109"/>
      <c r="K446" s="109"/>
      <c r="L446" s="108"/>
      <c r="M446" s="108"/>
      <c r="N446" s="108"/>
      <c r="O446" s="112"/>
      <c r="P446" s="112"/>
      <c r="Q446" s="108"/>
      <c r="R446" s="108"/>
      <c r="S446" s="112"/>
    </row>
    <row r="447" spans="1:19" ht="15.75" customHeight="1" x14ac:dyDescent="0.2">
      <c r="A447" s="108"/>
      <c r="B447" s="108"/>
      <c r="C447" s="108"/>
      <c r="D447" s="107"/>
      <c r="E447" s="108"/>
      <c r="F447" s="108"/>
      <c r="G447" s="108"/>
      <c r="H447" s="108"/>
      <c r="I447" s="108"/>
      <c r="J447" s="109"/>
      <c r="K447" s="109"/>
      <c r="L447" s="108"/>
      <c r="M447" s="108"/>
      <c r="N447" s="108"/>
      <c r="O447" s="112"/>
      <c r="P447" s="112"/>
      <c r="Q447" s="108"/>
      <c r="R447" s="108"/>
      <c r="S447" s="112"/>
    </row>
    <row r="448" spans="1:19" ht="15.75" customHeight="1" x14ac:dyDescent="0.2">
      <c r="A448" s="108"/>
      <c r="B448" s="108"/>
      <c r="C448" s="108"/>
      <c r="D448" s="107"/>
      <c r="E448" s="108"/>
      <c r="F448" s="108"/>
      <c r="G448" s="108"/>
      <c r="H448" s="108"/>
      <c r="I448" s="108"/>
      <c r="J448" s="109"/>
      <c r="K448" s="109"/>
      <c r="L448" s="108"/>
      <c r="M448" s="108"/>
      <c r="N448" s="108"/>
      <c r="O448" s="112"/>
      <c r="P448" s="112"/>
      <c r="Q448" s="108"/>
      <c r="R448" s="108"/>
      <c r="S448" s="112"/>
    </row>
    <row r="449" spans="1:19" ht="15.75" customHeight="1" x14ac:dyDescent="0.2">
      <c r="A449" s="108"/>
      <c r="B449" s="108"/>
      <c r="C449" s="108"/>
      <c r="D449" s="107"/>
      <c r="E449" s="108"/>
      <c r="F449" s="108"/>
      <c r="G449" s="108"/>
      <c r="H449" s="108"/>
      <c r="I449" s="108"/>
      <c r="J449" s="109"/>
      <c r="K449" s="109"/>
      <c r="L449" s="108"/>
      <c r="M449" s="108"/>
      <c r="N449" s="108"/>
      <c r="O449" s="112"/>
      <c r="P449" s="112"/>
      <c r="Q449" s="108"/>
      <c r="R449" s="108"/>
      <c r="S449" s="112"/>
    </row>
    <row r="450" spans="1:19" ht="15.75" customHeight="1" x14ac:dyDescent="0.2">
      <c r="A450" s="108"/>
      <c r="B450" s="108"/>
      <c r="C450" s="108"/>
      <c r="D450" s="107"/>
      <c r="E450" s="108"/>
      <c r="F450" s="108"/>
      <c r="G450" s="108"/>
      <c r="H450" s="108"/>
      <c r="I450" s="108"/>
      <c r="J450" s="109"/>
      <c r="K450" s="109"/>
      <c r="L450" s="108"/>
      <c r="M450" s="108"/>
      <c r="N450" s="108"/>
      <c r="O450" s="112"/>
      <c r="P450" s="112"/>
      <c r="Q450" s="108"/>
      <c r="R450" s="108"/>
      <c r="S450" s="112"/>
    </row>
    <row r="451" spans="1:19" ht="15.75" customHeight="1" x14ac:dyDescent="0.2">
      <c r="A451" s="108"/>
      <c r="B451" s="108"/>
      <c r="C451" s="108"/>
      <c r="D451" s="107"/>
      <c r="E451" s="108"/>
      <c r="F451" s="108"/>
      <c r="G451" s="108"/>
      <c r="H451" s="108"/>
      <c r="I451" s="108"/>
      <c r="J451" s="109"/>
      <c r="K451" s="109"/>
      <c r="L451" s="108"/>
      <c r="M451" s="108"/>
      <c r="N451" s="108"/>
      <c r="O451" s="112"/>
      <c r="P451" s="112"/>
      <c r="Q451" s="108"/>
      <c r="R451" s="108"/>
      <c r="S451" s="112"/>
    </row>
    <row r="452" spans="1:19" ht="15.75" customHeight="1" x14ac:dyDescent="0.2">
      <c r="A452" s="108"/>
      <c r="B452" s="108"/>
      <c r="C452" s="108"/>
      <c r="D452" s="107"/>
      <c r="E452" s="108"/>
      <c r="F452" s="108"/>
      <c r="G452" s="108"/>
      <c r="H452" s="108"/>
      <c r="I452" s="108"/>
      <c r="J452" s="109"/>
      <c r="K452" s="109"/>
      <c r="L452" s="108"/>
      <c r="M452" s="108"/>
      <c r="N452" s="108"/>
      <c r="O452" s="112"/>
      <c r="P452" s="112"/>
      <c r="Q452" s="108"/>
      <c r="R452" s="108"/>
      <c r="S452" s="112"/>
    </row>
    <row r="453" spans="1:19" ht="15.75" customHeight="1" x14ac:dyDescent="0.2">
      <c r="A453" s="108"/>
      <c r="B453" s="108"/>
      <c r="C453" s="108"/>
      <c r="D453" s="107"/>
      <c r="E453" s="108"/>
      <c r="F453" s="108"/>
      <c r="G453" s="108"/>
      <c r="H453" s="108"/>
      <c r="I453" s="108"/>
      <c r="J453" s="109"/>
      <c r="K453" s="109"/>
      <c r="L453" s="108"/>
      <c r="M453" s="108"/>
      <c r="N453" s="108"/>
      <c r="O453" s="112"/>
      <c r="P453" s="112"/>
      <c r="Q453" s="108"/>
      <c r="R453" s="108"/>
      <c r="S453" s="112"/>
    </row>
    <row r="454" spans="1:19" ht="15.75" customHeight="1" x14ac:dyDescent="0.2">
      <c r="A454" s="108"/>
      <c r="B454" s="108"/>
      <c r="C454" s="108"/>
      <c r="D454" s="107"/>
      <c r="E454" s="108"/>
      <c r="F454" s="108"/>
      <c r="G454" s="108"/>
      <c r="H454" s="108"/>
      <c r="I454" s="108"/>
      <c r="J454" s="109"/>
      <c r="K454" s="109"/>
      <c r="L454" s="108"/>
      <c r="M454" s="108"/>
      <c r="N454" s="108"/>
      <c r="O454" s="112"/>
      <c r="P454" s="112"/>
      <c r="Q454" s="108"/>
      <c r="R454" s="108"/>
      <c r="S454" s="112"/>
    </row>
    <row r="455" spans="1:19" ht="15.75" customHeight="1" x14ac:dyDescent="0.2">
      <c r="A455" s="108"/>
      <c r="B455" s="108"/>
      <c r="C455" s="108"/>
      <c r="D455" s="107"/>
      <c r="E455" s="108"/>
      <c r="F455" s="108"/>
      <c r="G455" s="108"/>
      <c r="H455" s="108"/>
      <c r="I455" s="108"/>
      <c r="J455" s="109"/>
      <c r="K455" s="109"/>
      <c r="L455" s="108"/>
      <c r="M455" s="108"/>
      <c r="N455" s="108"/>
      <c r="O455" s="112"/>
      <c r="P455" s="112"/>
      <c r="Q455" s="108"/>
      <c r="R455" s="108"/>
      <c r="S455" s="112"/>
    </row>
    <row r="456" spans="1:19" ht="15.75" customHeight="1" x14ac:dyDescent="0.2">
      <c r="A456" s="108"/>
      <c r="B456" s="108"/>
      <c r="C456" s="108"/>
      <c r="D456" s="107"/>
      <c r="E456" s="108"/>
      <c r="F456" s="108"/>
      <c r="G456" s="108"/>
      <c r="H456" s="108"/>
      <c r="I456" s="108"/>
      <c r="J456" s="109"/>
      <c r="K456" s="109"/>
      <c r="L456" s="108"/>
      <c r="M456" s="108"/>
      <c r="N456" s="108"/>
      <c r="O456" s="112"/>
      <c r="P456" s="112"/>
      <c r="Q456" s="108"/>
      <c r="R456" s="108"/>
      <c r="S456" s="112"/>
    </row>
    <row r="457" spans="1:19" ht="15.75" customHeight="1" x14ac:dyDescent="0.2">
      <c r="A457" s="108"/>
      <c r="B457" s="108"/>
      <c r="C457" s="108"/>
      <c r="D457" s="107"/>
      <c r="E457" s="108"/>
      <c r="F457" s="108"/>
      <c r="G457" s="108"/>
      <c r="H457" s="108"/>
      <c r="I457" s="108"/>
      <c r="J457" s="109"/>
      <c r="K457" s="109"/>
      <c r="L457" s="108"/>
      <c r="M457" s="108"/>
      <c r="N457" s="108"/>
      <c r="O457" s="112"/>
      <c r="P457" s="112"/>
      <c r="Q457" s="108"/>
      <c r="R457" s="108"/>
      <c r="S457" s="112"/>
    </row>
    <row r="458" spans="1:19" ht="15.75" customHeight="1" x14ac:dyDescent="0.2">
      <c r="A458" s="108"/>
      <c r="B458" s="108"/>
      <c r="C458" s="108"/>
      <c r="D458" s="107"/>
      <c r="E458" s="108"/>
      <c r="F458" s="108"/>
      <c r="G458" s="108"/>
      <c r="H458" s="108"/>
      <c r="I458" s="108"/>
      <c r="J458" s="109"/>
      <c r="K458" s="109"/>
      <c r="L458" s="108"/>
      <c r="M458" s="108"/>
      <c r="N458" s="108"/>
      <c r="O458" s="112"/>
      <c r="P458" s="112"/>
      <c r="Q458" s="108"/>
      <c r="R458" s="108"/>
      <c r="S458" s="112"/>
    </row>
    <row r="459" spans="1:19" ht="15.75" customHeight="1" x14ac:dyDescent="0.2">
      <c r="A459" s="108"/>
      <c r="B459" s="108"/>
      <c r="C459" s="108"/>
      <c r="D459" s="107"/>
      <c r="E459" s="108"/>
      <c r="F459" s="108"/>
      <c r="G459" s="108"/>
      <c r="H459" s="108"/>
      <c r="I459" s="108"/>
      <c r="J459" s="109"/>
      <c r="K459" s="109"/>
      <c r="L459" s="108"/>
      <c r="M459" s="108"/>
      <c r="N459" s="108"/>
      <c r="O459" s="112"/>
      <c r="P459" s="112"/>
      <c r="Q459" s="108"/>
      <c r="R459" s="108"/>
      <c r="S459" s="112"/>
    </row>
    <row r="460" spans="1:19" ht="15.75" customHeight="1" x14ac:dyDescent="0.2">
      <c r="A460" s="108"/>
      <c r="B460" s="108"/>
      <c r="C460" s="108"/>
      <c r="D460" s="107"/>
      <c r="E460" s="108"/>
      <c r="F460" s="108"/>
      <c r="G460" s="108"/>
      <c r="H460" s="108"/>
      <c r="I460" s="108"/>
      <c r="J460" s="109"/>
      <c r="K460" s="109"/>
      <c r="L460" s="108"/>
      <c r="M460" s="108"/>
      <c r="N460" s="108"/>
      <c r="O460" s="112"/>
      <c r="P460" s="112"/>
      <c r="Q460" s="108"/>
      <c r="R460" s="108"/>
      <c r="S460" s="112"/>
    </row>
    <row r="461" spans="1:19" ht="15.75" customHeight="1" x14ac:dyDescent="0.2">
      <c r="A461" s="108"/>
      <c r="B461" s="108"/>
      <c r="C461" s="108"/>
      <c r="D461" s="107"/>
      <c r="E461" s="108"/>
      <c r="F461" s="108"/>
      <c r="G461" s="108"/>
      <c r="H461" s="108"/>
      <c r="I461" s="108"/>
      <c r="J461" s="109"/>
      <c r="K461" s="109"/>
      <c r="L461" s="108"/>
      <c r="M461" s="108"/>
      <c r="N461" s="108"/>
      <c r="O461" s="112"/>
      <c r="P461" s="112"/>
      <c r="Q461" s="108"/>
      <c r="R461" s="108"/>
      <c r="S461" s="112"/>
    </row>
    <row r="462" spans="1:19" ht="15.75" customHeight="1" x14ac:dyDescent="0.2">
      <c r="A462" s="108"/>
      <c r="B462" s="108"/>
      <c r="C462" s="108"/>
      <c r="D462" s="107"/>
      <c r="E462" s="108"/>
      <c r="F462" s="108"/>
      <c r="G462" s="108"/>
      <c r="H462" s="108"/>
      <c r="I462" s="108"/>
      <c r="J462" s="109"/>
      <c r="K462" s="109"/>
      <c r="L462" s="108"/>
      <c r="M462" s="108"/>
      <c r="N462" s="108"/>
      <c r="O462" s="112"/>
      <c r="P462" s="112"/>
      <c r="Q462" s="108"/>
      <c r="R462" s="108"/>
      <c r="S462" s="112"/>
    </row>
    <row r="463" spans="1:19" ht="15.75" customHeight="1" x14ac:dyDescent="0.2">
      <c r="A463" s="108"/>
      <c r="B463" s="108"/>
      <c r="C463" s="108"/>
      <c r="D463" s="107"/>
      <c r="E463" s="108"/>
      <c r="F463" s="108"/>
      <c r="G463" s="108"/>
      <c r="H463" s="108"/>
      <c r="I463" s="108"/>
      <c r="J463" s="109"/>
      <c r="K463" s="109"/>
      <c r="L463" s="108"/>
      <c r="M463" s="108"/>
      <c r="N463" s="108"/>
      <c r="O463" s="112"/>
      <c r="P463" s="112"/>
      <c r="Q463" s="108"/>
      <c r="R463" s="108"/>
      <c r="S463" s="112"/>
    </row>
    <row r="464" spans="1:19" ht="15.75" customHeight="1" x14ac:dyDescent="0.2">
      <c r="A464" s="108"/>
      <c r="B464" s="108"/>
      <c r="C464" s="108"/>
      <c r="D464" s="107"/>
      <c r="E464" s="108"/>
      <c r="F464" s="108"/>
      <c r="G464" s="108"/>
      <c r="H464" s="108"/>
      <c r="I464" s="108"/>
      <c r="J464" s="109"/>
      <c r="K464" s="109"/>
      <c r="L464" s="108"/>
      <c r="M464" s="108"/>
      <c r="N464" s="108"/>
      <c r="O464" s="112"/>
      <c r="P464" s="112"/>
      <c r="Q464" s="108"/>
      <c r="R464" s="108"/>
      <c r="S464" s="112"/>
    </row>
    <row r="465" spans="1:19" ht="15.75" customHeight="1" x14ac:dyDescent="0.2">
      <c r="A465" s="108"/>
      <c r="B465" s="108"/>
      <c r="C465" s="108"/>
      <c r="D465" s="107"/>
      <c r="E465" s="108"/>
      <c r="F465" s="108"/>
      <c r="G465" s="108"/>
      <c r="H465" s="108"/>
      <c r="I465" s="108"/>
      <c r="J465" s="109"/>
      <c r="K465" s="109"/>
      <c r="L465" s="108"/>
      <c r="M465" s="108"/>
      <c r="N465" s="108"/>
      <c r="O465" s="112"/>
      <c r="P465" s="112"/>
      <c r="Q465" s="108"/>
      <c r="R465" s="108"/>
      <c r="S465" s="112"/>
    </row>
    <row r="466" spans="1:19" ht="15.75" customHeight="1" x14ac:dyDescent="0.2">
      <c r="A466" s="108"/>
      <c r="B466" s="108"/>
      <c r="C466" s="108"/>
      <c r="D466" s="107"/>
      <c r="E466" s="108"/>
      <c r="F466" s="108"/>
      <c r="G466" s="108"/>
      <c r="H466" s="108"/>
      <c r="I466" s="108"/>
      <c r="J466" s="109"/>
      <c r="K466" s="109"/>
      <c r="L466" s="108"/>
      <c r="M466" s="108"/>
      <c r="N466" s="108"/>
      <c r="O466" s="112"/>
      <c r="P466" s="112"/>
      <c r="Q466" s="108"/>
      <c r="R466" s="108"/>
      <c r="S466" s="112"/>
    </row>
    <row r="467" spans="1:19" ht="15.75" customHeight="1" x14ac:dyDescent="0.2">
      <c r="A467" s="108"/>
      <c r="B467" s="108"/>
      <c r="C467" s="108"/>
      <c r="D467" s="107"/>
      <c r="E467" s="108"/>
      <c r="F467" s="108"/>
      <c r="G467" s="108"/>
      <c r="H467" s="108"/>
      <c r="I467" s="108"/>
      <c r="J467" s="109"/>
      <c r="K467" s="109"/>
      <c r="L467" s="108"/>
      <c r="M467" s="108"/>
      <c r="N467" s="108"/>
      <c r="O467" s="112"/>
      <c r="P467" s="112"/>
      <c r="Q467" s="108"/>
      <c r="R467" s="108"/>
      <c r="S467" s="112"/>
    </row>
    <row r="468" spans="1:19" ht="15.75" customHeight="1" x14ac:dyDescent="0.2">
      <c r="A468" s="108"/>
      <c r="B468" s="108"/>
      <c r="C468" s="108"/>
      <c r="D468" s="107"/>
      <c r="E468" s="108"/>
      <c r="F468" s="108"/>
      <c r="G468" s="108"/>
      <c r="H468" s="108"/>
      <c r="I468" s="108"/>
      <c r="J468" s="109"/>
      <c r="K468" s="109"/>
      <c r="L468" s="108"/>
      <c r="M468" s="108"/>
      <c r="N468" s="108"/>
      <c r="O468" s="112"/>
      <c r="P468" s="112"/>
      <c r="Q468" s="108"/>
      <c r="R468" s="108"/>
      <c r="S468" s="112"/>
    </row>
    <row r="469" spans="1:19" ht="15.75" customHeight="1" x14ac:dyDescent="0.2">
      <c r="A469" s="108"/>
      <c r="B469" s="108"/>
      <c r="C469" s="108"/>
      <c r="D469" s="107"/>
      <c r="E469" s="108"/>
      <c r="F469" s="108"/>
      <c r="G469" s="108"/>
      <c r="H469" s="108"/>
      <c r="I469" s="108"/>
      <c r="J469" s="109"/>
      <c r="K469" s="109"/>
      <c r="L469" s="108"/>
      <c r="M469" s="108"/>
      <c r="N469" s="108"/>
      <c r="O469" s="112"/>
      <c r="P469" s="112"/>
      <c r="Q469" s="108"/>
      <c r="R469" s="108"/>
      <c r="S469" s="112"/>
    </row>
    <row r="470" spans="1:19" ht="15.75" customHeight="1" x14ac:dyDescent="0.2">
      <c r="A470" s="108"/>
      <c r="B470" s="108"/>
      <c r="C470" s="108"/>
      <c r="D470" s="107"/>
      <c r="E470" s="108"/>
      <c r="F470" s="108"/>
      <c r="G470" s="108"/>
      <c r="H470" s="108"/>
      <c r="I470" s="108"/>
      <c r="J470" s="109"/>
      <c r="K470" s="109"/>
      <c r="L470" s="108"/>
      <c r="M470" s="108"/>
      <c r="N470" s="108"/>
      <c r="O470" s="112"/>
      <c r="P470" s="112"/>
      <c r="Q470" s="108"/>
      <c r="R470" s="108"/>
      <c r="S470" s="112"/>
    </row>
    <row r="471" spans="1:19" ht="15.75" customHeight="1" x14ac:dyDescent="0.2">
      <c r="A471" s="108"/>
      <c r="B471" s="108"/>
      <c r="C471" s="108"/>
      <c r="D471" s="107"/>
      <c r="E471" s="108"/>
      <c r="F471" s="108"/>
      <c r="G471" s="108"/>
      <c r="H471" s="108"/>
      <c r="I471" s="108"/>
      <c r="J471" s="109"/>
      <c r="K471" s="109"/>
      <c r="L471" s="108"/>
      <c r="M471" s="108"/>
      <c r="N471" s="108"/>
      <c r="O471" s="112"/>
      <c r="P471" s="112"/>
      <c r="Q471" s="108"/>
      <c r="R471" s="108"/>
      <c r="S471" s="112"/>
    </row>
    <row r="472" spans="1:19" ht="15.75" customHeight="1" x14ac:dyDescent="0.2">
      <c r="A472" s="108"/>
      <c r="B472" s="108"/>
      <c r="C472" s="108"/>
      <c r="D472" s="107"/>
      <c r="E472" s="108"/>
      <c r="F472" s="108"/>
      <c r="G472" s="108"/>
      <c r="H472" s="108"/>
      <c r="I472" s="108"/>
      <c r="J472" s="109"/>
      <c r="K472" s="109"/>
      <c r="L472" s="108"/>
      <c r="M472" s="108"/>
      <c r="N472" s="108"/>
      <c r="O472" s="112"/>
      <c r="P472" s="112"/>
      <c r="Q472" s="108"/>
      <c r="R472" s="108"/>
      <c r="S472" s="112"/>
    </row>
    <row r="473" spans="1:19" ht="15.75" customHeight="1" x14ac:dyDescent="0.2">
      <c r="A473" s="108"/>
      <c r="B473" s="108"/>
      <c r="C473" s="108"/>
      <c r="D473" s="107"/>
      <c r="E473" s="108"/>
      <c r="F473" s="108"/>
      <c r="G473" s="108"/>
      <c r="H473" s="108"/>
      <c r="I473" s="108"/>
      <c r="J473" s="109"/>
      <c r="K473" s="109"/>
      <c r="L473" s="108"/>
      <c r="M473" s="108"/>
      <c r="N473" s="108"/>
      <c r="O473" s="112"/>
      <c r="P473" s="112"/>
      <c r="Q473" s="108"/>
      <c r="R473" s="108"/>
      <c r="S473" s="112"/>
    </row>
    <row r="474" spans="1:19" ht="15.75" customHeight="1" x14ac:dyDescent="0.2">
      <c r="A474" s="108"/>
      <c r="B474" s="108"/>
      <c r="C474" s="108"/>
      <c r="D474" s="107"/>
      <c r="E474" s="108"/>
      <c r="F474" s="108"/>
      <c r="G474" s="108"/>
      <c r="H474" s="108"/>
      <c r="I474" s="108"/>
      <c r="J474" s="109"/>
      <c r="K474" s="109"/>
      <c r="L474" s="108"/>
      <c r="M474" s="108"/>
      <c r="N474" s="108"/>
      <c r="O474" s="112"/>
      <c r="P474" s="112"/>
      <c r="Q474" s="108"/>
      <c r="R474" s="108"/>
      <c r="S474" s="112"/>
    </row>
    <row r="475" spans="1:19" ht="15.75" customHeight="1" x14ac:dyDescent="0.2">
      <c r="A475" s="108"/>
      <c r="B475" s="108"/>
      <c r="C475" s="108"/>
      <c r="D475" s="107"/>
      <c r="E475" s="108"/>
      <c r="F475" s="108"/>
      <c r="G475" s="108"/>
      <c r="H475" s="108"/>
      <c r="I475" s="108"/>
      <c r="J475" s="109"/>
      <c r="K475" s="109"/>
      <c r="L475" s="108"/>
      <c r="M475" s="108"/>
      <c r="N475" s="108"/>
      <c r="O475" s="112"/>
      <c r="P475" s="112"/>
      <c r="Q475" s="108"/>
      <c r="R475" s="108"/>
      <c r="S475" s="112"/>
    </row>
    <row r="476" spans="1:19" ht="15.75" customHeight="1" x14ac:dyDescent="0.2">
      <c r="A476" s="108"/>
      <c r="B476" s="108"/>
      <c r="C476" s="108"/>
      <c r="D476" s="107"/>
      <c r="E476" s="108"/>
      <c r="F476" s="108"/>
      <c r="G476" s="108"/>
      <c r="H476" s="108"/>
      <c r="I476" s="108"/>
      <c r="J476" s="109"/>
      <c r="K476" s="109"/>
      <c r="L476" s="108"/>
      <c r="M476" s="108"/>
      <c r="N476" s="108"/>
      <c r="O476" s="112"/>
      <c r="P476" s="112"/>
      <c r="Q476" s="108"/>
      <c r="R476" s="108"/>
      <c r="S476" s="112"/>
    </row>
    <row r="477" spans="1:19" ht="15.75" customHeight="1" x14ac:dyDescent="0.2">
      <c r="A477" s="108"/>
      <c r="B477" s="108"/>
      <c r="C477" s="108"/>
      <c r="D477" s="107"/>
      <c r="E477" s="108"/>
      <c r="F477" s="108"/>
      <c r="G477" s="108"/>
      <c r="H477" s="108"/>
      <c r="I477" s="108"/>
      <c r="J477" s="109"/>
      <c r="K477" s="109"/>
      <c r="L477" s="108"/>
      <c r="M477" s="108"/>
      <c r="N477" s="108"/>
      <c r="O477" s="112"/>
      <c r="P477" s="112"/>
      <c r="Q477" s="108"/>
      <c r="R477" s="108"/>
      <c r="S477" s="112"/>
    </row>
    <row r="478" spans="1:19" ht="15.75" customHeight="1" x14ac:dyDescent="0.2">
      <c r="A478" s="108"/>
      <c r="B478" s="108"/>
      <c r="C478" s="108"/>
      <c r="D478" s="107"/>
      <c r="E478" s="108"/>
      <c r="F478" s="108"/>
      <c r="G478" s="108"/>
      <c r="H478" s="108"/>
      <c r="I478" s="108"/>
      <c r="J478" s="109"/>
      <c r="K478" s="109"/>
      <c r="L478" s="108"/>
      <c r="M478" s="108"/>
      <c r="N478" s="108"/>
      <c r="O478" s="112"/>
      <c r="P478" s="112"/>
      <c r="Q478" s="108"/>
      <c r="R478" s="108"/>
      <c r="S478" s="112"/>
    </row>
    <row r="479" spans="1:19" ht="15.75" customHeight="1" x14ac:dyDescent="0.2">
      <c r="A479" s="108"/>
      <c r="B479" s="108"/>
      <c r="C479" s="108"/>
      <c r="D479" s="107"/>
      <c r="E479" s="108"/>
      <c r="F479" s="108"/>
      <c r="G479" s="108"/>
      <c r="H479" s="108"/>
      <c r="I479" s="108"/>
      <c r="J479" s="109"/>
      <c r="K479" s="109"/>
      <c r="L479" s="108"/>
      <c r="M479" s="108"/>
      <c r="N479" s="108"/>
      <c r="O479" s="112"/>
      <c r="P479" s="112"/>
      <c r="Q479" s="108"/>
      <c r="R479" s="108"/>
      <c r="S479" s="112"/>
    </row>
    <row r="480" spans="1:19" ht="15.75" customHeight="1" x14ac:dyDescent="0.2">
      <c r="A480" s="108"/>
      <c r="B480" s="108"/>
      <c r="C480" s="108"/>
      <c r="D480" s="107"/>
      <c r="E480" s="108"/>
      <c r="F480" s="108"/>
      <c r="G480" s="108"/>
      <c r="H480" s="108"/>
      <c r="I480" s="108"/>
      <c r="J480" s="109"/>
      <c r="K480" s="109"/>
      <c r="L480" s="108"/>
      <c r="M480" s="108"/>
      <c r="N480" s="108"/>
      <c r="O480" s="112"/>
      <c r="P480" s="112"/>
      <c r="Q480" s="108"/>
      <c r="R480" s="108"/>
      <c r="S480" s="112"/>
    </row>
    <row r="481" spans="1:19" ht="15.75" customHeight="1" x14ac:dyDescent="0.2">
      <c r="A481" s="108"/>
      <c r="B481" s="108"/>
      <c r="C481" s="108"/>
      <c r="D481" s="107"/>
      <c r="E481" s="108"/>
      <c r="F481" s="108"/>
      <c r="G481" s="108"/>
      <c r="H481" s="108"/>
      <c r="I481" s="108"/>
      <c r="J481" s="109"/>
      <c r="K481" s="109"/>
      <c r="L481" s="108"/>
      <c r="M481" s="108"/>
      <c r="N481" s="108"/>
      <c r="O481" s="112"/>
      <c r="P481" s="112"/>
      <c r="Q481" s="108"/>
      <c r="R481" s="108"/>
      <c r="S481" s="112"/>
    </row>
    <row r="482" spans="1:19" ht="15.75" customHeight="1" x14ac:dyDescent="0.2">
      <c r="A482" s="108"/>
      <c r="B482" s="108"/>
      <c r="C482" s="108"/>
      <c r="D482" s="107"/>
      <c r="E482" s="108"/>
      <c r="F482" s="108"/>
      <c r="G482" s="108"/>
      <c r="H482" s="108"/>
      <c r="I482" s="108"/>
      <c r="J482" s="109"/>
      <c r="K482" s="109"/>
      <c r="L482" s="108"/>
      <c r="M482" s="108"/>
      <c r="N482" s="108"/>
      <c r="O482" s="112"/>
      <c r="P482" s="112"/>
      <c r="Q482" s="108"/>
      <c r="R482" s="108"/>
      <c r="S482" s="112"/>
    </row>
    <row r="483" spans="1:19" ht="15.75" customHeight="1" x14ac:dyDescent="0.2">
      <c r="A483" s="108"/>
      <c r="B483" s="108"/>
      <c r="C483" s="108"/>
      <c r="D483" s="107"/>
      <c r="E483" s="108"/>
      <c r="F483" s="108"/>
      <c r="G483" s="108"/>
      <c r="H483" s="108"/>
      <c r="I483" s="108"/>
      <c r="J483" s="109"/>
      <c r="K483" s="109"/>
      <c r="L483" s="108"/>
      <c r="M483" s="108"/>
      <c r="N483" s="108"/>
      <c r="O483" s="112"/>
      <c r="P483" s="112"/>
      <c r="Q483" s="108"/>
      <c r="R483" s="108"/>
      <c r="S483" s="112"/>
    </row>
    <row r="484" spans="1:19" ht="15.75" customHeight="1" x14ac:dyDescent="0.2">
      <c r="A484" s="108"/>
      <c r="B484" s="108"/>
      <c r="C484" s="108"/>
      <c r="D484" s="107"/>
      <c r="E484" s="108"/>
      <c r="F484" s="108"/>
      <c r="G484" s="108"/>
      <c r="H484" s="108"/>
      <c r="I484" s="108"/>
      <c r="J484" s="109"/>
      <c r="K484" s="109"/>
      <c r="L484" s="108"/>
      <c r="M484" s="108"/>
      <c r="N484" s="108"/>
      <c r="O484" s="112"/>
      <c r="P484" s="112"/>
      <c r="Q484" s="108"/>
      <c r="R484" s="108"/>
      <c r="S484" s="112"/>
    </row>
    <row r="485" spans="1:19" ht="15.75" customHeight="1" x14ac:dyDescent="0.2">
      <c r="A485" s="108"/>
      <c r="B485" s="108"/>
      <c r="C485" s="108"/>
      <c r="D485" s="107"/>
      <c r="E485" s="108"/>
      <c r="F485" s="108"/>
      <c r="G485" s="108"/>
      <c r="H485" s="108"/>
      <c r="I485" s="108"/>
      <c r="J485" s="109"/>
      <c r="K485" s="109"/>
      <c r="L485" s="108"/>
      <c r="M485" s="108"/>
      <c r="N485" s="108"/>
      <c r="O485" s="112"/>
      <c r="P485" s="112"/>
      <c r="Q485" s="108"/>
      <c r="R485" s="108"/>
      <c r="S485" s="112"/>
    </row>
    <row r="486" spans="1:19" ht="15.75" customHeight="1" x14ac:dyDescent="0.2">
      <c r="A486" s="108"/>
      <c r="B486" s="108"/>
      <c r="C486" s="108"/>
      <c r="D486" s="107"/>
      <c r="E486" s="108"/>
      <c r="F486" s="108"/>
      <c r="G486" s="108"/>
      <c r="H486" s="108"/>
      <c r="I486" s="108"/>
      <c r="J486" s="109"/>
      <c r="K486" s="109"/>
      <c r="L486" s="108"/>
      <c r="M486" s="108"/>
      <c r="N486" s="108"/>
      <c r="O486" s="112"/>
      <c r="P486" s="112"/>
      <c r="Q486" s="108"/>
      <c r="R486" s="108"/>
      <c r="S486" s="112"/>
    </row>
    <row r="487" spans="1:19" ht="15.75" customHeight="1" x14ac:dyDescent="0.2">
      <c r="A487" s="108"/>
      <c r="B487" s="108"/>
      <c r="C487" s="108"/>
      <c r="D487" s="107"/>
      <c r="E487" s="108"/>
      <c r="F487" s="108"/>
      <c r="G487" s="108"/>
      <c r="H487" s="108"/>
      <c r="I487" s="108"/>
      <c r="J487" s="109"/>
      <c r="K487" s="109"/>
      <c r="L487" s="108"/>
      <c r="M487" s="108"/>
      <c r="N487" s="108"/>
      <c r="O487" s="112"/>
      <c r="P487" s="112"/>
      <c r="Q487" s="108"/>
      <c r="R487" s="108"/>
      <c r="S487" s="112"/>
    </row>
    <row r="488" spans="1:19" ht="15.75" customHeight="1" x14ac:dyDescent="0.2">
      <c r="A488" s="108"/>
      <c r="B488" s="108"/>
      <c r="C488" s="108"/>
      <c r="D488" s="107"/>
      <c r="E488" s="108"/>
      <c r="F488" s="108"/>
      <c r="G488" s="108"/>
      <c r="H488" s="108"/>
      <c r="I488" s="108"/>
      <c r="J488" s="109"/>
      <c r="K488" s="109"/>
      <c r="L488" s="108"/>
      <c r="M488" s="108"/>
      <c r="N488" s="108"/>
      <c r="O488" s="112"/>
      <c r="P488" s="112"/>
      <c r="Q488" s="108"/>
      <c r="R488" s="108"/>
      <c r="S488" s="112"/>
    </row>
    <row r="489" spans="1:19" ht="15.75" customHeight="1" x14ac:dyDescent="0.2">
      <c r="A489" s="108"/>
      <c r="B489" s="108"/>
      <c r="C489" s="108"/>
      <c r="D489" s="107"/>
      <c r="E489" s="108"/>
      <c r="F489" s="108"/>
      <c r="G489" s="108"/>
      <c r="H489" s="108"/>
      <c r="I489" s="108"/>
      <c r="J489" s="109"/>
      <c r="K489" s="109"/>
      <c r="L489" s="108"/>
      <c r="M489" s="108"/>
      <c r="N489" s="108"/>
      <c r="O489" s="112"/>
      <c r="P489" s="112"/>
      <c r="Q489" s="108"/>
      <c r="R489" s="108"/>
      <c r="S489" s="112"/>
    </row>
    <row r="490" spans="1:19" ht="15.75" customHeight="1" x14ac:dyDescent="0.2">
      <c r="A490" s="108"/>
      <c r="B490" s="108"/>
      <c r="C490" s="108"/>
      <c r="D490" s="107"/>
      <c r="E490" s="108"/>
      <c r="F490" s="108"/>
      <c r="G490" s="108"/>
      <c r="H490" s="108"/>
      <c r="I490" s="108"/>
      <c r="J490" s="109"/>
      <c r="K490" s="109"/>
      <c r="L490" s="108"/>
      <c r="M490" s="108"/>
      <c r="N490" s="108"/>
      <c r="O490" s="112"/>
      <c r="P490" s="112"/>
      <c r="Q490" s="108"/>
      <c r="R490" s="108"/>
      <c r="S490" s="112"/>
    </row>
    <row r="491" spans="1:19" ht="15.75" customHeight="1" x14ac:dyDescent="0.2">
      <c r="A491" s="108"/>
      <c r="B491" s="108"/>
      <c r="C491" s="108"/>
      <c r="D491" s="107"/>
      <c r="E491" s="108"/>
      <c r="F491" s="108"/>
      <c r="G491" s="108"/>
      <c r="H491" s="108"/>
      <c r="I491" s="108"/>
      <c r="J491" s="109"/>
      <c r="K491" s="109"/>
      <c r="L491" s="108"/>
      <c r="M491" s="108"/>
      <c r="N491" s="108"/>
      <c r="O491" s="112"/>
      <c r="P491" s="112"/>
      <c r="Q491" s="108"/>
      <c r="R491" s="108"/>
      <c r="S491" s="112"/>
    </row>
    <row r="492" spans="1:19" ht="15.75" customHeight="1" x14ac:dyDescent="0.2">
      <c r="A492" s="108"/>
      <c r="B492" s="108"/>
      <c r="C492" s="108"/>
      <c r="D492" s="107"/>
      <c r="E492" s="108"/>
      <c r="F492" s="108"/>
      <c r="G492" s="108"/>
      <c r="H492" s="108"/>
      <c r="I492" s="108"/>
      <c r="J492" s="109"/>
      <c r="K492" s="109"/>
      <c r="L492" s="108"/>
      <c r="M492" s="108"/>
      <c r="N492" s="108"/>
      <c r="O492" s="112"/>
      <c r="P492" s="112"/>
      <c r="Q492" s="108"/>
      <c r="R492" s="108"/>
      <c r="S492" s="112"/>
    </row>
    <row r="493" spans="1:19" ht="15.75" customHeight="1" x14ac:dyDescent="0.2">
      <c r="A493" s="108"/>
      <c r="B493" s="108"/>
      <c r="C493" s="108"/>
      <c r="D493" s="107"/>
      <c r="E493" s="108"/>
      <c r="F493" s="108"/>
      <c r="G493" s="108"/>
      <c r="H493" s="108"/>
      <c r="I493" s="108"/>
      <c r="J493" s="109"/>
      <c r="K493" s="109"/>
      <c r="L493" s="108"/>
      <c r="M493" s="108"/>
      <c r="N493" s="108"/>
      <c r="O493" s="112"/>
      <c r="P493" s="112"/>
      <c r="Q493" s="108"/>
      <c r="R493" s="108"/>
      <c r="S493" s="112"/>
    </row>
    <row r="494" spans="1:19" ht="15.75" customHeight="1" x14ac:dyDescent="0.2">
      <c r="A494" s="108"/>
      <c r="B494" s="108"/>
      <c r="C494" s="108"/>
      <c r="D494" s="107"/>
      <c r="E494" s="108"/>
      <c r="F494" s="108"/>
      <c r="G494" s="108"/>
      <c r="H494" s="108"/>
      <c r="I494" s="108"/>
      <c r="J494" s="109"/>
      <c r="K494" s="109"/>
      <c r="L494" s="108"/>
      <c r="M494" s="108"/>
      <c r="N494" s="108"/>
      <c r="O494" s="112"/>
      <c r="P494" s="112"/>
      <c r="Q494" s="108"/>
      <c r="R494" s="108"/>
      <c r="S494" s="112"/>
    </row>
    <row r="495" spans="1:19" ht="15.75" customHeight="1" x14ac:dyDescent="0.2">
      <c r="A495" s="108"/>
      <c r="B495" s="108"/>
      <c r="C495" s="108"/>
      <c r="D495" s="107"/>
      <c r="E495" s="108"/>
      <c r="F495" s="108"/>
      <c r="G495" s="108"/>
      <c r="H495" s="108"/>
      <c r="I495" s="108"/>
      <c r="J495" s="109"/>
      <c r="K495" s="109"/>
      <c r="L495" s="108"/>
      <c r="M495" s="108"/>
      <c r="N495" s="108"/>
      <c r="O495" s="112"/>
      <c r="P495" s="112"/>
      <c r="Q495" s="108"/>
      <c r="R495" s="108"/>
      <c r="S495" s="112"/>
    </row>
    <row r="496" spans="1:19" ht="15.75" customHeight="1" x14ac:dyDescent="0.2">
      <c r="A496" s="108"/>
      <c r="B496" s="108"/>
      <c r="C496" s="108"/>
      <c r="D496" s="107"/>
      <c r="E496" s="108"/>
      <c r="F496" s="108"/>
      <c r="G496" s="108"/>
      <c r="H496" s="108"/>
      <c r="I496" s="108"/>
      <c r="J496" s="109"/>
      <c r="K496" s="109"/>
      <c r="L496" s="108"/>
      <c r="M496" s="108"/>
      <c r="N496" s="108"/>
      <c r="O496" s="112"/>
      <c r="P496" s="112"/>
      <c r="Q496" s="108"/>
      <c r="R496" s="108"/>
      <c r="S496" s="112"/>
    </row>
    <row r="497" spans="1:19" ht="15.75" customHeight="1" x14ac:dyDescent="0.2">
      <c r="A497" s="108"/>
      <c r="B497" s="108"/>
      <c r="C497" s="108"/>
      <c r="D497" s="107"/>
      <c r="E497" s="108"/>
      <c r="F497" s="108"/>
      <c r="G497" s="108"/>
      <c r="H497" s="108"/>
      <c r="I497" s="108"/>
      <c r="J497" s="109"/>
      <c r="K497" s="109"/>
      <c r="L497" s="108"/>
      <c r="M497" s="108"/>
      <c r="N497" s="108"/>
      <c r="O497" s="112"/>
      <c r="P497" s="112"/>
      <c r="Q497" s="108"/>
      <c r="R497" s="108"/>
      <c r="S497" s="112"/>
    </row>
    <row r="498" spans="1:19" ht="15.75" customHeight="1" x14ac:dyDescent="0.2">
      <c r="A498" s="108"/>
      <c r="B498" s="108"/>
      <c r="C498" s="108"/>
      <c r="D498" s="107"/>
      <c r="E498" s="108"/>
      <c r="F498" s="108"/>
      <c r="G498" s="108"/>
      <c r="H498" s="108"/>
      <c r="I498" s="108"/>
      <c r="J498" s="109"/>
      <c r="K498" s="109"/>
      <c r="L498" s="108"/>
      <c r="M498" s="108"/>
      <c r="N498" s="108"/>
      <c r="O498" s="112"/>
      <c r="P498" s="112"/>
      <c r="Q498" s="108"/>
      <c r="R498" s="108"/>
      <c r="S498" s="112"/>
    </row>
    <row r="499" spans="1:19" ht="15.75" customHeight="1" x14ac:dyDescent="0.2">
      <c r="A499" s="108"/>
      <c r="B499" s="108"/>
      <c r="C499" s="108"/>
      <c r="D499" s="107"/>
      <c r="E499" s="108"/>
      <c r="F499" s="108"/>
      <c r="G499" s="108"/>
      <c r="H499" s="108"/>
      <c r="I499" s="108"/>
      <c r="J499" s="109"/>
      <c r="K499" s="109"/>
      <c r="L499" s="108"/>
      <c r="M499" s="108"/>
      <c r="N499" s="108"/>
      <c r="O499" s="112"/>
      <c r="P499" s="112"/>
      <c r="Q499" s="108"/>
      <c r="R499" s="108"/>
      <c r="S499" s="112"/>
    </row>
    <row r="500" spans="1:19" ht="15.75" customHeight="1" x14ac:dyDescent="0.2">
      <c r="A500" s="108"/>
      <c r="B500" s="108"/>
      <c r="C500" s="108"/>
      <c r="D500" s="107"/>
      <c r="E500" s="108"/>
      <c r="F500" s="108"/>
      <c r="G500" s="108"/>
      <c r="H500" s="108"/>
      <c r="I500" s="108"/>
      <c r="J500" s="109"/>
      <c r="K500" s="109"/>
      <c r="L500" s="108"/>
      <c r="M500" s="108"/>
      <c r="N500" s="108"/>
      <c r="O500" s="112"/>
      <c r="P500" s="112"/>
      <c r="Q500" s="108"/>
      <c r="R500" s="108"/>
      <c r="S500" s="112"/>
    </row>
    <row r="501" spans="1:19" ht="15.75" customHeight="1" x14ac:dyDescent="0.2">
      <c r="A501" s="108"/>
      <c r="B501" s="108"/>
      <c r="C501" s="108"/>
      <c r="D501" s="107"/>
      <c r="E501" s="108"/>
      <c r="F501" s="108"/>
      <c r="G501" s="108"/>
      <c r="H501" s="108"/>
      <c r="I501" s="108"/>
      <c r="J501" s="109"/>
      <c r="K501" s="109"/>
      <c r="L501" s="108"/>
      <c r="M501" s="108"/>
      <c r="N501" s="108"/>
      <c r="O501" s="112"/>
      <c r="P501" s="112"/>
      <c r="Q501" s="108"/>
      <c r="R501" s="108"/>
      <c r="S501" s="112"/>
    </row>
    <row r="502" spans="1:19" ht="15.75" customHeight="1" x14ac:dyDescent="0.2">
      <c r="A502" s="108"/>
      <c r="B502" s="108"/>
      <c r="C502" s="108"/>
      <c r="D502" s="107"/>
      <c r="E502" s="108"/>
      <c r="F502" s="108"/>
      <c r="G502" s="108"/>
      <c r="H502" s="108"/>
      <c r="I502" s="108"/>
      <c r="J502" s="109"/>
      <c r="K502" s="109"/>
      <c r="L502" s="108"/>
      <c r="M502" s="108"/>
      <c r="N502" s="108"/>
      <c r="O502" s="112"/>
      <c r="P502" s="112"/>
      <c r="Q502" s="108"/>
      <c r="R502" s="108"/>
      <c r="S502" s="112"/>
    </row>
    <row r="503" spans="1:19" ht="15.75" customHeight="1" x14ac:dyDescent="0.2">
      <c r="A503" s="108"/>
      <c r="B503" s="108"/>
      <c r="C503" s="108"/>
      <c r="D503" s="107"/>
      <c r="E503" s="108"/>
      <c r="F503" s="108"/>
      <c r="G503" s="108"/>
      <c r="H503" s="108"/>
      <c r="I503" s="108"/>
      <c r="J503" s="109"/>
      <c r="K503" s="109"/>
      <c r="L503" s="108"/>
      <c r="M503" s="108"/>
      <c r="N503" s="108"/>
      <c r="O503" s="112"/>
      <c r="P503" s="112"/>
      <c r="Q503" s="108"/>
      <c r="R503" s="108"/>
      <c r="S503" s="112"/>
    </row>
    <row r="504" spans="1:19" ht="15.75" customHeight="1" x14ac:dyDescent="0.2">
      <c r="A504" s="108"/>
      <c r="B504" s="108"/>
      <c r="C504" s="108"/>
      <c r="D504" s="107"/>
      <c r="E504" s="108"/>
      <c r="F504" s="108"/>
      <c r="G504" s="108"/>
      <c r="H504" s="108"/>
      <c r="I504" s="108"/>
      <c r="J504" s="109"/>
      <c r="K504" s="109"/>
      <c r="L504" s="108"/>
      <c r="M504" s="108"/>
      <c r="N504" s="108"/>
      <c r="O504" s="112"/>
      <c r="P504" s="112"/>
      <c r="Q504" s="108"/>
      <c r="R504" s="108"/>
      <c r="S504" s="112"/>
    </row>
    <row r="505" spans="1:19" ht="15.75" customHeight="1" x14ac:dyDescent="0.2">
      <c r="A505" s="108"/>
      <c r="B505" s="108"/>
      <c r="C505" s="108"/>
      <c r="D505" s="107"/>
      <c r="E505" s="108"/>
      <c r="F505" s="108"/>
      <c r="G505" s="108"/>
      <c r="H505" s="108"/>
      <c r="I505" s="108"/>
      <c r="J505" s="109"/>
      <c r="K505" s="109"/>
      <c r="L505" s="108"/>
      <c r="M505" s="108"/>
      <c r="N505" s="108"/>
      <c r="O505" s="112"/>
      <c r="P505" s="112"/>
      <c r="Q505" s="108"/>
      <c r="R505" s="108"/>
      <c r="S505" s="112"/>
    </row>
    <row r="506" spans="1:19" ht="15.75" customHeight="1" x14ac:dyDescent="0.2">
      <c r="A506" s="108"/>
      <c r="B506" s="108"/>
      <c r="C506" s="108"/>
      <c r="D506" s="107"/>
      <c r="E506" s="108"/>
      <c r="F506" s="108"/>
      <c r="G506" s="108"/>
      <c r="H506" s="108"/>
      <c r="I506" s="108"/>
      <c r="J506" s="109"/>
      <c r="K506" s="109"/>
      <c r="L506" s="108"/>
      <c r="M506" s="108"/>
      <c r="N506" s="108"/>
      <c r="O506" s="112"/>
      <c r="P506" s="112"/>
      <c r="Q506" s="108"/>
      <c r="R506" s="108"/>
      <c r="S506" s="112"/>
    </row>
    <row r="507" spans="1:19" ht="15.75" customHeight="1" x14ac:dyDescent="0.2">
      <c r="A507" s="108"/>
      <c r="B507" s="108"/>
      <c r="C507" s="108"/>
      <c r="D507" s="107"/>
      <c r="E507" s="108"/>
      <c r="F507" s="108"/>
      <c r="G507" s="108"/>
      <c r="H507" s="108"/>
      <c r="I507" s="108"/>
      <c r="J507" s="109"/>
      <c r="K507" s="109"/>
      <c r="L507" s="108"/>
      <c r="M507" s="108"/>
      <c r="N507" s="108"/>
      <c r="O507" s="112"/>
      <c r="P507" s="112"/>
      <c r="Q507" s="108"/>
      <c r="R507" s="108"/>
      <c r="S507" s="112"/>
    </row>
    <row r="508" spans="1:19" ht="15.75" customHeight="1" x14ac:dyDescent="0.2">
      <c r="A508" s="108"/>
      <c r="B508" s="108"/>
      <c r="C508" s="108"/>
      <c r="D508" s="107"/>
      <c r="E508" s="108"/>
      <c r="F508" s="108"/>
      <c r="G508" s="108"/>
      <c r="H508" s="108"/>
      <c r="I508" s="108"/>
      <c r="J508" s="109"/>
      <c r="K508" s="109"/>
      <c r="L508" s="108"/>
      <c r="M508" s="108"/>
      <c r="N508" s="108"/>
      <c r="O508" s="112"/>
      <c r="P508" s="112"/>
      <c r="Q508" s="108"/>
      <c r="R508" s="108"/>
      <c r="S508" s="112"/>
    </row>
    <row r="509" spans="1:19" ht="15.75" customHeight="1" x14ac:dyDescent="0.2">
      <c r="A509" s="108"/>
      <c r="B509" s="108"/>
      <c r="C509" s="108"/>
      <c r="D509" s="107"/>
      <c r="E509" s="108"/>
      <c r="F509" s="108"/>
      <c r="G509" s="108"/>
      <c r="H509" s="108"/>
      <c r="I509" s="108"/>
      <c r="J509" s="109"/>
      <c r="K509" s="109"/>
      <c r="L509" s="108"/>
      <c r="M509" s="108"/>
      <c r="N509" s="108"/>
      <c r="O509" s="112"/>
      <c r="P509" s="112"/>
      <c r="Q509" s="108"/>
      <c r="R509" s="108"/>
      <c r="S509" s="112"/>
    </row>
    <row r="510" spans="1:19" ht="15.75" customHeight="1" x14ac:dyDescent="0.2">
      <c r="A510" s="108"/>
      <c r="B510" s="108"/>
      <c r="C510" s="108"/>
      <c r="D510" s="107"/>
      <c r="E510" s="108"/>
      <c r="F510" s="108"/>
      <c r="G510" s="108"/>
      <c r="H510" s="108"/>
      <c r="I510" s="108"/>
      <c r="J510" s="109"/>
      <c r="K510" s="109"/>
      <c r="L510" s="108"/>
      <c r="M510" s="108"/>
      <c r="N510" s="108"/>
      <c r="O510" s="112"/>
      <c r="P510" s="112"/>
      <c r="Q510" s="108"/>
      <c r="R510" s="108"/>
      <c r="S510" s="112"/>
    </row>
    <row r="511" spans="1:19" ht="15.75" customHeight="1" x14ac:dyDescent="0.2">
      <c r="A511" s="108"/>
      <c r="B511" s="108"/>
      <c r="C511" s="108"/>
      <c r="D511" s="107"/>
      <c r="E511" s="108"/>
      <c r="F511" s="108"/>
      <c r="G511" s="108"/>
      <c r="H511" s="108"/>
      <c r="I511" s="108"/>
      <c r="J511" s="109"/>
      <c r="K511" s="109"/>
      <c r="L511" s="108"/>
      <c r="M511" s="108"/>
      <c r="N511" s="108"/>
      <c r="O511" s="112"/>
      <c r="P511" s="112"/>
      <c r="Q511" s="108"/>
      <c r="R511" s="108"/>
      <c r="S511" s="112"/>
    </row>
    <row r="512" spans="1:19" ht="15.75" customHeight="1" x14ac:dyDescent="0.2">
      <c r="A512" s="108"/>
      <c r="B512" s="108"/>
      <c r="C512" s="108"/>
      <c r="D512" s="107"/>
      <c r="E512" s="108"/>
      <c r="F512" s="108"/>
      <c r="G512" s="108"/>
      <c r="H512" s="108"/>
      <c r="I512" s="108"/>
      <c r="J512" s="109"/>
      <c r="K512" s="109"/>
      <c r="L512" s="108"/>
      <c r="M512" s="108"/>
      <c r="N512" s="108"/>
      <c r="O512" s="112"/>
      <c r="P512" s="112"/>
      <c r="Q512" s="108"/>
      <c r="R512" s="108"/>
      <c r="S512" s="112"/>
    </row>
    <row r="513" spans="1:19" ht="15.75" customHeight="1" x14ac:dyDescent="0.2">
      <c r="A513" s="108"/>
      <c r="B513" s="108"/>
      <c r="C513" s="108"/>
      <c r="D513" s="107"/>
      <c r="E513" s="108"/>
      <c r="F513" s="108"/>
      <c r="G513" s="108"/>
      <c r="H513" s="108"/>
      <c r="I513" s="108"/>
      <c r="J513" s="109"/>
      <c r="K513" s="109"/>
      <c r="L513" s="108"/>
      <c r="M513" s="108"/>
      <c r="N513" s="108"/>
      <c r="O513" s="112"/>
      <c r="P513" s="112"/>
      <c r="Q513" s="108"/>
      <c r="R513" s="108"/>
      <c r="S513" s="112"/>
    </row>
    <row r="514" spans="1:19" ht="15.75" customHeight="1" x14ac:dyDescent="0.2">
      <c r="A514" s="108"/>
      <c r="B514" s="108"/>
      <c r="C514" s="108"/>
      <c r="D514" s="107"/>
      <c r="E514" s="108"/>
      <c r="F514" s="108"/>
      <c r="G514" s="108"/>
      <c r="H514" s="108"/>
      <c r="I514" s="108"/>
      <c r="J514" s="109"/>
      <c r="K514" s="109"/>
      <c r="L514" s="108"/>
      <c r="M514" s="108"/>
      <c r="N514" s="108"/>
      <c r="O514" s="112"/>
      <c r="P514" s="112"/>
      <c r="Q514" s="108"/>
      <c r="R514" s="108"/>
      <c r="S514" s="112"/>
    </row>
    <row r="515" spans="1:19" ht="15.75" customHeight="1" x14ac:dyDescent="0.2">
      <c r="A515" s="108"/>
      <c r="B515" s="108"/>
      <c r="C515" s="108"/>
      <c r="D515" s="107"/>
      <c r="E515" s="108"/>
      <c r="F515" s="108"/>
      <c r="G515" s="108"/>
      <c r="H515" s="108"/>
      <c r="I515" s="108"/>
      <c r="J515" s="109"/>
      <c r="K515" s="109"/>
      <c r="L515" s="108"/>
      <c r="M515" s="108"/>
      <c r="N515" s="108"/>
      <c r="O515" s="112"/>
      <c r="P515" s="112"/>
      <c r="Q515" s="108"/>
      <c r="R515" s="108"/>
      <c r="S515" s="112"/>
    </row>
    <row r="516" spans="1:19" ht="15.75" customHeight="1" x14ac:dyDescent="0.2">
      <c r="A516" s="108"/>
      <c r="B516" s="108"/>
      <c r="C516" s="108"/>
      <c r="D516" s="107"/>
      <c r="E516" s="108"/>
      <c r="F516" s="108"/>
      <c r="G516" s="108"/>
      <c r="H516" s="108"/>
      <c r="I516" s="108"/>
      <c r="J516" s="109"/>
      <c r="K516" s="109"/>
      <c r="L516" s="108"/>
      <c r="M516" s="108"/>
      <c r="N516" s="108"/>
      <c r="O516" s="112"/>
      <c r="P516" s="112"/>
      <c r="Q516" s="108"/>
      <c r="R516" s="108"/>
      <c r="S516" s="112"/>
    </row>
    <row r="517" spans="1:19" ht="15.75" customHeight="1" x14ac:dyDescent="0.2">
      <c r="A517" s="108"/>
      <c r="B517" s="108"/>
      <c r="C517" s="108"/>
      <c r="D517" s="107"/>
      <c r="E517" s="108"/>
      <c r="F517" s="108"/>
      <c r="G517" s="108"/>
      <c r="H517" s="108"/>
      <c r="I517" s="108"/>
      <c r="J517" s="109"/>
      <c r="K517" s="109"/>
      <c r="L517" s="108"/>
      <c r="M517" s="108"/>
      <c r="N517" s="108"/>
      <c r="O517" s="112"/>
      <c r="P517" s="112"/>
      <c r="Q517" s="108"/>
      <c r="R517" s="108"/>
      <c r="S517" s="112"/>
    </row>
    <row r="518" spans="1:19" ht="15.75" customHeight="1" x14ac:dyDescent="0.2">
      <c r="A518" s="108"/>
      <c r="B518" s="108"/>
      <c r="C518" s="108"/>
      <c r="D518" s="107"/>
      <c r="E518" s="108"/>
      <c r="F518" s="108"/>
      <c r="G518" s="108"/>
      <c r="H518" s="108"/>
      <c r="I518" s="108"/>
      <c r="J518" s="109"/>
      <c r="K518" s="109"/>
      <c r="L518" s="108"/>
      <c r="M518" s="108"/>
      <c r="N518" s="108"/>
      <c r="O518" s="112"/>
      <c r="P518" s="112"/>
      <c r="Q518" s="108"/>
      <c r="R518" s="108"/>
      <c r="S518" s="112"/>
    </row>
    <row r="519" spans="1:19" ht="15.75" customHeight="1" x14ac:dyDescent="0.2">
      <c r="A519" s="108"/>
      <c r="B519" s="108"/>
      <c r="C519" s="108"/>
      <c r="D519" s="107"/>
      <c r="E519" s="108"/>
      <c r="F519" s="108"/>
      <c r="G519" s="108"/>
      <c r="H519" s="108"/>
      <c r="I519" s="108"/>
      <c r="J519" s="109"/>
      <c r="K519" s="109"/>
      <c r="L519" s="108"/>
      <c r="M519" s="108"/>
      <c r="N519" s="108"/>
      <c r="O519" s="112"/>
      <c r="P519" s="112"/>
      <c r="Q519" s="108"/>
      <c r="R519" s="108"/>
      <c r="S519" s="112"/>
    </row>
    <row r="520" spans="1:19" ht="15.75" customHeight="1" x14ac:dyDescent="0.2">
      <c r="A520" s="108"/>
      <c r="B520" s="108"/>
      <c r="C520" s="108"/>
      <c r="D520" s="107"/>
      <c r="E520" s="108"/>
      <c r="F520" s="108"/>
      <c r="G520" s="108"/>
      <c r="H520" s="108"/>
      <c r="I520" s="108"/>
      <c r="J520" s="109"/>
      <c r="K520" s="109"/>
      <c r="L520" s="108"/>
      <c r="M520" s="108"/>
      <c r="N520" s="108"/>
      <c r="O520" s="112"/>
      <c r="P520" s="112"/>
      <c r="Q520" s="108"/>
      <c r="R520" s="108"/>
      <c r="S520" s="112"/>
    </row>
    <row r="521" spans="1:19" ht="15.75" customHeight="1" x14ac:dyDescent="0.2">
      <c r="A521" s="108"/>
      <c r="B521" s="108"/>
      <c r="C521" s="108"/>
      <c r="D521" s="107"/>
      <c r="E521" s="108"/>
      <c r="F521" s="108"/>
      <c r="G521" s="108"/>
      <c r="H521" s="108"/>
      <c r="I521" s="108"/>
      <c r="J521" s="109"/>
      <c r="K521" s="109"/>
      <c r="L521" s="108"/>
      <c r="M521" s="108"/>
      <c r="N521" s="108"/>
      <c r="O521" s="112"/>
      <c r="P521" s="112"/>
      <c r="Q521" s="108"/>
      <c r="R521" s="108"/>
      <c r="S521" s="112"/>
    </row>
    <row r="522" spans="1:19" ht="15.75" customHeight="1" x14ac:dyDescent="0.2">
      <c r="A522" s="108"/>
      <c r="B522" s="108"/>
      <c r="C522" s="108"/>
      <c r="D522" s="107"/>
      <c r="E522" s="108"/>
      <c r="F522" s="108"/>
      <c r="G522" s="108"/>
      <c r="H522" s="108"/>
      <c r="I522" s="108"/>
      <c r="J522" s="109"/>
      <c r="K522" s="109"/>
      <c r="L522" s="108"/>
      <c r="M522" s="108"/>
      <c r="N522" s="108"/>
      <c r="O522" s="112"/>
      <c r="P522" s="112"/>
      <c r="Q522" s="108"/>
      <c r="R522" s="108"/>
      <c r="S522" s="112"/>
    </row>
    <row r="523" spans="1:19" ht="15.75" customHeight="1" x14ac:dyDescent="0.2">
      <c r="A523" s="108"/>
      <c r="B523" s="108"/>
      <c r="C523" s="108"/>
      <c r="D523" s="107"/>
      <c r="E523" s="108"/>
      <c r="F523" s="108"/>
      <c r="G523" s="108"/>
      <c r="H523" s="108"/>
      <c r="I523" s="108"/>
      <c r="J523" s="109"/>
      <c r="K523" s="109"/>
      <c r="L523" s="108"/>
      <c r="M523" s="108"/>
      <c r="N523" s="108"/>
      <c r="O523" s="112"/>
      <c r="P523" s="112"/>
      <c r="Q523" s="108"/>
      <c r="R523" s="108"/>
      <c r="S523" s="112"/>
    </row>
    <row r="524" spans="1:19" ht="15.75" customHeight="1" x14ac:dyDescent="0.2">
      <c r="A524" s="108"/>
      <c r="B524" s="108"/>
      <c r="C524" s="108"/>
      <c r="D524" s="107"/>
      <c r="E524" s="108"/>
      <c r="F524" s="108"/>
      <c r="G524" s="108"/>
      <c r="H524" s="108"/>
      <c r="I524" s="108"/>
      <c r="J524" s="109"/>
      <c r="K524" s="109"/>
      <c r="L524" s="108"/>
      <c r="M524" s="108"/>
      <c r="N524" s="108"/>
      <c r="O524" s="112"/>
      <c r="P524" s="112"/>
      <c r="Q524" s="108"/>
      <c r="R524" s="108"/>
      <c r="S524" s="112"/>
    </row>
    <row r="525" spans="1:19" ht="15.75" customHeight="1" x14ac:dyDescent="0.2">
      <c r="A525" s="108"/>
      <c r="B525" s="108"/>
      <c r="C525" s="108"/>
      <c r="D525" s="107"/>
      <c r="E525" s="108"/>
      <c r="F525" s="108"/>
      <c r="G525" s="108"/>
      <c r="H525" s="108"/>
      <c r="I525" s="108"/>
      <c r="J525" s="109"/>
      <c r="K525" s="109"/>
      <c r="L525" s="108"/>
      <c r="M525" s="108"/>
      <c r="N525" s="108"/>
      <c r="O525" s="112"/>
      <c r="P525" s="112"/>
      <c r="Q525" s="108"/>
      <c r="R525" s="108"/>
      <c r="S525" s="112"/>
    </row>
    <row r="526" spans="1:19" ht="15.75" customHeight="1" x14ac:dyDescent="0.2">
      <c r="A526" s="108"/>
      <c r="B526" s="108"/>
      <c r="C526" s="108"/>
      <c r="D526" s="107"/>
      <c r="E526" s="108"/>
      <c r="F526" s="108"/>
      <c r="G526" s="108"/>
      <c r="H526" s="108"/>
      <c r="I526" s="108"/>
      <c r="J526" s="109"/>
      <c r="K526" s="109"/>
      <c r="L526" s="108"/>
      <c r="M526" s="108"/>
      <c r="N526" s="108"/>
      <c r="O526" s="112"/>
      <c r="P526" s="112"/>
      <c r="Q526" s="108"/>
      <c r="R526" s="108"/>
      <c r="S526" s="112"/>
    </row>
    <row r="527" spans="1:19" ht="15.75" customHeight="1" x14ac:dyDescent="0.2">
      <c r="A527" s="108"/>
      <c r="B527" s="108"/>
      <c r="C527" s="108"/>
      <c r="D527" s="107"/>
      <c r="E527" s="108"/>
      <c r="F527" s="108"/>
      <c r="G527" s="108"/>
      <c r="H527" s="108"/>
      <c r="I527" s="108"/>
      <c r="J527" s="109"/>
      <c r="K527" s="109"/>
      <c r="L527" s="108"/>
      <c r="M527" s="108"/>
      <c r="N527" s="108"/>
      <c r="O527" s="112"/>
      <c r="P527" s="112"/>
      <c r="Q527" s="108"/>
      <c r="R527" s="108"/>
      <c r="S527" s="112"/>
    </row>
    <row r="528" spans="1:19" ht="15.75" customHeight="1" x14ac:dyDescent="0.2">
      <c r="A528" s="108"/>
      <c r="B528" s="108"/>
      <c r="C528" s="108"/>
      <c r="D528" s="107"/>
      <c r="E528" s="108"/>
      <c r="F528" s="108"/>
      <c r="G528" s="108"/>
      <c r="H528" s="108"/>
      <c r="I528" s="108"/>
      <c r="J528" s="109"/>
      <c r="K528" s="109"/>
      <c r="L528" s="108"/>
      <c r="M528" s="108"/>
      <c r="N528" s="108"/>
      <c r="O528" s="112"/>
      <c r="P528" s="112"/>
      <c r="Q528" s="108"/>
      <c r="R528" s="108"/>
      <c r="S528" s="112"/>
    </row>
    <row r="529" spans="1:19" ht="15.75" customHeight="1" x14ac:dyDescent="0.2">
      <c r="A529" s="108"/>
      <c r="B529" s="108"/>
      <c r="C529" s="108"/>
      <c r="D529" s="107"/>
      <c r="E529" s="108"/>
      <c r="F529" s="108"/>
      <c r="G529" s="108"/>
      <c r="H529" s="108"/>
      <c r="I529" s="108"/>
      <c r="J529" s="109"/>
      <c r="K529" s="109"/>
      <c r="L529" s="108"/>
      <c r="M529" s="108"/>
      <c r="N529" s="108"/>
      <c r="O529" s="112"/>
      <c r="P529" s="112"/>
      <c r="Q529" s="108"/>
      <c r="R529" s="108"/>
      <c r="S529" s="112"/>
    </row>
    <row r="530" spans="1:19" ht="15.75" customHeight="1" x14ac:dyDescent="0.2">
      <c r="A530" s="108"/>
      <c r="B530" s="108"/>
      <c r="C530" s="108"/>
      <c r="D530" s="107"/>
      <c r="E530" s="108"/>
      <c r="F530" s="108"/>
      <c r="G530" s="108"/>
      <c r="H530" s="108"/>
      <c r="I530" s="108"/>
      <c r="J530" s="109"/>
      <c r="K530" s="109"/>
      <c r="L530" s="108"/>
      <c r="M530" s="108"/>
      <c r="N530" s="108"/>
      <c r="O530" s="112"/>
      <c r="P530" s="112"/>
      <c r="Q530" s="108"/>
      <c r="R530" s="108"/>
      <c r="S530" s="112"/>
    </row>
    <row r="531" spans="1:19" ht="15.75" customHeight="1" x14ac:dyDescent="0.2">
      <c r="A531" s="108"/>
      <c r="B531" s="108"/>
      <c r="C531" s="108"/>
      <c r="D531" s="107"/>
      <c r="E531" s="108"/>
      <c r="F531" s="108"/>
      <c r="G531" s="108"/>
      <c r="H531" s="108"/>
      <c r="I531" s="108"/>
      <c r="J531" s="109"/>
      <c r="K531" s="109"/>
      <c r="L531" s="108"/>
      <c r="M531" s="108"/>
      <c r="N531" s="108"/>
      <c r="O531" s="112"/>
      <c r="P531" s="112"/>
      <c r="Q531" s="108"/>
      <c r="R531" s="108"/>
      <c r="S531" s="112"/>
    </row>
    <row r="532" spans="1:19" ht="15.75" customHeight="1" x14ac:dyDescent="0.2">
      <c r="A532" s="108"/>
      <c r="B532" s="108"/>
      <c r="C532" s="108"/>
      <c r="D532" s="107"/>
      <c r="E532" s="108"/>
      <c r="F532" s="108"/>
      <c r="G532" s="108"/>
      <c r="H532" s="108"/>
      <c r="I532" s="108"/>
      <c r="J532" s="109"/>
      <c r="K532" s="109"/>
      <c r="L532" s="108"/>
      <c r="M532" s="108"/>
      <c r="N532" s="108"/>
      <c r="O532" s="112"/>
      <c r="P532" s="112"/>
      <c r="Q532" s="108"/>
      <c r="R532" s="108"/>
      <c r="S532" s="112"/>
    </row>
    <row r="533" spans="1:19" ht="15.75" customHeight="1" x14ac:dyDescent="0.2">
      <c r="A533" s="108"/>
      <c r="B533" s="108"/>
      <c r="C533" s="108"/>
      <c r="D533" s="107"/>
      <c r="E533" s="108"/>
      <c r="F533" s="108"/>
      <c r="G533" s="108"/>
      <c r="H533" s="108"/>
      <c r="I533" s="108"/>
      <c r="J533" s="109"/>
      <c r="K533" s="109"/>
      <c r="L533" s="108"/>
      <c r="M533" s="108"/>
      <c r="N533" s="108"/>
      <c r="O533" s="112"/>
      <c r="P533" s="112"/>
      <c r="Q533" s="108"/>
      <c r="R533" s="108"/>
      <c r="S533" s="112"/>
    </row>
    <row r="534" spans="1:19" ht="15.75" customHeight="1" x14ac:dyDescent="0.2">
      <c r="A534" s="108"/>
      <c r="B534" s="108"/>
      <c r="C534" s="108"/>
      <c r="D534" s="107"/>
      <c r="E534" s="108"/>
      <c r="F534" s="108"/>
      <c r="G534" s="108"/>
      <c r="H534" s="108"/>
      <c r="I534" s="108"/>
      <c r="J534" s="109"/>
      <c r="K534" s="109"/>
      <c r="L534" s="108"/>
      <c r="M534" s="108"/>
      <c r="N534" s="108"/>
      <c r="O534" s="112"/>
      <c r="P534" s="112"/>
      <c r="Q534" s="108"/>
      <c r="R534" s="108"/>
      <c r="S534" s="112"/>
    </row>
    <row r="535" spans="1:19" ht="15.75" customHeight="1" x14ac:dyDescent="0.2">
      <c r="A535" s="108"/>
      <c r="B535" s="108"/>
      <c r="C535" s="108"/>
      <c r="D535" s="107"/>
      <c r="E535" s="108"/>
      <c r="F535" s="108"/>
      <c r="G535" s="108"/>
      <c r="H535" s="108"/>
      <c r="I535" s="108"/>
      <c r="J535" s="109"/>
      <c r="K535" s="109"/>
      <c r="L535" s="108"/>
      <c r="M535" s="108"/>
      <c r="N535" s="108"/>
      <c r="O535" s="112"/>
      <c r="P535" s="112"/>
      <c r="Q535" s="108"/>
      <c r="R535" s="108"/>
      <c r="S535" s="112"/>
    </row>
    <row r="536" spans="1:19" ht="15.75" customHeight="1" x14ac:dyDescent="0.2">
      <c r="A536" s="108"/>
      <c r="B536" s="108"/>
      <c r="C536" s="108"/>
      <c r="D536" s="107"/>
      <c r="E536" s="108"/>
      <c r="F536" s="108"/>
      <c r="G536" s="108"/>
      <c r="H536" s="108"/>
      <c r="I536" s="108"/>
      <c r="J536" s="109"/>
      <c r="K536" s="109"/>
      <c r="L536" s="108"/>
      <c r="M536" s="108"/>
      <c r="N536" s="108"/>
      <c r="O536" s="112"/>
      <c r="P536" s="112"/>
      <c r="Q536" s="108"/>
      <c r="R536" s="108"/>
      <c r="S536" s="112"/>
    </row>
    <row r="537" spans="1:19" ht="15.75" customHeight="1" x14ac:dyDescent="0.2">
      <c r="A537" s="108"/>
      <c r="B537" s="108"/>
      <c r="C537" s="108"/>
      <c r="D537" s="107"/>
      <c r="E537" s="108"/>
      <c r="F537" s="108"/>
      <c r="G537" s="108"/>
      <c r="H537" s="108"/>
      <c r="I537" s="108"/>
      <c r="J537" s="109"/>
      <c r="K537" s="109"/>
      <c r="L537" s="108"/>
      <c r="M537" s="108"/>
      <c r="N537" s="108"/>
      <c r="O537" s="112"/>
      <c r="P537" s="112"/>
      <c r="Q537" s="108"/>
      <c r="R537" s="108"/>
      <c r="S537" s="112"/>
    </row>
    <row r="538" spans="1:19" ht="15.75" customHeight="1" x14ac:dyDescent="0.2">
      <c r="A538" s="108"/>
      <c r="B538" s="108"/>
      <c r="C538" s="108"/>
      <c r="D538" s="107"/>
      <c r="E538" s="108"/>
      <c r="F538" s="108"/>
      <c r="G538" s="108"/>
      <c r="H538" s="108"/>
      <c r="I538" s="108"/>
      <c r="J538" s="109"/>
      <c r="K538" s="109"/>
      <c r="L538" s="108"/>
      <c r="M538" s="108"/>
      <c r="N538" s="108"/>
      <c r="O538" s="112"/>
      <c r="P538" s="112"/>
      <c r="Q538" s="108"/>
      <c r="R538" s="108"/>
      <c r="S538" s="112"/>
    </row>
    <row r="539" spans="1:19" ht="15.75" customHeight="1" x14ac:dyDescent="0.2">
      <c r="A539" s="108"/>
      <c r="B539" s="108"/>
      <c r="C539" s="108"/>
      <c r="D539" s="107"/>
      <c r="E539" s="108"/>
      <c r="F539" s="108"/>
      <c r="G539" s="108"/>
      <c r="H539" s="108"/>
      <c r="I539" s="108"/>
      <c r="J539" s="109"/>
      <c r="K539" s="109"/>
      <c r="L539" s="108"/>
      <c r="M539" s="108"/>
      <c r="N539" s="108"/>
      <c r="O539" s="112"/>
      <c r="P539" s="112"/>
      <c r="Q539" s="108"/>
      <c r="R539" s="108"/>
      <c r="S539" s="112"/>
    </row>
    <row r="540" spans="1:19" ht="15.75" customHeight="1" x14ac:dyDescent="0.2">
      <c r="A540" s="108"/>
      <c r="B540" s="108"/>
      <c r="C540" s="108"/>
      <c r="D540" s="107"/>
      <c r="E540" s="108"/>
      <c r="F540" s="108"/>
      <c r="G540" s="108"/>
      <c r="H540" s="108"/>
      <c r="I540" s="108"/>
      <c r="J540" s="109"/>
      <c r="K540" s="109"/>
      <c r="L540" s="108"/>
      <c r="M540" s="108"/>
      <c r="N540" s="108"/>
      <c r="O540" s="112"/>
      <c r="P540" s="112"/>
      <c r="Q540" s="108"/>
      <c r="R540" s="108"/>
      <c r="S540" s="112"/>
    </row>
    <row r="541" spans="1:19" ht="15.75" customHeight="1" x14ac:dyDescent="0.2">
      <c r="A541" s="108"/>
      <c r="B541" s="108"/>
      <c r="C541" s="108"/>
      <c r="D541" s="107"/>
      <c r="E541" s="108"/>
      <c r="F541" s="108"/>
      <c r="G541" s="108"/>
      <c r="H541" s="108"/>
      <c r="I541" s="108"/>
      <c r="J541" s="109"/>
      <c r="K541" s="109"/>
      <c r="L541" s="108"/>
      <c r="M541" s="108"/>
      <c r="N541" s="108"/>
      <c r="O541" s="112"/>
      <c r="P541" s="112"/>
      <c r="Q541" s="108"/>
      <c r="R541" s="108"/>
      <c r="S541" s="112"/>
    </row>
    <row r="542" spans="1:19" ht="15.75" customHeight="1" x14ac:dyDescent="0.2">
      <c r="A542" s="108"/>
      <c r="B542" s="108"/>
      <c r="C542" s="108"/>
      <c r="D542" s="107"/>
      <c r="E542" s="108"/>
      <c r="F542" s="108"/>
      <c r="G542" s="108"/>
      <c r="H542" s="108"/>
      <c r="I542" s="108"/>
      <c r="J542" s="109"/>
      <c r="K542" s="109"/>
      <c r="L542" s="108"/>
      <c r="M542" s="108"/>
      <c r="N542" s="108"/>
      <c r="O542" s="112"/>
      <c r="P542" s="112"/>
      <c r="Q542" s="108"/>
      <c r="R542" s="108"/>
      <c r="S542" s="112"/>
    </row>
    <row r="543" spans="1:19" ht="15.75" customHeight="1" x14ac:dyDescent="0.2">
      <c r="A543" s="108"/>
      <c r="B543" s="108"/>
      <c r="C543" s="108"/>
      <c r="D543" s="107"/>
      <c r="E543" s="108"/>
      <c r="F543" s="108"/>
      <c r="G543" s="108"/>
      <c r="H543" s="108"/>
      <c r="I543" s="108"/>
      <c r="J543" s="109"/>
      <c r="K543" s="109"/>
      <c r="L543" s="108"/>
      <c r="M543" s="108"/>
      <c r="N543" s="108"/>
      <c r="O543" s="112"/>
      <c r="P543" s="112"/>
      <c r="Q543" s="108"/>
      <c r="R543" s="108"/>
      <c r="S543" s="112"/>
    </row>
    <row r="544" spans="1:19" ht="15.75" customHeight="1" x14ac:dyDescent="0.2">
      <c r="A544" s="108"/>
      <c r="B544" s="108"/>
      <c r="C544" s="108"/>
      <c r="D544" s="107"/>
      <c r="E544" s="108"/>
      <c r="F544" s="108"/>
      <c r="G544" s="108"/>
      <c r="H544" s="108"/>
      <c r="I544" s="108"/>
      <c r="J544" s="109"/>
      <c r="K544" s="109"/>
      <c r="L544" s="108"/>
      <c r="M544" s="108"/>
      <c r="N544" s="108"/>
      <c r="O544" s="112"/>
      <c r="P544" s="112"/>
      <c r="Q544" s="108"/>
      <c r="R544" s="108"/>
      <c r="S544" s="112"/>
    </row>
    <row r="545" spans="1:19" ht="15.75" customHeight="1" x14ac:dyDescent="0.2">
      <c r="A545" s="108"/>
      <c r="B545" s="108"/>
      <c r="C545" s="108"/>
      <c r="D545" s="107"/>
      <c r="E545" s="108"/>
      <c r="F545" s="108"/>
      <c r="G545" s="108"/>
      <c r="H545" s="108"/>
      <c r="I545" s="108"/>
      <c r="J545" s="109"/>
      <c r="K545" s="109"/>
      <c r="L545" s="108"/>
      <c r="M545" s="108"/>
      <c r="N545" s="108"/>
      <c r="O545" s="112"/>
      <c r="P545" s="112"/>
      <c r="Q545" s="108"/>
      <c r="R545" s="108"/>
      <c r="S545" s="112"/>
    </row>
    <row r="546" spans="1:19" ht="15.75" customHeight="1" x14ac:dyDescent="0.2">
      <c r="A546" s="108"/>
      <c r="B546" s="108"/>
      <c r="C546" s="108"/>
      <c r="D546" s="107"/>
      <c r="E546" s="108"/>
      <c r="F546" s="108"/>
      <c r="G546" s="108"/>
      <c r="H546" s="108"/>
      <c r="I546" s="108"/>
      <c r="J546" s="109"/>
      <c r="K546" s="109"/>
      <c r="L546" s="108"/>
      <c r="M546" s="108"/>
      <c r="N546" s="108"/>
      <c r="O546" s="112"/>
      <c r="P546" s="112"/>
      <c r="Q546" s="108"/>
      <c r="R546" s="108"/>
      <c r="S546" s="112"/>
    </row>
    <row r="547" spans="1:19" ht="15.75" customHeight="1" x14ac:dyDescent="0.2">
      <c r="A547" s="108"/>
      <c r="B547" s="108"/>
      <c r="C547" s="108"/>
      <c r="D547" s="107"/>
      <c r="E547" s="108"/>
      <c r="F547" s="108"/>
      <c r="G547" s="108"/>
      <c r="H547" s="108"/>
      <c r="I547" s="108"/>
      <c r="J547" s="109"/>
      <c r="K547" s="109"/>
      <c r="L547" s="108"/>
      <c r="M547" s="108"/>
      <c r="N547" s="108"/>
      <c r="O547" s="112"/>
      <c r="P547" s="112"/>
      <c r="Q547" s="108"/>
      <c r="R547" s="108"/>
      <c r="S547" s="112"/>
    </row>
    <row r="548" spans="1:19" ht="15.75" customHeight="1" x14ac:dyDescent="0.2">
      <c r="A548" s="108"/>
      <c r="B548" s="108"/>
      <c r="C548" s="108"/>
      <c r="D548" s="107"/>
      <c r="E548" s="108"/>
      <c r="F548" s="108"/>
      <c r="G548" s="108"/>
      <c r="H548" s="108"/>
      <c r="I548" s="108"/>
      <c r="J548" s="109"/>
      <c r="K548" s="109"/>
      <c r="L548" s="108"/>
      <c r="M548" s="108"/>
      <c r="N548" s="108"/>
      <c r="O548" s="112"/>
      <c r="P548" s="112"/>
      <c r="Q548" s="108"/>
      <c r="R548" s="108"/>
      <c r="S548" s="112"/>
    </row>
    <row r="549" spans="1:19" ht="15.75" customHeight="1" x14ac:dyDescent="0.2">
      <c r="A549" s="108"/>
      <c r="B549" s="108"/>
      <c r="C549" s="108"/>
      <c r="D549" s="107"/>
      <c r="E549" s="108"/>
      <c r="F549" s="108"/>
      <c r="G549" s="108"/>
      <c r="H549" s="108"/>
      <c r="I549" s="108"/>
      <c r="J549" s="109"/>
      <c r="K549" s="109"/>
      <c r="L549" s="108"/>
      <c r="M549" s="108"/>
      <c r="N549" s="108"/>
      <c r="O549" s="112"/>
      <c r="P549" s="112"/>
      <c r="Q549" s="108"/>
      <c r="R549" s="108"/>
      <c r="S549" s="112"/>
    </row>
    <row r="550" spans="1:19" ht="15.75" customHeight="1" x14ac:dyDescent="0.2">
      <c r="A550" s="108"/>
      <c r="B550" s="108"/>
      <c r="C550" s="108"/>
      <c r="D550" s="107"/>
      <c r="E550" s="108"/>
      <c r="F550" s="108"/>
      <c r="G550" s="108"/>
      <c r="H550" s="108"/>
      <c r="I550" s="108"/>
      <c r="J550" s="109"/>
      <c r="K550" s="109"/>
      <c r="L550" s="108"/>
      <c r="M550" s="108"/>
      <c r="N550" s="108"/>
      <c r="O550" s="112"/>
      <c r="P550" s="112"/>
      <c r="Q550" s="108"/>
      <c r="R550" s="108"/>
      <c r="S550" s="112"/>
    </row>
    <row r="551" spans="1:19" ht="15.75" customHeight="1" x14ac:dyDescent="0.2">
      <c r="A551" s="108"/>
      <c r="B551" s="108"/>
      <c r="C551" s="108"/>
      <c r="D551" s="107"/>
      <c r="E551" s="108"/>
      <c r="F551" s="108"/>
      <c r="G551" s="108"/>
      <c r="H551" s="108"/>
      <c r="I551" s="108"/>
      <c r="J551" s="109"/>
      <c r="K551" s="109"/>
      <c r="L551" s="108"/>
      <c r="M551" s="108"/>
      <c r="N551" s="108"/>
      <c r="O551" s="112"/>
      <c r="P551" s="112"/>
      <c r="Q551" s="108"/>
      <c r="R551" s="108"/>
      <c r="S551" s="112"/>
    </row>
    <row r="552" spans="1:19" ht="15.75" customHeight="1" x14ac:dyDescent="0.2">
      <c r="A552" s="108"/>
      <c r="B552" s="108"/>
      <c r="C552" s="108"/>
      <c r="D552" s="107"/>
      <c r="E552" s="108"/>
      <c r="F552" s="108"/>
      <c r="G552" s="108"/>
      <c r="H552" s="108"/>
      <c r="I552" s="108"/>
      <c r="J552" s="109"/>
      <c r="K552" s="109"/>
      <c r="L552" s="108"/>
      <c r="M552" s="108"/>
      <c r="N552" s="108"/>
      <c r="O552" s="112"/>
      <c r="P552" s="112"/>
      <c r="Q552" s="108"/>
      <c r="R552" s="108"/>
      <c r="S552" s="112"/>
    </row>
    <row r="553" spans="1:19" ht="15.75" customHeight="1" x14ac:dyDescent="0.2">
      <c r="A553" s="108"/>
      <c r="B553" s="108"/>
      <c r="C553" s="108"/>
      <c r="D553" s="107"/>
      <c r="E553" s="108"/>
      <c r="F553" s="108"/>
      <c r="G553" s="108"/>
      <c r="H553" s="108"/>
      <c r="I553" s="108"/>
      <c r="J553" s="109"/>
      <c r="K553" s="109"/>
      <c r="L553" s="108"/>
      <c r="M553" s="108"/>
      <c r="N553" s="108"/>
      <c r="O553" s="112"/>
      <c r="P553" s="112"/>
      <c r="Q553" s="108"/>
      <c r="R553" s="108"/>
      <c r="S553" s="112"/>
    </row>
    <row r="554" spans="1:19" ht="15.75" customHeight="1" x14ac:dyDescent="0.2">
      <c r="A554" s="108"/>
      <c r="B554" s="108"/>
      <c r="C554" s="108"/>
      <c r="D554" s="107"/>
      <c r="E554" s="108"/>
      <c r="F554" s="108"/>
      <c r="G554" s="108"/>
      <c r="H554" s="108"/>
      <c r="I554" s="108"/>
      <c r="J554" s="109"/>
      <c r="K554" s="109"/>
      <c r="L554" s="108"/>
      <c r="M554" s="108"/>
      <c r="N554" s="108"/>
      <c r="O554" s="112"/>
      <c r="P554" s="112"/>
      <c r="Q554" s="108"/>
      <c r="R554" s="108"/>
      <c r="S554" s="112"/>
    </row>
    <row r="555" spans="1:19" ht="15.75" customHeight="1" x14ac:dyDescent="0.2">
      <c r="A555" s="108"/>
      <c r="B555" s="108"/>
      <c r="C555" s="108"/>
      <c r="D555" s="107"/>
      <c r="E555" s="108"/>
      <c r="F555" s="108"/>
      <c r="G555" s="108"/>
      <c r="H555" s="108"/>
      <c r="I555" s="108"/>
      <c r="J555" s="109"/>
      <c r="K555" s="109"/>
      <c r="L555" s="108"/>
      <c r="M555" s="108"/>
      <c r="N555" s="108"/>
      <c r="O555" s="112"/>
      <c r="P555" s="112"/>
      <c r="Q555" s="108"/>
      <c r="R555" s="108"/>
      <c r="S555" s="112"/>
    </row>
    <row r="556" spans="1:19" ht="15.75" customHeight="1" x14ac:dyDescent="0.2">
      <c r="A556" s="108"/>
      <c r="B556" s="108"/>
      <c r="C556" s="108"/>
      <c r="D556" s="107"/>
      <c r="E556" s="108"/>
      <c r="F556" s="108"/>
      <c r="G556" s="108"/>
      <c r="H556" s="108"/>
      <c r="I556" s="108"/>
      <c r="J556" s="109"/>
      <c r="K556" s="109"/>
      <c r="L556" s="108"/>
      <c r="M556" s="108"/>
      <c r="N556" s="108"/>
      <c r="O556" s="112"/>
      <c r="P556" s="112"/>
      <c r="Q556" s="108"/>
      <c r="R556" s="108"/>
      <c r="S556" s="112"/>
    </row>
    <row r="557" spans="1:19" ht="15.75" customHeight="1" x14ac:dyDescent="0.2">
      <c r="A557" s="108"/>
      <c r="B557" s="108"/>
      <c r="C557" s="108"/>
      <c r="D557" s="107"/>
      <c r="E557" s="108"/>
      <c r="F557" s="108"/>
      <c r="G557" s="108"/>
      <c r="H557" s="108"/>
      <c r="I557" s="108"/>
      <c r="J557" s="109"/>
      <c r="K557" s="109"/>
      <c r="L557" s="108"/>
      <c r="M557" s="108"/>
      <c r="N557" s="108"/>
      <c r="O557" s="112"/>
      <c r="P557" s="112"/>
      <c r="Q557" s="108"/>
      <c r="R557" s="108"/>
      <c r="S557" s="112"/>
    </row>
    <row r="558" spans="1:19" ht="15.75" customHeight="1" x14ac:dyDescent="0.2">
      <c r="A558" s="108"/>
      <c r="B558" s="108"/>
      <c r="C558" s="108"/>
      <c r="D558" s="107"/>
      <c r="E558" s="108"/>
      <c r="F558" s="108"/>
      <c r="G558" s="108"/>
      <c r="H558" s="108"/>
      <c r="I558" s="108"/>
      <c r="J558" s="109"/>
      <c r="K558" s="109"/>
      <c r="L558" s="108"/>
      <c r="M558" s="108"/>
      <c r="N558" s="108"/>
      <c r="O558" s="112"/>
      <c r="P558" s="112"/>
      <c r="Q558" s="108"/>
      <c r="R558" s="108"/>
      <c r="S558" s="112"/>
    </row>
    <row r="559" spans="1:19" ht="15.75" customHeight="1" x14ac:dyDescent="0.2">
      <c r="A559" s="108"/>
      <c r="B559" s="108"/>
      <c r="C559" s="108"/>
      <c r="D559" s="107"/>
      <c r="E559" s="108"/>
      <c r="F559" s="108"/>
      <c r="G559" s="108"/>
      <c r="H559" s="108"/>
      <c r="I559" s="108"/>
      <c r="J559" s="109"/>
      <c r="K559" s="109"/>
      <c r="L559" s="108"/>
      <c r="M559" s="108"/>
      <c r="N559" s="108"/>
      <c r="O559" s="112"/>
      <c r="P559" s="112"/>
      <c r="Q559" s="108"/>
      <c r="R559" s="108"/>
      <c r="S559" s="112"/>
    </row>
    <row r="560" spans="1:19" ht="15.75" customHeight="1" x14ac:dyDescent="0.2">
      <c r="A560" s="108"/>
      <c r="B560" s="108"/>
      <c r="C560" s="108"/>
      <c r="D560" s="107"/>
      <c r="E560" s="108"/>
      <c r="F560" s="108"/>
      <c r="G560" s="108"/>
      <c r="H560" s="108"/>
      <c r="I560" s="108"/>
      <c r="J560" s="109"/>
      <c r="K560" s="109"/>
      <c r="L560" s="108"/>
      <c r="M560" s="108"/>
      <c r="N560" s="108"/>
      <c r="O560" s="112"/>
      <c r="P560" s="112"/>
      <c r="Q560" s="108"/>
      <c r="R560" s="108"/>
      <c r="S560" s="112"/>
    </row>
    <row r="561" spans="1:19" ht="15.75" customHeight="1" x14ac:dyDescent="0.2">
      <c r="A561" s="108"/>
      <c r="B561" s="108"/>
      <c r="C561" s="108"/>
      <c r="D561" s="107"/>
      <c r="E561" s="108"/>
      <c r="F561" s="108"/>
      <c r="G561" s="108"/>
      <c r="H561" s="108"/>
      <c r="I561" s="108"/>
      <c r="J561" s="109"/>
      <c r="K561" s="109"/>
      <c r="L561" s="108"/>
      <c r="M561" s="108"/>
      <c r="N561" s="108"/>
      <c r="O561" s="112"/>
      <c r="P561" s="112"/>
      <c r="Q561" s="108"/>
      <c r="R561" s="108"/>
      <c r="S561" s="112"/>
    </row>
    <row r="562" spans="1:19" ht="15.75" customHeight="1" x14ac:dyDescent="0.2">
      <c r="A562" s="108"/>
      <c r="B562" s="108"/>
      <c r="C562" s="108"/>
      <c r="D562" s="107"/>
      <c r="E562" s="108"/>
      <c r="F562" s="108"/>
      <c r="G562" s="108"/>
      <c r="H562" s="108"/>
      <c r="I562" s="108"/>
      <c r="J562" s="109"/>
      <c r="K562" s="109"/>
      <c r="L562" s="108"/>
      <c r="M562" s="108"/>
      <c r="N562" s="108"/>
      <c r="O562" s="112"/>
      <c r="P562" s="112"/>
      <c r="Q562" s="108"/>
      <c r="R562" s="108"/>
      <c r="S562" s="112"/>
    </row>
    <row r="563" spans="1:19" ht="15.75" customHeight="1" x14ac:dyDescent="0.2">
      <c r="A563" s="108"/>
      <c r="B563" s="108"/>
      <c r="C563" s="108"/>
      <c r="D563" s="107"/>
      <c r="E563" s="108"/>
      <c r="F563" s="108"/>
      <c r="G563" s="108"/>
      <c r="H563" s="108"/>
      <c r="I563" s="108"/>
      <c r="J563" s="109"/>
      <c r="K563" s="109"/>
      <c r="L563" s="108"/>
      <c r="M563" s="108"/>
      <c r="N563" s="108"/>
      <c r="O563" s="112"/>
      <c r="P563" s="112"/>
      <c r="Q563" s="108"/>
      <c r="R563" s="108"/>
      <c r="S563" s="112"/>
    </row>
    <row r="564" spans="1:19" ht="15.75" customHeight="1" x14ac:dyDescent="0.2">
      <c r="A564" s="108"/>
      <c r="B564" s="108"/>
      <c r="C564" s="108"/>
      <c r="D564" s="107"/>
      <c r="E564" s="108"/>
      <c r="F564" s="108"/>
      <c r="G564" s="108"/>
      <c r="H564" s="108"/>
      <c r="I564" s="108"/>
      <c r="J564" s="109"/>
      <c r="K564" s="109"/>
      <c r="L564" s="108"/>
      <c r="M564" s="108"/>
      <c r="N564" s="108"/>
      <c r="O564" s="112"/>
      <c r="P564" s="112"/>
      <c r="Q564" s="108"/>
      <c r="R564" s="108"/>
      <c r="S564" s="112"/>
    </row>
    <row r="565" spans="1:19" ht="15.75" customHeight="1" x14ac:dyDescent="0.2">
      <c r="A565" s="108"/>
      <c r="B565" s="108"/>
      <c r="C565" s="108"/>
      <c r="D565" s="107"/>
      <c r="E565" s="108"/>
      <c r="F565" s="108"/>
      <c r="G565" s="108"/>
      <c r="H565" s="108"/>
      <c r="I565" s="108"/>
      <c r="J565" s="109"/>
      <c r="K565" s="109"/>
      <c r="L565" s="108"/>
      <c r="M565" s="108"/>
      <c r="N565" s="108"/>
      <c r="O565" s="112"/>
      <c r="P565" s="112"/>
      <c r="Q565" s="108"/>
      <c r="R565" s="108"/>
      <c r="S565" s="112"/>
    </row>
    <row r="566" spans="1:19" ht="15.75" customHeight="1" x14ac:dyDescent="0.2">
      <c r="A566" s="108"/>
      <c r="B566" s="108"/>
      <c r="C566" s="108"/>
      <c r="D566" s="107"/>
      <c r="E566" s="108"/>
      <c r="F566" s="108"/>
      <c r="G566" s="108"/>
      <c r="H566" s="108"/>
      <c r="I566" s="108"/>
      <c r="J566" s="109"/>
      <c r="K566" s="109"/>
      <c r="L566" s="108"/>
      <c r="M566" s="108"/>
      <c r="N566" s="108"/>
      <c r="O566" s="112"/>
      <c r="P566" s="112"/>
      <c r="Q566" s="108"/>
      <c r="R566" s="108"/>
      <c r="S566" s="112"/>
    </row>
    <row r="567" spans="1:19" ht="15.75" customHeight="1" x14ac:dyDescent="0.2">
      <c r="A567" s="108"/>
      <c r="B567" s="108"/>
      <c r="C567" s="108"/>
      <c r="D567" s="107"/>
      <c r="E567" s="108"/>
      <c r="F567" s="108"/>
      <c r="G567" s="108"/>
      <c r="H567" s="108"/>
      <c r="I567" s="108"/>
      <c r="J567" s="109"/>
      <c r="K567" s="109"/>
      <c r="L567" s="108"/>
      <c r="M567" s="108"/>
      <c r="N567" s="108"/>
      <c r="O567" s="112"/>
      <c r="P567" s="112"/>
      <c r="Q567" s="108"/>
      <c r="R567" s="108"/>
      <c r="S567" s="112"/>
    </row>
    <row r="568" spans="1:19" ht="15.75" customHeight="1" x14ac:dyDescent="0.2">
      <c r="A568" s="108"/>
      <c r="B568" s="108"/>
      <c r="C568" s="108"/>
      <c r="D568" s="107"/>
      <c r="E568" s="108"/>
      <c r="F568" s="108"/>
      <c r="G568" s="108"/>
      <c r="H568" s="108"/>
      <c r="I568" s="108"/>
      <c r="J568" s="109"/>
      <c r="K568" s="109"/>
      <c r="L568" s="108"/>
      <c r="M568" s="108"/>
      <c r="N568" s="108"/>
      <c r="O568" s="112"/>
      <c r="P568" s="112"/>
      <c r="Q568" s="108"/>
      <c r="R568" s="108"/>
      <c r="S568" s="112"/>
    </row>
    <row r="569" spans="1:19" ht="15.75" customHeight="1" x14ac:dyDescent="0.2">
      <c r="A569" s="108"/>
      <c r="B569" s="108"/>
      <c r="C569" s="108"/>
      <c r="D569" s="107"/>
      <c r="E569" s="108"/>
      <c r="F569" s="108"/>
      <c r="G569" s="108"/>
      <c r="H569" s="108"/>
      <c r="I569" s="108"/>
      <c r="J569" s="109"/>
      <c r="K569" s="109"/>
      <c r="L569" s="108"/>
      <c r="M569" s="108"/>
      <c r="N569" s="108"/>
      <c r="O569" s="112"/>
      <c r="P569" s="112"/>
      <c r="Q569" s="108"/>
      <c r="R569" s="108"/>
      <c r="S569" s="112"/>
    </row>
    <row r="570" spans="1:19" ht="15.75" customHeight="1" x14ac:dyDescent="0.2">
      <c r="A570" s="108"/>
      <c r="B570" s="108"/>
      <c r="C570" s="108"/>
      <c r="D570" s="107"/>
      <c r="E570" s="108"/>
      <c r="F570" s="108"/>
      <c r="G570" s="108"/>
      <c r="H570" s="108"/>
      <c r="I570" s="108"/>
      <c r="J570" s="109"/>
      <c r="K570" s="109"/>
      <c r="L570" s="108"/>
      <c r="M570" s="108"/>
      <c r="N570" s="108"/>
      <c r="O570" s="112"/>
      <c r="P570" s="112"/>
      <c r="Q570" s="108"/>
      <c r="R570" s="108"/>
      <c r="S570" s="112"/>
    </row>
    <row r="571" spans="1:19" ht="15.75" customHeight="1" x14ac:dyDescent="0.2">
      <c r="A571" s="108"/>
      <c r="B571" s="108"/>
      <c r="C571" s="108"/>
      <c r="D571" s="107"/>
      <c r="E571" s="108"/>
      <c r="F571" s="108"/>
      <c r="G571" s="108"/>
      <c r="H571" s="108"/>
      <c r="I571" s="108"/>
      <c r="J571" s="109"/>
      <c r="K571" s="109"/>
      <c r="L571" s="108"/>
      <c r="M571" s="108"/>
      <c r="N571" s="108"/>
      <c r="O571" s="112"/>
      <c r="P571" s="112"/>
      <c r="Q571" s="108"/>
      <c r="R571" s="108"/>
      <c r="S571" s="112"/>
    </row>
    <row r="572" spans="1:19" ht="15.75" customHeight="1" x14ac:dyDescent="0.2">
      <c r="A572" s="108"/>
      <c r="B572" s="108"/>
      <c r="C572" s="108"/>
      <c r="D572" s="107"/>
      <c r="E572" s="108"/>
      <c r="F572" s="108"/>
      <c r="G572" s="108"/>
      <c r="H572" s="108"/>
      <c r="I572" s="108"/>
      <c r="J572" s="109"/>
      <c r="K572" s="109"/>
      <c r="L572" s="108"/>
      <c r="M572" s="108"/>
      <c r="N572" s="108"/>
      <c r="O572" s="112"/>
      <c r="P572" s="112"/>
      <c r="Q572" s="108"/>
      <c r="R572" s="108"/>
      <c r="S572" s="112"/>
    </row>
    <row r="573" spans="1:19" ht="15.75" customHeight="1" x14ac:dyDescent="0.2">
      <c r="A573" s="108"/>
      <c r="B573" s="108"/>
      <c r="C573" s="108"/>
      <c r="D573" s="107"/>
      <c r="E573" s="108"/>
      <c r="F573" s="108"/>
      <c r="G573" s="108"/>
      <c r="H573" s="108"/>
      <c r="I573" s="108"/>
      <c r="J573" s="109"/>
      <c r="K573" s="109"/>
      <c r="L573" s="108"/>
      <c r="M573" s="108"/>
      <c r="N573" s="108"/>
      <c r="O573" s="112"/>
      <c r="P573" s="112"/>
      <c r="Q573" s="108"/>
      <c r="R573" s="108"/>
      <c r="S573" s="112"/>
    </row>
    <row r="574" spans="1:19" ht="15.75" customHeight="1" x14ac:dyDescent="0.2">
      <c r="A574" s="108"/>
      <c r="B574" s="108"/>
      <c r="C574" s="108"/>
      <c r="D574" s="107"/>
      <c r="E574" s="108"/>
      <c r="F574" s="108"/>
      <c r="G574" s="108"/>
      <c r="H574" s="108"/>
      <c r="I574" s="108"/>
      <c r="J574" s="109"/>
      <c r="K574" s="109"/>
      <c r="L574" s="108"/>
      <c r="M574" s="108"/>
      <c r="N574" s="108"/>
      <c r="O574" s="112"/>
      <c r="P574" s="112"/>
      <c r="Q574" s="108"/>
      <c r="R574" s="108"/>
      <c r="S574" s="112"/>
    </row>
    <row r="575" spans="1:19" ht="15.75" customHeight="1" x14ac:dyDescent="0.2">
      <c r="A575" s="108"/>
      <c r="B575" s="108"/>
      <c r="C575" s="108"/>
      <c r="D575" s="107"/>
      <c r="E575" s="108"/>
      <c r="F575" s="108"/>
      <c r="G575" s="108"/>
      <c r="H575" s="108"/>
      <c r="I575" s="108"/>
      <c r="J575" s="109"/>
      <c r="K575" s="109"/>
      <c r="L575" s="108"/>
      <c r="M575" s="108"/>
      <c r="N575" s="108"/>
      <c r="O575" s="112"/>
      <c r="P575" s="112"/>
      <c r="Q575" s="108"/>
      <c r="R575" s="108"/>
      <c r="S575" s="112"/>
    </row>
    <row r="576" spans="1:19" ht="15.75" customHeight="1" x14ac:dyDescent="0.2">
      <c r="A576" s="108"/>
      <c r="B576" s="108"/>
      <c r="C576" s="108"/>
      <c r="D576" s="107"/>
      <c r="E576" s="108"/>
      <c r="F576" s="108"/>
      <c r="G576" s="108"/>
      <c r="H576" s="108"/>
      <c r="I576" s="108"/>
      <c r="J576" s="109"/>
      <c r="K576" s="109"/>
      <c r="L576" s="108"/>
      <c r="M576" s="108"/>
      <c r="N576" s="108"/>
      <c r="O576" s="112"/>
      <c r="P576" s="112"/>
      <c r="Q576" s="108"/>
      <c r="R576" s="108"/>
      <c r="S576" s="112"/>
    </row>
    <row r="577" spans="1:19" ht="15.75" customHeight="1" x14ac:dyDescent="0.2">
      <c r="A577" s="108"/>
      <c r="B577" s="108"/>
      <c r="C577" s="108"/>
      <c r="D577" s="107"/>
      <c r="E577" s="108"/>
      <c r="F577" s="108"/>
      <c r="G577" s="108"/>
      <c r="H577" s="108"/>
      <c r="I577" s="108"/>
      <c r="J577" s="109"/>
      <c r="K577" s="109"/>
      <c r="L577" s="108"/>
      <c r="M577" s="108"/>
      <c r="N577" s="108"/>
      <c r="O577" s="112"/>
      <c r="P577" s="112"/>
      <c r="Q577" s="108"/>
      <c r="R577" s="108"/>
      <c r="S577" s="112"/>
    </row>
    <row r="578" spans="1:19" ht="15.75" customHeight="1" x14ac:dyDescent="0.2">
      <c r="A578" s="108"/>
      <c r="B578" s="108"/>
      <c r="C578" s="108"/>
      <c r="D578" s="107"/>
      <c r="E578" s="108"/>
      <c r="F578" s="108"/>
      <c r="G578" s="108"/>
      <c r="H578" s="108"/>
      <c r="I578" s="108"/>
      <c r="J578" s="109"/>
      <c r="K578" s="109"/>
      <c r="L578" s="108"/>
      <c r="M578" s="108"/>
      <c r="N578" s="108"/>
      <c r="O578" s="112"/>
      <c r="P578" s="112"/>
      <c r="Q578" s="108"/>
      <c r="R578" s="108"/>
      <c r="S578" s="112"/>
    </row>
    <row r="579" spans="1:19" ht="15.75" customHeight="1" x14ac:dyDescent="0.2">
      <c r="A579" s="108"/>
      <c r="B579" s="108"/>
      <c r="C579" s="108"/>
      <c r="D579" s="107"/>
      <c r="E579" s="108"/>
      <c r="F579" s="108"/>
      <c r="G579" s="108"/>
      <c r="H579" s="108"/>
      <c r="I579" s="108"/>
      <c r="J579" s="109"/>
      <c r="K579" s="109"/>
      <c r="L579" s="108"/>
      <c r="M579" s="108"/>
      <c r="N579" s="108"/>
      <c r="O579" s="112"/>
      <c r="P579" s="112"/>
      <c r="Q579" s="108"/>
      <c r="R579" s="108"/>
      <c r="S579" s="112"/>
    </row>
    <row r="580" spans="1:19" ht="15.75" customHeight="1" x14ac:dyDescent="0.2">
      <c r="A580" s="108"/>
      <c r="B580" s="108"/>
      <c r="C580" s="108"/>
      <c r="D580" s="107"/>
      <c r="E580" s="108"/>
      <c r="F580" s="108"/>
      <c r="G580" s="108"/>
      <c r="H580" s="108"/>
      <c r="I580" s="108"/>
      <c r="J580" s="109"/>
      <c r="K580" s="109"/>
      <c r="L580" s="108"/>
      <c r="M580" s="108"/>
      <c r="N580" s="108"/>
      <c r="O580" s="112"/>
      <c r="P580" s="112"/>
      <c r="Q580" s="108"/>
      <c r="R580" s="108"/>
      <c r="S580" s="112"/>
    </row>
    <row r="581" spans="1:19" ht="15.75" customHeight="1" x14ac:dyDescent="0.2">
      <c r="A581" s="108"/>
      <c r="B581" s="108"/>
      <c r="C581" s="108"/>
      <c r="D581" s="107"/>
      <c r="E581" s="108"/>
      <c r="F581" s="108"/>
      <c r="G581" s="108"/>
      <c r="H581" s="108"/>
      <c r="I581" s="108"/>
      <c r="J581" s="109"/>
      <c r="K581" s="109"/>
      <c r="L581" s="108"/>
      <c r="M581" s="108"/>
      <c r="N581" s="108"/>
      <c r="O581" s="112"/>
      <c r="P581" s="112"/>
      <c r="Q581" s="108"/>
      <c r="R581" s="108"/>
      <c r="S581" s="112"/>
    </row>
    <row r="582" spans="1:19" ht="15.75" customHeight="1" x14ac:dyDescent="0.2">
      <c r="A582" s="108"/>
      <c r="B582" s="108"/>
      <c r="C582" s="108"/>
      <c r="D582" s="107"/>
      <c r="E582" s="108"/>
      <c r="F582" s="108"/>
      <c r="G582" s="108"/>
      <c r="H582" s="108"/>
      <c r="I582" s="108"/>
      <c r="J582" s="109"/>
      <c r="K582" s="109"/>
      <c r="L582" s="108"/>
      <c r="M582" s="108"/>
      <c r="N582" s="108"/>
      <c r="O582" s="112"/>
      <c r="P582" s="112"/>
      <c r="Q582" s="108"/>
      <c r="R582" s="108"/>
      <c r="S582" s="112"/>
    </row>
    <row r="583" spans="1:19" ht="15.75" customHeight="1" x14ac:dyDescent="0.2">
      <c r="A583" s="108"/>
      <c r="B583" s="108"/>
      <c r="C583" s="108"/>
      <c r="D583" s="107"/>
      <c r="E583" s="108"/>
      <c r="F583" s="108"/>
      <c r="G583" s="108"/>
      <c r="H583" s="108"/>
      <c r="I583" s="108"/>
      <c r="J583" s="109"/>
      <c r="K583" s="109"/>
      <c r="L583" s="108"/>
      <c r="M583" s="108"/>
      <c r="N583" s="108"/>
      <c r="O583" s="112"/>
      <c r="P583" s="112"/>
      <c r="Q583" s="108"/>
      <c r="R583" s="108"/>
      <c r="S583" s="112"/>
    </row>
    <row r="584" spans="1:19" ht="15.75" customHeight="1" x14ac:dyDescent="0.2">
      <c r="A584" s="108"/>
      <c r="B584" s="108"/>
      <c r="C584" s="108"/>
      <c r="D584" s="107"/>
      <c r="E584" s="108"/>
      <c r="F584" s="108"/>
      <c r="G584" s="108"/>
      <c r="H584" s="108"/>
      <c r="I584" s="108"/>
      <c r="J584" s="109"/>
      <c r="K584" s="109"/>
      <c r="L584" s="108"/>
      <c r="M584" s="108"/>
      <c r="N584" s="108"/>
      <c r="O584" s="112"/>
      <c r="P584" s="112"/>
      <c r="Q584" s="108"/>
      <c r="R584" s="108"/>
      <c r="S584" s="112"/>
    </row>
    <row r="585" spans="1:19" ht="15.75" customHeight="1" x14ac:dyDescent="0.2">
      <c r="A585" s="108"/>
      <c r="B585" s="108"/>
      <c r="C585" s="108"/>
      <c r="D585" s="107"/>
      <c r="E585" s="108"/>
      <c r="F585" s="108"/>
      <c r="G585" s="108"/>
      <c r="H585" s="108"/>
      <c r="I585" s="108"/>
      <c r="J585" s="109"/>
      <c r="K585" s="109"/>
      <c r="L585" s="108"/>
      <c r="M585" s="108"/>
      <c r="N585" s="108"/>
      <c r="O585" s="112"/>
      <c r="P585" s="112"/>
      <c r="Q585" s="108"/>
      <c r="R585" s="108"/>
      <c r="S585" s="112"/>
    </row>
    <row r="586" spans="1:19" ht="15.75" customHeight="1" x14ac:dyDescent="0.2">
      <c r="A586" s="108"/>
      <c r="B586" s="108"/>
      <c r="C586" s="108"/>
      <c r="D586" s="107"/>
      <c r="E586" s="108"/>
      <c r="F586" s="108"/>
      <c r="G586" s="108"/>
      <c r="H586" s="108"/>
      <c r="I586" s="108"/>
      <c r="J586" s="109"/>
      <c r="K586" s="109"/>
      <c r="L586" s="108"/>
      <c r="M586" s="108"/>
      <c r="N586" s="108"/>
      <c r="O586" s="112"/>
      <c r="P586" s="112"/>
      <c r="Q586" s="108"/>
      <c r="R586" s="108"/>
      <c r="S586" s="112"/>
    </row>
    <row r="587" spans="1:19" ht="15.75" customHeight="1" x14ac:dyDescent="0.2">
      <c r="A587" s="108"/>
      <c r="B587" s="108"/>
      <c r="C587" s="108"/>
      <c r="D587" s="107"/>
      <c r="E587" s="108"/>
      <c r="F587" s="108"/>
      <c r="G587" s="108"/>
      <c r="H587" s="108"/>
      <c r="I587" s="108"/>
      <c r="J587" s="109"/>
      <c r="K587" s="109"/>
      <c r="L587" s="108"/>
      <c r="M587" s="108"/>
      <c r="N587" s="108"/>
      <c r="O587" s="112"/>
      <c r="P587" s="112"/>
      <c r="Q587" s="108"/>
      <c r="R587" s="108"/>
      <c r="S587" s="112"/>
    </row>
    <row r="588" spans="1:19" ht="15.75" customHeight="1" x14ac:dyDescent="0.2">
      <c r="A588" s="108"/>
      <c r="B588" s="108"/>
      <c r="C588" s="108"/>
      <c r="D588" s="107"/>
      <c r="E588" s="108"/>
      <c r="F588" s="108"/>
      <c r="G588" s="108"/>
      <c r="H588" s="108"/>
      <c r="I588" s="108"/>
      <c r="J588" s="109"/>
      <c r="K588" s="109"/>
      <c r="L588" s="108"/>
      <c r="M588" s="108"/>
      <c r="N588" s="108"/>
      <c r="O588" s="112"/>
      <c r="P588" s="112"/>
      <c r="Q588" s="108"/>
      <c r="R588" s="108"/>
      <c r="S588" s="112"/>
    </row>
    <row r="589" spans="1:19" ht="15.75" customHeight="1" x14ac:dyDescent="0.2">
      <c r="A589" s="108"/>
      <c r="B589" s="108"/>
      <c r="C589" s="108"/>
      <c r="D589" s="107"/>
      <c r="E589" s="108"/>
      <c r="F589" s="108"/>
      <c r="G589" s="108"/>
      <c r="H589" s="108"/>
      <c r="I589" s="108"/>
      <c r="J589" s="109"/>
      <c r="K589" s="109"/>
      <c r="L589" s="108"/>
      <c r="M589" s="108"/>
      <c r="N589" s="108"/>
      <c r="O589" s="112"/>
      <c r="P589" s="112"/>
      <c r="Q589" s="108"/>
      <c r="R589" s="108"/>
      <c r="S589" s="112"/>
    </row>
    <row r="590" spans="1:19" ht="15.75" customHeight="1" x14ac:dyDescent="0.2">
      <c r="A590" s="108"/>
      <c r="B590" s="108"/>
      <c r="C590" s="108"/>
      <c r="D590" s="107"/>
      <c r="E590" s="108"/>
      <c r="F590" s="108"/>
      <c r="G590" s="108"/>
      <c r="H590" s="108"/>
      <c r="I590" s="108"/>
      <c r="J590" s="109"/>
      <c r="K590" s="109"/>
      <c r="L590" s="108"/>
      <c r="M590" s="108"/>
      <c r="N590" s="108"/>
      <c r="O590" s="112"/>
      <c r="P590" s="112"/>
      <c r="Q590" s="108"/>
      <c r="R590" s="108"/>
      <c r="S590" s="112"/>
    </row>
    <row r="591" spans="1:19" ht="15.75" customHeight="1" x14ac:dyDescent="0.2">
      <c r="A591" s="108"/>
      <c r="B591" s="108"/>
      <c r="C591" s="108"/>
      <c r="D591" s="107"/>
      <c r="E591" s="108"/>
      <c r="F591" s="108"/>
      <c r="G591" s="108"/>
      <c r="H591" s="108"/>
      <c r="I591" s="108"/>
      <c r="J591" s="109"/>
      <c r="K591" s="109"/>
      <c r="L591" s="108"/>
      <c r="M591" s="108"/>
      <c r="N591" s="108"/>
      <c r="O591" s="112"/>
      <c r="P591" s="112"/>
      <c r="Q591" s="108"/>
      <c r="R591" s="108"/>
      <c r="S591" s="112"/>
    </row>
    <row r="592" spans="1:19" ht="15.75" customHeight="1" x14ac:dyDescent="0.2">
      <c r="A592" s="108"/>
      <c r="B592" s="108"/>
      <c r="C592" s="108"/>
      <c r="D592" s="107"/>
      <c r="E592" s="108"/>
      <c r="F592" s="108"/>
      <c r="G592" s="108"/>
      <c r="H592" s="108"/>
      <c r="I592" s="108"/>
      <c r="J592" s="109"/>
      <c r="K592" s="109"/>
      <c r="L592" s="108"/>
      <c r="M592" s="108"/>
      <c r="N592" s="108"/>
      <c r="O592" s="112"/>
      <c r="P592" s="112"/>
      <c r="Q592" s="108"/>
      <c r="R592" s="108"/>
      <c r="S592" s="112"/>
    </row>
    <row r="593" spans="1:19" ht="15.75" customHeight="1" x14ac:dyDescent="0.2">
      <c r="A593" s="108"/>
      <c r="B593" s="108"/>
      <c r="C593" s="108"/>
      <c r="D593" s="107"/>
      <c r="E593" s="108"/>
      <c r="F593" s="108"/>
      <c r="G593" s="108"/>
      <c r="H593" s="108"/>
      <c r="I593" s="108"/>
      <c r="J593" s="109"/>
      <c r="K593" s="109"/>
      <c r="L593" s="108"/>
      <c r="M593" s="108"/>
      <c r="N593" s="108"/>
      <c r="O593" s="112"/>
      <c r="P593" s="112"/>
      <c r="Q593" s="108"/>
      <c r="R593" s="108"/>
      <c r="S593" s="112"/>
    </row>
    <row r="594" spans="1:19" ht="15.75" customHeight="1" x14ac:dyDescent="0.2">
      <c r="A594" s="108"/>
      <c r="B594" s="108"/>
      <c r="C594" s="108"/>
      <c r="D594" s="107"/>
      <c r="E594" s="108"/>
      <c r="F594" s="108"/>
      <c r="G594" s="108"/>
      <c r="H594" s="108"/>
      <c r="I594" s="108"/>
      <c r="J594" s="109"/>
      <c r="K594" s="109"/>
      <c r="L594" s="108"/>
      <c r="M594" s="108"/>
      <c r="N594" s="108"/>
      <c r="O594" s="112"/>
      <c r="P594" s="112"/>
      <c r="Q594" s="108"/>
      <c r="R594" s="108"/>
      <c r="S594" s="112"/>
    </row>
    <row r="595" spans="1:19" ht="15.75" customHeight="1" x14ac:dyDescent="0.2">
      <c r="A595" s="108"/>
      <c r="B595" s="108"/>
      <c r="C595" s="108"/>
      <c r="D595" s="107"/>
      <c r="E595" s="108"/>
      <c r="F595" s="108"/>
      <c r="G595" s="108"/>
      <c r="H595" s="108"/>
      <c r="I595" s="108"/>
      <c r="J595" s="109"/>
      <c r="K595" s="109"/>
      <c r="L595" s="108"/>
      <c r="M595" s="108"/>
      <c r="N595" s="108"/>
      <c r="O595" s="112"/>
      <c r="P595" s="112"/>
      <c r="Q595" s="108"/>
      <c r="R595" s="108"/>
      <c r="S595" s="112"/>
    </row>
    <row r="596" spans="1:19" ht="15.75" customHeight="1" x14ac:dyDescent="0.2">
      <c r="A596" s="108"/>
      <c r="B596" s="108"/>
      <c r="C596" s="108"/>
      <c r="D596" s="107"/>
      <c r="E596" s="108"/>
      <c r="F596" s="108"/>
      <c r="G596" s="108"/>
      <c r="H596" s="108"/>
      <c r="I596" s="108"/>
      <c r="J596" s="109"/>
      <c r="K596" s="109"/>
      <c r="L596" s="108"/>
      <c r="M596" s="108"/>
      <c r="N596" s="108"/>
      <c r="O596" s="112"/>
      <c r="P596" s="112"/>
      <c r="Q596" s="108"/>
      <c r="R596" s="108"/>
      <c r="S596" s="112"/>
    </row>
    <row r="597" spans="1:19" ht="15.75" customHeight="1" x14ac:dyDescent="0.2">
      <c r="A597" s="108"/>
      <c r="B597" s="108"/>
      <c r="C597" s="108"/>
      <c r="D597" s="107"/>
      <c r="E597" s="108"/>
      <c r="F597" s="108"/>
      <c r="G597" s="108"/>
      <c r="H597" s="108"/>
      <c r="I597" s="108"/>
      <c r="J597" s="109"/>
      <c r="K597" s="109"/>
      <c r="L597" s="108"/>
      <c r="M597" s="108"/>
      <c r="N597" s="108"/>
      <c r="O597" s="112"/>
      <c r="P597" s="112"/>
      <c r="Q597" s="108"/>
      <c r="R597" s="108"/>
      <c r="S597" s="112"/>
    </row>
    <row r="598" spans="1:19" ht="15.75" customHeight="1" x14ac:dyDescent="0.2">
      <c r="A598" s="108"/>
      <c r="B598" s="108"/>
      <c r="C598" s="108"/>
      <c r="D598" s="107"/>
      <c r="E598" s="108"/>
      <c r="F598" s="108"/>
      <c r="G598" s="108"/>
      <c r="H598" s="108"/>
      <c r="I598" s="108"/>
      <c r="J598" s="109"/>
      <c r="K598" s="109"/>
      <c r="L598" s="108"/>
      <c r="M598" s="108"/>
      <c r="N598" s="108"/>
      <c r="O598" s="112"/>
      <c r="P598" s="112"/>
      <c r="Q598" s="108"/>
      <c r="R598" s="108"/>
      <c r="S598" s="112"/>
    </row>
    <row r="599" spans="1:19" ht="15.75" customHeight="1" x14ac:dyDescent="0.2">
      <c r="A599" s="108"/>
      <c r="B599" s="108"/>
      <c r="C599" s="108"/>
      <c r="D599" s="107"/>
      <c r="E599" s="108"/>
      <c r="F599" s="108"/>
      <c r="G599" s="108"/>
      <c r="H599" s="108"/>
      <c r="I599" s="108"/>
      <c r="J599" s="109"/>
      <c r="K599" s="109"/>
      <c r="L599" s="108"/>
      <c r="M599" s="108"/>
      <c r="N599" s="108"/>
      <c r="O599" s="112"/>
      <c r="P599" s="112"/>
      <c r="Q599" s="108"/>
      <c r="R599" s="108"/>
      <c r="S599" s="112"/>
    </row>
    <row r="600" spans="1:19" ht="15.75" customHeight="1" x14ac:dyDescent="0.2">
      <c r="A600" s="108"/>
      <c r="B600" s="108"/>
      <c r="C600" s="108"/>
      <c r="D600" s="107"/>
      <c r="E600" s="108"/>
      <c r="F600" s="108"/>
      <c r="G600" s="108"/>
      <c r="H600" s="108"/>
      <c r="I600" s="108"/>
      <c r="J600" s="109"/>
      <c r="K600" s="109"/>
      <c r="L600" s="108"/>
      <c r="M600" s="108"/>
      <c r="N600" s="108"/>
      <c r="O600" s="112"/>
      <c r="P600" s="112"/>
      <c r="Q600" s="108"/>
      <c r="R600" s="108"/>
      <c r="S600" s="112"/>
    </row>
    <row r="601" spans="1:19" ht="15.75" customHeight="1" x14ac:dyDescent="0.2">
      <c r="A601" s="108"/>
      <c r="B601" s="108"/>
      <c r="C601" s="108"/>
      <c r="D601" s="107"/>
      <c r="E601" s="108"/>
      <c r="F601" s="108"/>
      <c r="G601" s="108"/>
      <c r="H601" s="108"/>
      <c r="I601" s="108"/>
      <c r="J601" s="109"/>
      <c r="K601" s="109"/>
      <c r="L601" s="108"/>
      <c r="M601" s="108"/>
      <c r="N601" s="108"/>
      <c r="O601" s="112"/>
      <c r="P601" s="112"/>
      <c r="Q601" s="108"/>
      <c r="R601" s="108"/>
      <c r="S601" s="112"/>
    </row>
    <row r="602" spans="1:19" ht="15.75" customHeight="1" x14ac:dyDescent="0.2">
      <c r="A602" s="108"/>
      <c r="B602" s="108"/>
      <c r="C602" s="108"/>
      <c r="D602" s="107"/>
      <c r="E602" s="108"/>
      <c r="F602" s="108"/>
      <c r="G602" s="108"/>
      <c r="H602" s="108"/>
      <c r="I602" s="108"/>
      <c r="J602" s="109"/>
      <c r="K602" s="109"/>
      <c r="L602" s="108"/>
      <c r="M602" s="108"/>
      <c r="N602" s="108"/>
      <c r="O602" s="112"/>
      <c r="P602" s="112"/>
      <c r="Q602" s="108"/>
      <c r="R602" s="108"/>
      <c r="S602" s="112"/>
    </row>
    <row r="603" spans="1:19" ht="15.75" customHeight="1" x14ac:dyDescent="0.2">
      <c r="A603" s="108"/>
      <c r="B603" s="108"/>
      <c r="C603" s="108"/>
      <c r="D603" s="107"/>
      <c r="E603" s="108"/>
      <c r="F603" s="108"/>
      <c r="G603" s="108"/>
      <c r="H603" s="108"/>
      <c r="I603" s="108"/>
      <c r="J603" s="109"/>
      <c r="K603" s="109"/>
      <c r="L603" s="108"/>
      <c r="M603" s="108"/>
      <c r="N603" s="108"/>
      <c r="O603" s="112"/>
      <c r="P603" s="112"/>
      <c r="Q603" s="108"/>
      <c r="R603" s="108"/>
      <c r="S603" s="112"/>
    </row>
    <row r="604" spans="1:19" ht="15.75" customHeight="1" x14ac:dyDescent="0.2">
      <c r="A604" s="108"/>
      <c r="B604" s="108"/>
      <c r="C604" s="108"/>
      <c r="D604" s="107"/>
      <c r="E604" s="108"/>
      <c r="F604" s="108"/>
      <c r="G604" s="108"/>
      <c r="H604" s="108"/>
      <c r="I604" s="108"/>
      <c r="J604" s="109"/>
      <c r="K604" s="109"/>
      <c r="L604" s="108"/>
      <c r="M604" s="108"/>
      <c r="N604" s="108"/>
      <c r="O604" s="112"/>
      <c r="P604" s="112"/>
      <c r="Q604" s="108"/>
      <c r="R604" s="108"/>
      <c r="S604" s="112"/>
    </row>
    <row r="605" spans="1:19" ht="15.75" customHeight="1" x14ac:dyDescent="0.2">
      <c r="A605" s="108"/>
      <c r="B605" s="108"/>
      <c r="C605" s="108"/>
      <c r="D605" s="107"/>
      <c r="E605" s="108"/>
      <c r="F605" s="108"/>
      <c r="G605" s="108"/>
      <c r="H605" s="108"/>
      <c r="I605" s="108"/>
      <c r="J605" s="109"/>
      <c r="K605" s="109"/>
      <c r="L605" s="108"/>
      <c r="M605" s="108"/>
      <c r="N605" s="108"/>
      <c r="O605" s="112"/>
      <c r="P605" s="112"/>
      <c r="Q605" s="108"/>
      <c r="R605" s="108"/>
      <c r="S605" s="112"/>
    </row>
    <row r="606" spans="1:19" ht="15.75" customHeight="1" x14ac:dyDescent="0.2">
      <c r="A606" s="108"/>
      <c r="B606" s="108"/>
      <c r="C606" s="108"/>
      <c r="D606" s="107"/>
      <c r="E606" s="108"/>
      <c r="F606" s="108"/>
      <c r="G606" s="108"/>
      <c r="H606" s="108"/>
      <c r="I606" s="108"/>
      <c r="J606" s="109"/>
      <c r="K606" s="109"/>
      <c r="L606" s="108"/>
      <c r="M606" s="108"/>
      <c r="N606" s="108"/>
      <c r="O606" s="112"/>
      <c r="P606" s="112"/>
      <c r="Q606" s="108"/>
      <c r="R606" s="108"/>
      <c r="S606" s="112"/>
    </row>
    <row r="607" spans="1:19" ht="15.75" customHeight="1" x14ac:dyDescent="0.2">
      <c r="A607" s="108"/>
      <c r="B607" s="108"/>
      <c r="C607" s="108"/>
      <c r="D607" s="107"/>
      <c r="E607" s="108"/>
      <c r="F607" s="108"/>
      <c r="G607" s="108"/>
      <c r="H607" s="108"/>
      <c r="I607" s="108"/>
      <c r="J607" s="109"/>
      <c r="K607" s="109"/>
      <c r="L607" s="108"/>
      <c r="M607" s="108"/>
      <c r="N607" s="108"/>
      <c r="O607" s="112"/>
      <c r="P607" s="112"/>
      <c r="Q607" s="108"/>
      <c r="R607" s="108"/>
      <c r="S607" s="112"/>
    </row>
    <row r="608" spans="1:19" ht="15.75" customHeight="1" x14ac:dyDescent="0.2">
      <c r="A608" s="108"/>
      <c r="B608" s="108"/>
      <c r="C608" s="108"/>
      <c r="D608" s="107"/>
      <c r="E608" s="108"/>
      <c r="F608" s="108"/>
      <c r="G608" s="108"/>
      <c r="H608" s="108"/>
      <c r="I608" s="108"/>
      <c r="J608" s="109"/>
      <c r="K608" s="109"/>
      <c r="L608" s="108"/>
      <c r="M608" s="108"/>
      <c r="N608" s="108"/>
      <c r="O608" s="112"/>
      <c r="P608" s="112"/>
      <c r="Q608" s="108"/>
      <c r="R608" s="108"/>
      <c r="S608" s="112"/>
    </row>
    <row r="609" spans="1:19" ht="15.75" customHeight="1" x14ac:dyDescent="0.2">
      <c r="A609" s="108"/>
      <c r="B609" s="108"/>
      <c r="C609" s="108"/>
      <c r="D609" s="107"/>
      <c r="E609" s="108"/>
      <c r="F609" s="108"/>
      <c r="G609" s="108"/>
      <c r="H609" s="108"/>
      <c r="I609" s="108"/>
      <c r="J609" s="109"/>
      <c r="K609" s="109"/>
      <c r="L609" s="108"/>
      <c r="M609" s="108"/>
      <c r="N609" s="108"/>
      <c r="O609" s="112"/>
      <c r="P609" s="112"/>
      <c r="Q609" s="108"/>
      <c r="R609" s="108"/>
      <c r="S609" s="112"/>
    </row>
    <row r="610" spans="1:19" ht="15.75" customHeight="1" x14ac:dyDescent="0.2">
      <c r="A610" s="108"/>
      <c r="B610" s="108"/>
      <c r="C610" s="108"/>
      <c r="D610" s="107"/>
      <c r="E610" s="108"/>
      <c r="F610" s="108"/>
      <c r="G610" s="108"/>
      <c r="H610" s="108"/>
      <c r="I610" s="108"/>
      <c r="J610" s="109"/>
      <c r="K610" s="109"/>
      <c r="L610" s="108"/>
      <c r="M610" s="108"/>
      <c r="N610" s="108"/>
      <c r="O610" s="112"/>
      <c r="P610" s="112"/>
      <c r="Q610" s="108"/>
      <c r="R610" s="108"/>
      <c r="S610" s="112"/>
    </row>
    <row r="611" spans="1:19" ht="15.75" customHeight="1" x14ac:dyDescent="0.2">
      <c r="A611" s="108"/>
      <c r="B611" s="108"/>
      <c r="C611" s="108"/>
      <c r="D611" s="107"/>
      <c r="E611" s="108"/>
      <c r="F611" s="108"/>
      <c r="G611" s="108"/>
      <c r="H611" s="108"/>
      <c r="I611" s="108"/>
      <c r="J611" s="109"/>
      <c r="K611" s="109"/>
      <c r="L611" s="108"/>
      <c r="M611" s="108"/>
      <c r="N611" s="108"/>
      <c r="O611" s="112"/>
      <c r="P611" s="112"/>
      <c r="Q611" s="108"/>
      <c r="R611" s="108"/>
      <c r="S611" s="112"/>
    </row>
    <row r="612" spans="1:19" ht="15.75" customHeight="1" x14ac:dyDescent="0.2">
      <c r="A612" s="108"/>
      <c r="B612" s="108"/>
      <c r="C612" s="108"/>
      <c r="D612" s="107"/>
      <c r="E612" s="108"/>
      <c r="F612" s="108"/>
      <c r="G612" s="108"/>
      <c r="H612" s="108"/>
      <c r="I612" s="108"/>
      <c r="J612" s="109"/>
      <c r="K612" s="109"/>
      <c r="L612" s="108"/>
      <c r="M612" s="108"/>
      <c r="N612" s="108"/>
      <c r="O612" s="112"/>
      <c r="P612" s="112"/>
      <c r="Q612" s="108"/>
      <c r="R612" s="108"/>
      <c r="S612" s="112"/>
    </row>
    <row r="613" spans="1:19" ht="15.75" customHeight="1" x14ac:dyDescent="0.2">
      <c r="A613" s="108"/>
      <c r="B613" s="108"/>
      <c r="C613" s="108"/>
      <c r="D613" s="107"/>
      <c r="E613" s="108"/>
      <c r="F613" s="108"/>
      <c r="G613" s="108"/>
      <c r="H613" s="108"/>
      <c r="I613" s="108"/>
      <c r="J613" s="109"/>
      <c r="K613" s="109"/>
      <c r="L613" s="108"/>
      <c r="M613" s="108"/>
      <c r="N613" s="108"/>
      <c r="O613" s="112"/>
      <c r="P613" s="112"/>
      <c r="Q613" s="108"/>
      <c r="R613" s="108"/>
      <c r="S613" s="112"/>
    </row>
    <row r="614" spans="1:19" ht="15.75" customHeight="1" x14ac:dyDescent="0.2">
      <c r="A614" s="108"/>
      <c r="B614" s="108"/>
      <c r="C614" s="108"/>
      <c r="D614" s="107"/>
      <c r="E614" s="108"/>
      <c r="F614" s="108"/>
      <c r="G614" s="108"/>
      <c r="H614" s="108"/>
      <c r="I614" s="108"/>
      <c r="J614" s="109"/>
      <c r="K614" s="109"/>
      <c r="L614" s="108"/>
      <c r="M614" s="108"/>
      <c r="N614" s="108"/>
      <c r="O614" s="112"/>
      <c r="P614" s="112"/>
      <c r="Q614" s="108"/>
      <c r="R614" s="108"/>
      <c r="S614" s="112"/>
    </row>
    <row r="615" spans="1:19" ht="15.75" customHeight="1" x14ac:dyDescent="0.2">
      <c r="A615" s="108"/>
      <c r="B615" s="108"/>
      <c r="C615" s="108"/>
      <c r="D615" s="107"/>
      <c r="E615" s="108"/>
      <c r="F615" s="108"/>
      <c r="G615" s="108"/>
      <c r="H615" s="108"/>
      <c r="I615" s="108"/>
      <c r="J615" s="109"/>
      <c r="K615" s="109"/>
      <c r="L615" s="108"/>
      <c r="M615" s="108"/>
      <c r="N615" s="108"/>
      <c r="O615" s="112"/>
      <c r="P615" s="112"/>
      <c r="Q615" s="108"/>
      <c r="R615" s="108"/>
      <c r="S615" s="112"/>
    </row>
    <row r="616" spans="1:19" ht="15.75" customHeight="1" x14ac:dyDescent="0.2">
      <c r="A616" s="108"/>
      <c r="B616" s="108"/>
      <c r="C616" s="108"/>
      <c r="D616" s="107"/>
      <c r="E616" s="108"/>
      <c r="F616" s="108"/>
      <c r="G616" s="108"/>
      <c r="H616" s="108"/>
      <c r="I616" s="108"/>
      <c r="J616" s="109"/>
      <c r="K616" s="109"/>
      <c r="L616" s="108"/>
      <c r="M616" s="108"/>
      <c r="N616" s="108"/>
      <c r="O616" s="112"/>
      <c r="P616" s="112"/>
      <c r="Q616" s="108"/>
      <c r="R616" s="108"/>
      <c r="S616" s="112"/>
    </row>
    <row r="617" spans="1:19" ht="15.75" customHeight="1" x14ac:dyDescent="0.2">
      <c r="A617" s="108"/>
      <c r="B617" s="108"/>
      <c r="C617" s="108"/>
      <c r="D617" s="107"/>
      <c r="E617" s="108"/>
      <c r="F617" s="108"/>
      <c r="G617" s="108"/>
      <c r="H617" s="108"/>
      <c r="I617" s="108"/>
      <c r="J617" s="109"/>
      <c r="K617" s="109"/>
      <c r="L617" s="108"/>
      <c r="M617" s="108"/>
      <c r="N617" s="108"/>
      <c r="O617" s="112"/>
      <c r="P617" s="112"/>
      <c r="Q617" s="108"/>
      <c r="R617" s="108"/>
      <c r="S617" s="112"/>
    </row>
    <row r="618" spans="1:19" ht="15.75" customHeight="1" x14ac:dyDescent="0.2">
      <c r="A618" s="108"/>
      <c r="B618" s="108"/>
      <c r="C618" s="108"/>
      <c r="D618" s="107"/>
      <c r="E618" s="108"/>
      <c r="F618" s="108"/>
      <c r="G618" s="108"/>
      <c r="H618" s="108"/>
      <c r="I618" s="108"/>
      <c r="J618" s="109"/>
      <c r="K618" s="109"/>
      <c r="L618" s="108"/>
      <c r="M618" s="108"/>
      <c r="N618" s="108"/>
      <c r="O618" s="112"/>
      <c r="P618" s="112"/>
      <c r="Q618" s="108"/>
      <c r="R618" s="108"/>
      <c r="S618" s="112"/>
    </row>
    <row r="619" spans="1:19" ht="15.75" customHeight="1" x14ac:dyDescent="0.2">
      <c r="A619" s="108"/>
      <c r="B619" s="108"/>
      <c r="C619" s="108"/>
      <c r="D619" s="107"/>
      <c r="E619" s="108"/>
      <c r="F619" s="108"/>
      <c r="G619" s="108"/>
      <c r="H619" s="108"/>
      <c r="I619" s="108"/>
      <c r="J619" s="109"/>
      <c r="K619" s="109"/>
      <c r="L619" s="108"/>
      <c r="M619" s="108"/>
      <c r="N619" s="108"/>
      <c r="O619" s="112"/>
      <c r="P619" s="112"/>
      <c r="Q619" s="108"/>
      <c r="R619" s="108"/>
      <c r="S619" s="112"/>
    </row>
    <row r="620" spans="1:19" ht="15.75" customHeight="1" x14ac:dyDescent="0.2">
      <c r="A620" s="108"/>
      <c r="B620" s="108"/>
      <c r="C620" s="108"/>
      <c r="D620" s="107"/>
      <c r="E620" s="108"/>
      <c r="F620" s="108"/>
      <c r="G620" s="108"/>
      <c r="H620" s="108"/>
      <c r="I620" s="108"/>
      <c r="J620" s="109"/>
      <c r="K620" s="109"/>
      <c r="L620" s="108"/>
      <c r="M620" s="108"/>
      <c r="N620" s="108"/>
      <c r="O620" s="112"/>
      <c r="P620" s="112"/>
      <c r="Q620" s="108"/>
      <c r="R620" s="108"/>
      <c r="S620" s="112"/>
    </row>
    <row r="621" spans="1:19" ht="15.75" customHeight="1" x14ac:dyDescent="0.2">
      <c r="A621" s="108"/>
      <c r="B621" s="108"/>
      <c r="C621" s="108"/>
      <c r="D621" s="107"/>
      <c r="E621" s="108"/>
      <c r="F621" s="108"/>
      <c r="G621" s="108"/>
      <c r="H621" s="108"/>
      <c r="I621" s="108"/>
      <c r="J621" s="109"/>
      <c r="K621" s="109"/>
      <c r="L621" s="108"/>
      <c r="M621" s="108"/>
      <c r="N621" s="108"/>
      <c r="O621" s="112"/>
      <c r="P621" s="112"/>
      <c r="Q621" s="108"/>
      <c r="R621" s="108"/>
      <c r="S621" s="112"/>
    </row>
    <row r="622" spans="1:19" ht="15.75" customHeight="1" x14ac:dyDescent="0.2">
      <c r="A622" s="108"/>
      <c r="B622" s="108"/>
      <c r="C622" s="108"/>
      <c r="D622" s="107"/>
      <c r="E622" s="108"/>
      <c r="F622" s="108"/>
      <c r="G622" s="108"/>
      <c r="H622" s="108"/>
      <c r="I622" s="108"/>
      <c r="J622" s="109"/>
      <c r="K622" s="109"/>
      <c r="L622" s="108"/>
      <c r="M622" s="108"/>
      <c r="N622" s="108"/>
      <c r="O622" s="112"/>
      <c r="P622" s="112"/>
      <c r="Q622" s="108"/>
      <c r="R622" s="108"/>
      <c r="S622" s="112"/>
    </row>
    <row r="623" spans="1:19" ht="15.75" customHeight="1" x14ac:dyDescent="0.2">
      <c r="A623" s="108"/>
      <c r="B623" s="108"/>
      <c r="C623" s="108"/>
      <c r="D623" s="107"/>
      <c r="E623" s="108"/>
      <c r="F623" s="108"/>
      <c r="G623" s="108"/>
      <c r="H623" s="108"/>
      <c r="I623" s="108"/>
      <c r="J623" s="109"/>
      <c r="K623" s="109"/>
      <c r="L623" s="108"/>
      <c r="M623" s="108"/>
      <c r="N623" s="108"/>
      <c r="O623" s="112"/>
      <c r="P623" s="112"/>
      <c r="Q623" s="108"/>
      <c r="R623" s="108"/>
      <c r="S623" s="112"/>
    </row>
    <row r="624" spans="1:19" ht="15.75" customHeight="1" x14ac:dyDescent="0.2">
      <c r="A624" s="108"/>
      <c r="B624" s="108"/>
      <c r="C624" s="108"/>
      <c r="D624" s="107"/>
      <c r="E624" s="108"/>
      <c r="F624" s="108"/>
      <c r="G624" s="108"/>
      <c r="H624" s="108"/>
      <c r="I624" s="108"/>
      <c r="J624" s="109"/>
      <c r="K624" s="109"/>
      <c r="L624" s="108"/>
      <c r="M624" s="108"/>
      <c r="N624" s="108"/>
      <c r="O624" s="112"/>
      <c r="P624" s="112"/>
      <c r="Q624" s="108"/>
      <c r="R624" s="108"/>
      <c r="S624" s="112"/>
    </row>
    <row r="625" spans="1:19" ht="15.75" customHeight="1" x14ac:dyDescent="0.2">
      <c r="A625" s="108"/>
      <c r="B625" s="108"/>
      <c r="C625" s="108"/>
      <c r="D625" s="107"/>
      <c r="E625" s="108"/>
      <c r="F625" s="108"/>
      <c r="G625" s="108"/>
      <c r="H625" s="108"/>
      <c r="I625" s="108"/>
      <c r="J625" s="109"/>
      <c r="K625" s="109"/>
      <c r="L625" s="108"/>
      <c r="M625" s="108"/>
      <c r="N625" s="108"/>
      <c r="O625" s="112"/>
      <c r="P625" s="112"/>
      <c r="Q625" s="108"/>
      <c r="R625" s="108"/>
      <c r="S625" s="112"/>
    </row>
    <row r="626" spans="1:19" ht="15.75" customHeight="1" x14ac:dyDescent="0.2">
      <c r="A626" s="108"/>
      <c r="B626" s="108"/>
      <c r="C626" s="108"/>
      <c r="D626" s="107"/>
      <c r="E626" s="108"/>
      <c r="F626" s="108"/>
      <c r="G626" s="108"/>
      <c r="H626" s="108"/>
      <c r="I626" s="108"/>
      <c r="J626" s="109"/>
      <c r="K626" s="109"/>
      <c r="L626" s="108"/>
      <c r="M626" s="108"/>
      <c r="N626" s="108"/>
      <c r="O626" s="112"/>
      <c r="P626" s="112"/>
      <c r="Q626" s="108"/>
      <c r="R626" s="108"/>
      <c r="S626" s="112"/>
    </row>
    <row r="627" spans="1:19" ht="15.75" customHeight="1" x14ac:dyDescent="0.2">
      <c r="A627" s="108"/>
      <c r="B627" s="108"/>
      <c r="C627" s="108"/>
      <c r="D627" s="107"/>
      <c r="E627" s="108"/>
      <c r="F627" s="108"/>
      <c r="G627" s="108"/>
      <c r="H627" s="108"/>
      <c r="I627" s="108"/>
      <c r="J627" s="109"/>
      <c r="K627" s="109"/>
      <c r="L627" s="108"/>
      <c r="M627" s="108"/>
      <c r="N627" s="108"/>
      <c r="O627" s="112"/>
      <c r="P627" s="112"/>
      <c r="Q627" s="108"/>
      <c r="R627" s="108"/>
      <c r="S627" s="112"/>
    </row>
    <row r="628" spans="1:19" ht="15.75" customHeight="1" x14ac:dyDescent="0.2">
      <c r="A628" s="108"/>
      <c r="B628" s="108"/>
      <c r="C628" s="108"/>
      <c r="D628" s="107"/>
      <c r="E628" s="108"/>
      <c r="F628" s="108"/>
      <c r="G628" s="108"/>
      <c r="H628" s="108"/>
      <c r="I628" s="108"/>
      <c r="J628" s="109"/>
      <c r="K628" s="109"/>
      <c r="L628" s="108"/>
      <c r="M628" s="108"/>
      <c r="N628" s="108"/>
      <c r="O628" s="112"/>
      <c r="P628" s="112"/>
      <c r="Q628" s="108"/>
      <c r="R628" s="108"/>
      <c r="S628" s="112"/>
    </row>
    <row r="629" spans="1:19" ht="15.75" customHeight="1" x14ac:dyDescent="0.2">
      <c r="A629" s="108"/>
      <c r="B629" s="108"/>
      <c r="C629" s="108"/>
      <c r="D629" s="107"/>
      <c r="E629" s="108"/>
      <c r="F629" s="108"/>
      <c r="G629" s="108"/>
      <c r="H629" s="108"/>
      <c r="I629" s="108"/>
      <c r="J629" s="109"/>
      <c r="K629" s="109"/>
      <c r="L629" s="108"/>
      <c r="M629" s="108"/>
      <c r="N629" s="108"/>
      <c r="O629" s="112"/>
      <c r="P629" s="112"/>
      <c r="Q629" s="108"/>
      <c r="R629" s="108"/>
      <c r="S629" s="112"/>
    </row>
    <row r="630" spans="1:19" ht="15.75" customHeight="1" x14ac:dyDescent="0.2">
      <c r="A630" s="108"/>
      <c r="B630" s="108"/>
      <c r="C630" s="108"/>
      <c r="D630" s="107"/>
      <c r="E630" s="108"/>
      <c r="F630" s="108"/>
      <c r="G630" s="108"/>
      <c r="H630" s="108"/>
      <c r="I630" s="108"/>
      <c r="J630" s="109"/>
      <c r="K630" s="109"/>
      <c r="L630" s="108"/>
      <c r="M630" s="108"/>
      <c r="N630" s="108"/>
      <c r="O630" s="112"/>
      <c r="P630" s="112"/>
      <c r="Q630" s="108"/>
      <c r="R630" s="108"/>
      <c r="S630" s="112"/>
    </row>
    <row r="631" spans="1:19" ht="15.75" customHeight="1" x14ac:dyDescent="0.2">
      <c r="A631" s="108"/>
      <c r="B631" s="108"/>
      <c r="C631" s="108"/>
      <c r="D631" s="107"/>
      <c r="E631" s="108"/>
      <c r="F631" s="108"/>
      <c r="G631" s="108"/>
      <c r="H631" s="108"/>
      <c r="I631" s="108"/>
      <c r="J631" s="109"/>
      <c r="K631" s="109"/>
      <c r="L631" s="108"/>
      <c r="M631" s="108"/>
      <c r="N631" s="108"/>
      <c r="O631" s="112"/>
      <c r="P631" s="112"/>
      <c r="Q631" s="108"/>
      <c r="R631" s="108"/>
      <c r="S631" s="112"/>
    </row>
    <row r="632" spans="1:19" ht="15.75" customHeight="1" x14ac:dyDescent="0.2">
      <c r="A632" s="108"/>
      <c r="B632" s="108"/>
      <c r="C632" s="108"/>
      <c r="D632" s="107"/>
      <c r="E632" s="108"/>
      <c r="F632" s="108"/>
      <c r="G632" s="108"/>
      <c r="H632" s="108"/>
      <c r="I632" s="108"/>
      <c r="J632" s="109"/>
      <c r="K632" s="109"/>
      <c r="L632" s="108"/>
      <c r="M632" s="108"/>
      <c r="N632" s="108"/>
      <c r="O632" s="112"/>
      <c r="P632" s="112"/>
      <c r="Q632" s="108"/>
      <c r="R632" s="108"/>
      <c r="S632" s="112"/>
    </row>
    <row r="633" spans="1:19" ht="15.75" customHeight="1" x14ac:dyDescent="0.2">
      <c r="A633" s="108"/>
      <c r="B633" s="108"/>
      <c r="C633" s="108"/>
      <c r="D633" s="107"/>
      <c r="E633" s="108"/>
      <c r="F633" s="108"/>
      <c r="G633" s="108"/>
      <c r="H633" s="108"/>
      <c r="I633" s="108"/>
      <c r="J633" s="109"/>
      <c r="K633" s="109"/>
      <c r="L633" s="108"/>
      <c r="M633" s="108"/>
      <c r="N633" s="108"/>
      <c r="O633" s="112"/>
      <c r="P633" s="112"/>
      <c r="Q633" s="108"/>
      <c r="R633" s="108"/>
      <c r="S633" s="112"/>
    </row>
    <row r="634" spans="1:19" ht="15.75" customHeight="1" x14ac:dyDescent="0.2">
      <c r="A634" s="108"/>
      <c r="B634" s="108"/>
      <c r="C634" s="108"/>
      <c r="D634" s="107"/>
      <c r="E634" s="108"/>
      <c r="F634" s="108"/>
      <c r="G634" s="108"/>
      <c r="H634" s="108"/>
      <c r="I634" s="108"/>
      <c r="J634" s="109"/>
      <c r="K634" s="109"/>
      <c r="L634" s="108"/>
      <c r="M634" s="108"/>
      <c r="N634" s="108"/>
      <c r="O634" s="112"/>
      <c r="P634" s="112"/>
      <c r="Q634" s="108"/>
      <c r="R634" s="108"/>
      <c r="S634" s="112"/>
    </row>
    <row r="635" spans="1:19" ht="15.75" customHeight="1" x14ac:dyDescent="0.2">
      <c r="A635" s="108"/>
      <c r="B635" s="108"/>
      <c r="C635" s="108"/>
      <c r="D635" s="107"/>
      <c r="E635" s="108"/>
      <c r="F635" s="108"/>
      <c r="G635" s="108"/>
      <c r="H635" s="108"/>
      <c r="I635" s="108"/>
      <c r="J635" s="109"/>
      <c r="K635" s="109"/>
      <c r="L635" s="108"/>
      <c r="M635" s="108"/>
      <c r="N635" s="108"/>
      <c r="O635" s="112"/>
      <c r="P635" s="112"/>
      <c r="Q635" s="108"/>
      <c r="R635" s="108"/>
      <c r="S635" s="112"/>
    </row>
    <row r="636" spans="1:19" ht="15.75" customHeight="1" x14ac:dyDescent="0.2">
      <c r="A636" s="108"/>
      <c r="B636" s="108"/>
      <c r="C636" s="108"/>
      <c r="D636" s="107"/>
      <c r="E636" s="108"/>
      <c r="F636" s="108"/>
      <c r="G636" s="108"/>
      <c r="H636" s="108"/>
      <c r="I636" s="108"/>
      <c r="J636" s="109"/>
      <c r="K636" s="109"/>
      <c r="L636" s="108"/>
      <c r="M636" s="108"/>
      <c r="N636" s="108"/>
      <c r="O636" s="112"/>
      <c r="P636" s="112"/>
      <c r="Q636" s="108"/>
      <c r="R636" s="108"/>
      <c r="S636" s="112"/>
    </row>
    <row r="637" spans="1:19" ht="15.75" customHeight="1" x14ac:dyDescent="0.2">
      <c r="A637" s="108"/>
      <c r="B637" s="108"/>
      <c r="C637" s="108"/>
      <c r="D637" s="107"/>
      <c r="E637" s="108"/>
      <c r="F637" s="108"/>
      <c r="G637" s="108"/>
      <c r="H637" s="108"/>
      <c r="I637" s="108"/>
      <c r="J637" s="109"/>
      <c r="K637" s="109"/>
      <c r="L637" s="108"/>
      <c r="M637" s="108"/>
      <c r="N637" s="108"/>
      <c r="O637" s="112"/>
      <c r="P637" s="112"/>
      <c r="Q637" s="108"/>
      <c r="R637" s="108"/>
      <c r="S637" s="112"/>
    </row>
    <row r="638" spans="1:19" ht="15.75" customHeight="1" x14ac:dyDescent="0.2">
      <c r="A638" s="108"/>
      <c r="B638" s="108"/>
      <c r="C638" s="108"/>
      <c r="D638" s="107"/>
      <c r="E638" s="108"/>
      <c r="F638" s="108"/>
      <c r="G638" s="108"/>
      <c r="H638" s="108"/>
      <c r="I638" s="108"/>
      <c r="J638" s="109"/>
      <c r="K638" s="109"/>
      <c r="L638" s="108"/>
      <c r="M638" s="108"/>
      <c r="N638" s="108"/>
      <c r="O638" s="112"/>
      <c r="P638" s="112"/>
      <c r="Q638" s="108"/>
      <c r="R638" s="108"/>
      <c r="S638" s="112"/>
    </row>
    <row r="639" spans="1:19" ht="15.75" customHeight="1" x14ac:dyDescent="0.2">
      <c r="A639" s="108"/>
      <c r="B639" s="108"/>
      <c r="C639" s="108"/>
      <c r="D639" s="107"/>
      <c r="E639" s="108"/>
      <c r="F639" s="108"/>
      <c r="G639" s="108"/>
      <c r="H639" s="108"/>
      <c r="I639" s="108"/>
      <c r="J639" s="109"/>
      <c r="K639" s="109"/>
      <c r="L639" s="108"/>
      <c r="M639" s="108"/>
      <c r="N639" s="108"/>
      <c r="O639" s="112"/>
      <c r="P639" s="112"/>
      <c r="Q639" s="108"/>
      <c r="R639" s="108"/>
      <c r="S639" s="112"/>
    </row>
    <row r="640" spans="1:19" ht="15.75" customHeight="1" x14ac:dyDescent="0.2">
      <c r="A640" s="108"/>
      <c r="B640" s="108"/>
      <c r="C640" s="108"/>
      <c r="D640" s="107"/>
      <c r="E640" s="108"/>
      <c r="F640" s="108"/>
      <c r="G640" s="108"/>
      <c r="H640" s="108"/>
      <c r="I640" s="108"/>
      <c r="J640" s="109"/>
      <c r="K640" s="109"/>
      <c r="L640" s="108"/>
      <c r="M640" s="108"/>
      <c r="N640" s="108"/>
      <c r="O640" s="112"/>
      <c r="P640" s="112"/>
      <c r="Q640" s="108"/>
      <c r="R640" s="108"/>
      <c r="S640" s="112"/>
    </row>
    <row r="641" spans="1:19" ht="15.75" customHeight="1" x14ac:dyDescent="0.2">
      <c r="A641" s="108"/>
      <c r="B641" s="108"/>
      <c r="C641" s="108"/>
      <c r="D641" s="107"/>
      <c r="E641" s="108"/>
      <c r="F641" s="108"/>
      <c r="G641" s="108"/>
      <c r="H641" s="108"/>
      <c r="I641" s="108"/>
      <c r="J641" s="109"/>
      <c r="K641" s="109"/>
      <c r="L641" s="108"/>
      <c r="M641" s="108"/>
      <c r="N641" s="108"/>
      <c r="O641" s="112"/>
      <c r="P641" s="112"/>
      <c r="Q641" s="108"/>
      <c r="R641" s="108"/>
      <c r="S641" s="112"/>
    </row>
    <row r="642" spans="1:19" ht="15.75" customHeight="1" x14ac:dyDescent="0.2">
      <c r="A642" s="108"/>
      <c r="B642" s="108"/>
      <c r="C642" s="108"/>
      <c r="D642" s="107"/>
      <c r="E642" s="108"/>
      <c r="F642" s="108"/>
      <c r="G642" s="108"/>
      <c r="H642" s="108"/>
      <c r="I642" s="108"/>
      <c r="J642" s="109"/>
      <c r="K642" s="109"/>
      <c r="L642" s="108"/>
      <c r="M642" s="108"/>
      <c r="N642" s="108"/>
      <c r="O642" s="112"/>
      <c r="P642" s="112"/>
      <c r="Q642" s="108"/>
      <c r="R642" s="108"/>
      <c r="S642" s="112"/>
    </row>
    <row r="643" spans="1:19" ht="15.75" customHeight="1" x14ac:dyDescent="0.2">
      <c r="A643" s="108"/>
      <c r="B643" s="108"/>
      <c r="C643" s="108"/>
      <c r="D643" s="107"/>
      <c r="E643" s="108"/>
      <c r="F643" s="108"/>
      <c r="G643" s="108"/>
      <c r="H643" s="108"/>
      <c r="I643" s="108"/>
      <c r="J643" s="109"/>
      <c r="K643" s="109"/>
      <c r="L643" s="108"/>
      <c r="M643" s="108"/>
      <c r="N643" s="108"/>
      <c r="O643" s="112"/>
      <c r="P643" s="112"/>
      <c r="Q643" s="108"/>
      <c r="R643" s="108"/>
      <c r="S643" s="112"/>
    </row>
    <row r="644" spans="1:19" ht="15.75" customHeight="1" x14ac:dyDescent="0.2">
      <c r="A644" s="108"/>
      <c r="B644" s="108"/>
      <c r="C644" s="108"/>
      <c r="D644" s="107"/>
      <c r="E644" s="108"/>
      <c r="F644" s="108"/>
      <c r="G644" s="108"/>
      <c r="H644" s="108"/>
      <c r="I644" s="108"/>
      <c r="J644" s="109"/>
      <c r="K644" s="109"/>
      <c r="L644" s="108"/>
      <c r="M644" s="108"/>
      <c r="N644" s="108"/>
      <c r="O644" s="112"/>
      <c r="P644" s="112"/>
      <c r="Q644" s="108"/>
      <c r="R644" s="108"/>
      <c r="S644" s="112"/>
    </row>
    <row r="645" spans="1:19" ht="15.75" customHeight="1" x14ac:dyDescent="0.2">
      <c r="A645" s="108"/>
      <c r="B645" s="108"/>
      <c r="C645" s="108"/>
      <c r="D645" s="107"/>
      <c r="E645" s="108"/>
      <c r="F645" s="108"/>
      <c r="G645" s="108"/>
      <c r="H645" s="108"/>
      <c r="I645" s="108"/>
      <c r="J645" s="109"/>
      <c r="K645" s="109"/>
      <c r="L645" s="108"/>
      <c r="M645" s="108"/>
      <c r="N645" s="108"/>
      <c r="O645" s="112"/>
      <c r="P645" s="112"/>
      <c r="Q645" s="108"/>
      <c r="R645" s="108"/>
      <c r="S645" s="112"/>
    </row>
    <row r="646" spans="1:19" ht="15.75" customHeight="1" x14ac:dyDescent="0.2">
      <c r="A646" s="108"/>
      <c r="B646" s="108"/>
      <c r="C646" s="108"/>
      <c r="D646" s="107"/>
      <c r="E646" s="108"/>
      <c r="F646" s="108"/>
      <c r="G646" s="108"/>
      <c r="H646" s="108"/>
      <c r="I646" s="108"/>
      <c r="J646" s="109"/>
      <c r="K646" s="109"/>
      <c r="L646" s="108"/>
      <c r="M646" s="108"/>
      <c r="N646" s="108"/>
      <c r="O646" s="112"/>
      <c r="P646" s="112"/>
      <c r="Q646" s="108"/>
      <c r="R646" s="108"/>
      <c r="S646" s="112"/>
    </row>
    <row r="647" spans="1:19" ht="15.75" customHeight="1" x14ac:dyDescent="0.2">
      <c r="A647" s="108"/>
      <c r="B647" s="108"/>
      <c r="C647" s="108"/>
      <c r="D647" s="107"/>
      <c r="E647" s="108"/>
      <c r="F647" s="108"/>
      <c r="G647" s="108"/>
      <c r="H647" s="108"/>
      <c r="I647" s="108"/>
      <c r="J647" s="109"/>
      <c r="K647" s="109"/>
      <c r="L647" s="108"/>
      <c r="M647" s="108"/>
      <c r="N647" s="108"/>
      <c r="O647" s="112"/>
      <c r="P647" s="112"/>
      <c r="Q647" s="108"/>
      <c r="R647" s="108"/>
      <c r="S647" s="112"/>
    </row>
    <row r="648" spans="1:19" ht="15.75" customHeight="1" x14ac:dyDescent="0.2">
      <c r="A648" s="108"/>
      <c r="B648" s="108"/>
      <c r="C648" s="108"/>
      <c r="D648" s="107"/>
      <c r="E648" s="108"/>
      <c r="F648" s="108"/>
      <c r="G648" s="108"/>
      <c r="H648" s="108"/>
      <c r="I648" s="108"/>
      <c r="J648" s="109"/>
      <c r="K648" s="109"/>
      <c r="L648" s="108"/>
      <c r="M648" s="108"/>
      <c r="N648" s="108"/>
      <c r="O648" s="112"/>
      <c r="P648" s="112"/>
      <c r="Q648" s="108"/>
      <c r="R648" s="108"/>
      <c r="S648" s="112"/>
    </row>
    <row r="649" spans="1:19" ht="15.75" customHeight="1" x14ac:dyDescent="0.2">
      <c r="A649" s="108"/>
      <c r="B649" s="108"/>
      <c r="C649" s="108"/>
      <c r="D649" s="107"/>
      <c r="E649" s="108"/>
      <c r="F649" s="108"/>
      <c r="G649" s="108"/>
      <c r="H649" s="108"/>
      <c r="I649" s="108"/>
      <c r="J649" s="109"/>
      <c r="K649" s="109"/>
      <c r="L649" s="108"/>
      <c r="M649" s="108"/>
      <c r="N649" s="108"/>
      <c r="O649" s="112"/>
      <c r="P649" s="112"/>
      <c r="Q649" s="108"/>
      <c r="R649" s="108"/>
      <c r="S649" s="112"/>
    </row>
    <row r="650" spans="1:19" ht="15.75" customHeight="1" x14ac:dyDescent="0.2">
      <c r="A650" s="108"/>
      <c r="B650" s="108"/>
      <c r="C650" s="108"/>
      <c r="D650" s="107"/>
      <c r="E650" s="108"/>
      <c r="F650" s="108"/>
      <c r="G650" s="108"/>
      <c r="H650" s="108"/>
      <c r="I650" s="108"/>
      <c r="J650" s="109"/>
      <c r="K650" s="109"/>
      <c r="L650" s="108"/>
      <c r="M650" s="108"/>
      <c r="N650" s="108"/>
      <c r="O650" s="112"/>
      <c r="P650" s="112"/>
      <c r="Q650" s="108"/>
      <c r="R650" s="108"/>
      <c r="S650" s="112"/>
    </row>
    <row r="651" spans="1:19" ht="15.75" customHeight="1" x14ac:dyDescent="0.2">
      <c r="A651" s="108"/>
      <c r="B651" s="108"/>
      <c r="C651" s="108"/>
      <c r="D651" s="107"/>
      <c r="E651" s="108"/>
      <c r="F651" s="108"/>
      <c r="G651" s="108"/>
      <c r="H651" s="108"/>
      <c r="I651" s="108"/>
      <c r="J651" s="109"/>
      <c r="K651" s="109"/>
      <c r="L651" s="108"/>
      <c r="M651" s="108"/>
      <c r="N651" s="108"/>
      <c r="O651" s="112"/>
      <c r="P651" s="112"/>
      <c r="Q651" s="108"/>
      <c r="R651" s="108"/>
      <c r="S651" s="112"/>
    </row>
    <row r="652" spans="1:19" ht="15.75" customHeight="1" x14ac:dyDescent="0.2">
      <c r="A652" s="108"/>
      <c r="B652" s="108"/>
      <c r="C652" s="108"/>
      <c r="D652" s="107"/>
      <c r="E652" s="108"/>
      <c r="F652" s="108"/>
      <c r="G652" s="108"/>
      <c r="H652" s="108"/>
      <c r="I652" s="108"/>
      <c r="J652" s="109"/>
      <c r="K652" s="109"/>
      <c r="L652" s="108"/>
      <c r="M652" s="108"/>
      <c r="N652" s="108"/>
      <c r="O652" s="112"/>
      <c r="P652" s="112"/>
      <c r="Q652" s="108"/>
      <c r="R652" s="108"/>
      <c r="S652" s="112"/>
    </row>
    <row r="653" spans="1:19" ht="15.75" customHeight="1" x14ac:dyDescent="0.2">
      <c r="A653" s="108"/>
      <c r="B653" s="108"/>
      <c r="C653" s="108"/>
      <c r="D653" s="107"/>
      <c r="E653" s="108"/>
      <c r="F653" s="108"/>
      <c r="G653" s="108"/>
      <c r="H653" s="108"/>
      <c r="I653" s="108"/>
      <c r="J653" s="109"/>
      <c r="K653" s="109"/>
      <c r="L653" s="108"/>
      <c r="M653" s="108"/>
      <c r="N653" s="108"/>
      <c r="O653" s="112"/>
      <c r="P653" s="112"/>
      <c r="Q653" s="108"/>
      <c r="R653" s="108"/>
      <c r="S653" s="112"/>
    </row>
    <row r="654" spans="1:19" ht="15.75" customHeight="1" x14ac:dyDescent="0.2">
      <c r="A654" s="108"/>
      <c r="B654" s="108"/>
      <c r="C654" s="108"/>
      <c r="D654" s="107"/>
      <c r="E654" s="108"/>
      <c r="F654" s="108"/>
      <c r="G654" s="108"/>
      <c r="H654" s="108"/>
      <c r="I654" s="108"/>
      <c r="J654" s="109"/>
      <c r="K654" s="109"/>
      <c r="L654" s="108"/>
      <c r="M654" s="108"/>
      <c r="N654" s="108"/>
      <c r="O654" s="112"/>
      <c r="P654" s="112"/>
      <c r="Q654" s="108"/>
      <c r="R654" s="108"/>
      <c r="S654" s="112"/>
    </row>
    <row r="655" spans="1:19" ht="15.75" customHeight="1" x14ac:dyDescent="0.2">
      <c r="A655" s="108"/>
      <c r="B655" s="108"/>
      <c r="C655" s="108"/>
      <c r="D655" s="107"/>
      <c r="E655" s="108"/>
      <c r="F655" s="108"/>
      <c r="G655" s="108"/>
      <c r="H655" s="108"/>
      <c r="I655" s="108"/>
      <c r="J655" s="109"/>
      <c r="K655" s="109"/>
      <c r="L655" s="108"/>
      <c r="M655" s="108"/>
      <c r="N655" s="108"/>
      <c r="O655" s="112"/>
      <c r="P655" s="112"/>
      <c r="Q655" s="108"/>
      <c r="R655" s="108"/>
      <c r="S655" s="112"/>
    </row>
    <row r="656" spans="1:19" ht="15.75" customHeight="1" x14ac:dyDescent="0.2">
      <c r="A656" s="108"/>
      <c r="B656" s="108"/>
      <c r="C656" s="108"/>
      <c r="D656" s="107"/>
      <c r="E656" s="108"/>
      <c r="F656" s="108"/>
      <c r="G656" s="108"/>
      <c r="H656" s="108"/>
      <c r="I656" s="108"/>
      <c r="J656" s="109"/>
      <c r="K656" s="109"/>
      <c r="L656" s="108"/>
      <c r="M656" s="108"/>
      <c r="N656" s="108"/>
      <c r="O656" s="112"/>
      <c r="P656" s="112"/>
      <c r="Q656" s="108"/>
      <c r="R656" s="108"/>
      <c r="S656" s="112"/>
    </row>
    <row r="657" spans="1:19" ht="15.75" customHeight="1" x14ac:dyDescent="0.2">
      <c r="A657" s="108"/>
      <c r="B657" s="108"/>
      <c r="C657" s="108"/>
      <c r="D657" s="107"/>
      <c r="E657" s="108"/>
      <c r="F657" s="108"/>
      <c r="G657" s="108"/>
      <c r="H657" s="108"/>
      <c r="I657" s="108"/>
      <c r="J657" s="109"/>
      <c r="K657" s="109"/>
      <c r="L657" s="108"/>
      <c r="M657" s="108"/>
      <c r="N657" s="108"/>
      <c r="O657" s="112"/>
      <c r="P657" s="112"/>
      <c r="Q657" s="108"/>
      <c r="R657" s="108"/>
      <c r="S657" s="112"/>
    </row>
    <row r="658" spans="1:19" ht="15.75" customHeight="1" x14ac:dyDescent="0.2">
      <c r="A658" s="108"/>
      <c r="B658" s="108"/>
      <c r="C658" s="108"/>
      <c r="D658" s="107"/>
      <c r="E658" s="108"/>
      <c r="F658" s="108"/>
      <c r="G658" s="108"/>
      <c r="H658" s="108"/>
      <c r="I658" s="108"/>
      <c r="J658" s="109"/>
      <c r="K658" s="109"/>
      <c r="L658" s="108"/>
      <c r="M658" s="108"/>
      <c r="N658" s="108"/>
      <c r="O658" s="112"/>
      <c r="P658" s="112"/>
      <c r="Q658" s="108"/>
      <c r="R658" s="108"/>
      <c r="S658" s="112"/>
    </row>
    <row r="659" spans="1:19" ht="15.75" customHeight="1" x14ac:dyDescent="0.2">
      <c r="A659" s="108"/>
      <c r="B659" s="108"/>
      <c r="C659" s="108"/>
      <c r="D659" s="107"/>
      <c r="E659" s="108"/>
      <c r="F659" s="108"/>
      <c r="G659" s="108"/>
      <c r="H659" s="108"/>
      <c r="I659" s="108"/>
      <c r="J659" s="109"/>
      <c r="K659" s="109"/>
      <c r="L659" s="108"/>
      <c r="M659" s="108"/>
      <c r="N659" s="108"/>
      <c r="O659" s="112"/>
      <c r="P659" s="112"/>
      <c r="Q659" s="108"/>
      <c r="R659" s="108"/>
      <c r="S659" s="112"/>
    </row>
    <row r="660" spans="1:19" ht="15.75" customHeight="1" x14ac:dyDescent="0.2">
      <c r="A660" s="108"/>
      <c r="B660" s="108"/>
      <c r="C660" s="108"/>
      <c r="D660" s="107"/>
      <c r="E660" s="108"/>
      <c r="F660" s="108"/>
      <c r="G660" s="108"/>
      <c r="H660" s="108"/>
      <c r="I660" s="108"/>
      <c r="J660" s="109"/>
      <c r="K660" s="109"/>
      <c r="L660" s="108"/>
      <c r="M660" s="108"/>
      <c r="N660" s="108"/>
      <c r="O660" s="112"/>
      <c r="P660" s="112"/>
      <c r="Q660" s="108"/>
      <c r="R660" s="108"/>
      <c r="S660" s="112"/>
    </row>
    <row r="661" spans="1:19" ht="15.75" customHeight="1" x14ac:dyDescent="0.2">
      <c r="A661" s="108"/>
      <c r="B661" s="108"/>
      <c r="C661" s="108"/>
      <c r="D661" s="107"/>
      <c r="E661" s="108"/>
      <c r="F661" s="108"/>
      <c r="G661" s="108"/>
      <c r="H661" s="108"/>
      <c r="I661" s="108"/>
      <c r="J661" s="109"/>
      <c r="K661" s="109"/>
      <c r="L661" s="108"/>
      <c r="M661" s="108"/>
      <c r="N661" s="108"/>
      <c r="O661" s="112"/>
      <c r="P661" s="112"/>
      <c r="Q661" s="108"/>
      <c r="R661" s="108"/>
      <c r="S661" s="112"/>
    </row>
    <row r="662" spans="1:19" ht="15.75" customHeight="1" x14ac:dyDescent="0.2">
      <c r="A662" s="108"/>
      <c r="B662" s="108"/>
      <c r="C662" s="108"/>
      <c r="D662" s="107"/>
      <c r="E662" s="108"/>
      <c r="F662" s="108"/>
      <c r="G662" s="108"/>
      <c r="H662" s="108"/>
      <c r="I662" s="108"/>
      <c r="J662" s="109"/>
      <c r="K662" s="109"/>
      <c r="L662" s="108"/>
      <c r="M662" s="108"/>
      <c r="N662" s="108"/>
      <c r="O662" s="112"/>
      <c r="P662" s="112"/>
      <c r="Q662" s="108"/>
      <c r="R662" s="108"/>
      <c r="S662" s="112"/>
    </row>
    <row r="663" spans="1:19" ht="15.75" customHeight="1" x14ac:dyDescent="0.2">
      <c r="A663" s="108"/>
      <c r="B663" s="108"/>
      <c r="C663" s="108"/>
      <c r="D663" s="107"/>
      <c r="E663" s="108"/>
      <c r="F663" s="108"/>
      <c r="G663" s="108"/>
      <c r="H663" s="108"/>
      <c r="I663" s="108"/>
      <c r="J663" s="109"/>
      <c r="K663" s="109"/>
      <c r="L663" s="108"/>
      <c r="M663" s="108"/>
      <c r="N663" s="108"/>
      <c r="O663" s="112"/>
      <c r="P663" s="112"/>
      <c r="Q663" s="108"/>
      <c r="R663" s="108"/>
      <c r="S663" s="112"/>
    </row>
    <row r="664" spans="1:19" ht="15.75" customHeight="1" x14ac:dyDescent="0.2">
      <c r="A664" s="108"/>
      <c r="B664" s="108"/>
      <c r="C664" s="108"/>
      <c r="D664" s="107"/>
      <c r="E664" s="108"/>
      <c r="F664" s="108"/>
      <c r="G664" s="108"/>
      <c r="H664" s="108"/>
      <c r="I664" s="108"/>
      <c r="J664" s="109"/>
      <c r="K664" s="109"/>
      <c r="L664" s="108"/>
      <c r="M664" s="108"/>
      <c r="N664" s="108"/>
      <c r="O664" s="112"/>
      <c r="P664" s="112"/>
      <c r="Q664" s="108"/>
      <c r="R664" s="108"/>
      <c r="S664" s="112"/>
    </row>
    <row r="665" spans="1:19" ht="15.75" customHeight="1" x14ac:dyDescent="0.2">
      <c r="A665" s="108"/>
      <c r="B665" s="108"/>
      <c r="C665" s="108"/>
      <c r="D665" s="107"/>
      <c r="E665" s="108"/>
      <c r="F665" s="108"/>
      <c r="G665" s="108"/>
      <c r="H665" s="108"/>
      <c r="I665" s="108"/>
      <c r="J665" s="109"/>
      <c r="K665" s="109"/>
      <c r="L665" s="108"/>
      <c r="M665" s="108"/>
      <c r="N665" s="108"/>
      <c r="O665" s="112"/>
      <c r="P665" s="112"/>
      <c r="Q665" s="108"/>
      <c r="R665" s="108"/>
      <c r="S665" s="112"/>
    </row>
    <row r="666" spans="1:19" ht="15.75" customHeight="1" x14ac:dyDescent="0.2">
      <c r="A666" s="108"/>
      <c r="B666" s="108"/>
      <c r="C666" s="108"/>
      <c r="D666" s="107"/>
      <c r="E666" s="108"/>
      <c r="F666" s="108"/>
      <c r="G666" s="108"/>
      <c r="H666" s="108"/>
      <c r="I666" s="108"/>
      <c r="J666" s="109"/>
      <c r="K666" s="109"/>
      <c r="L666" s="108"/>
      <c r="M666" s="108"/>
      <c r="N666" s="108"/>
      <c r="O666" s="112"/>
      <c r="P666" s="112"/>
      <c r="Q666" s="108"/>
      <c r="R666" s="108"/>
      <c r="S666" s="112"/>
    </row>
    <row r="667" spans="1:19" ht="15.75" customHeight="1" x14ac:dyDescent="0.2">
      <c r="A667" s="108"/>
      <c r="B667" s="108"/>
      <c r="C667" s="108"/>
      <c r="D667" s="107"/>
      <c r="E667" s="108"/>
      <c r="F667" s="108"/>
      <c r="G667" s="108"/>
      <c r="H667" s="108"/>
      <c r="I667" s="108"/>
      <c r="J667" s="109"/>
      <c r="K667" s="109"/>
      <c r="L667" s="108"/>
      <c r="M667" s="108"/>
      <c r="N667" s="108"/>
      <c r="O667" s="112"/>
      <c r="P667" s="112"/>
      <c r="Q667" s="108"/>
      <c r="R667" s="108"/>
      <c r="S667" s="112"/>
    </row>
    <row r="668" spans="1:19" ht="15.75" customHeight="1" x14ac:dyDescent="0.2">
      <c r="A668" s="108"/>
      <c r="B668" s="108"/>
      <c r="C668" s="108"/>
      <c r="D668" s="107"/>
      <c r="E668" s="108"/>
      <c r="F668" s="108"/>
      <c r="G668" s="108"/>
      <c r="H668" s="108"/>
      <c r="I668" s="108"/>
      <c r="J668" s="109"/>
      <c r="K668" s="109"/>
      <c r="L668" s="108"/>
      <c r="M668" s="108"/>
      <c r="N668" s="108"/>
      <c r="O668" s="112"/>
      <c r="P668" s="112"/>
      <c r="Q668" s="108"/>
      <c r="R668" s="108"/>
      <c r="S668" s="112"/>
    </row>
    <row r="669" spans="1:19" ht="15.75" customHeight="1" x14ac:dyDescent="0.2">
      <c r="A669" s="108"/>
      <c r="B669" s="108"/>
      <c r="C669" s="108"/>
      <c r="D669" s="107"/>
      <c r="E669" s="108"/>
      <c r="F669" s="108"/>
      <c r="G669" s="108"/>
      <c r="H669" s="108"/>
      <c r="I669" s="108"/>
      <c r="J669" s="109"/>
      <c r="K669" s="109"/>
      <c r="L669" s="108"/>
      <c r="M669" s="108"/>
      <c r="N669" s="108"/>
      <c r="O669" s="112"/>
      <c r="P669" s="112"/>
      <c r="Q669" s="108"/>
      <c r="R669" s="108"/>
      <c r="S669" s="112"/>
    </row>
    <row r="670" spans="1:19" ht="15.75" customHeight="1" x14ac:dyDescent="0.2">
      <c r="A670" s="108"/>
      <c r="B670" s="108"/>
      <c r="C670" s="108"/>
      <c r="D670" s="107"/>
      <c r="E670" s="108"/>
      <c r="F670" s="108"/>
      <c r="G670" s="108"/>
      <c r="H670" s="108"/>
      <c r="I670" s="108"/>
      <c r="J670" s="109"/>
      <c r="K670" s="109"/>
      <c r="L670" s="108"/>
      <c r="M670" s="108"/>
      <c r="N670" s="108"/>
      <c r="O670" s="112"/>
      <c r="P670" s="112"/>
      <c r="Q670" s="108"/>
      <c r="R670" s="108"/>
      <c r="S670" s="112"/>
    </row>
    <row r="671" spans="1:19" ht="15.75" customHeight="1" x14ac:dyDescent="0.2">
      <c r="A671" s="108"/>
      <c r="B671" s="108"/>
      <c r="C671" s="108"/>
      <c r="D671" s="107"/>
      <c r="E671" s="108"/>
      <c r="F671" s="108"/>
      <c r="G671" s="108"/>
      <c r="H671" s="108"/>
      <c r="I671" s="108"/>
      <c r="J671" s="109"/>
      <c r="K671" s="109"/>
      <c r="L671" s="108"/>
      <c r="M671" s="108"/>
      <c r="N671" s="108"/>
      <c r="O671" s="112"/>
      <c r="P671" s="112"/>
      <c r="Q671" s="108"/>
      <c r="R671" s="108"/>
      <c r="S671" s="112"/>
    </row>
    <row r="672" spans="1:19" ht="15.75" customHeight="1" x14ac:dyDescent="0.2">
      <c r="A672" s="108"/>
      <c r="B672" s="108"/>
      <c r="C672" s="108"/>
      <c r="D672" s="107"/>
      <c r="E672" s="108"/>
      <c r="F672" s="108"/>
      <c r="G672" s="108"/>
      <c r="H672" s="108"/>
      <c r="I672" s="108"/>
      <c r="J672" s="109"/>
      <c r="K672" s="109"/>
      <c r="L672" s="108"/>
      <c r="M672" s="108"/>
      <c r="N672" s="108"/>
      <c r="O672" s="112"/>
      <c r="P672" s="112"/>
      <c r="Q672" s="108"/>
      <c r="R672" s="108"/>
      <c r="S672" s="112"/>
    </row>
    <row r="673" spans="1:19" ht="15.75" customHeight="1" x14ac:dyDescent="0.2">
      <c r="A673" s="108"/>
      <c r="B673" s="108"/>
      <c r="C673" s="108"/>
      <c r="D673" s="107"/>
      <c r="E673" s="108"/>
      <c r="F673" s="108"/>
      <c r="G673" s="108"/>
      <c r="H673" s="108"/>
      <c r="I673" s="108"/>
      <c r="J673" s="109"/>
      <c r="K673" s="109"/>
      <c r="L673" s="108"/>
      <c r="M673" s="108"/>
      <c r="N673" s="108"/>
      <c r="O673" s="112"/>
      <c r="P673" s="112"/>
      <c r="Q673" s="108"/>
      <c r="R673" s="108"/>
      <c r="S673" s="112"/>
    </row>
    <row r="674" spans="1:19" ht="15.75" customHeight="1" x14ac:dyDescent="0.2">
      <c r="A674" s="108"/>
      <c r="B674" s="108"/>
      <c r="C674" s="108"/>
      <c r="D674" s="107"/>
      <c r="E674" s="108"/>
      <c r="F674" s="108"/>
      <c r="G674" s="108"/>
      <c r="H674" s="108"/>
      <c r="I674" s="108"/>
      <c r="J674" s="109"/>
      <c r="K674" s="109"/>
      <c r="L674" s="108"/>
      <c r="M674" s="108"/>
      <c r="N674" s="108"/>
      <c r="O674" s="112"/>
      <c r="P674" s="112"/>
      <c r="Q674" s="108"/>
      <c r="R674" s="108"/>
      <c r="S674" s="112"/>
    </row>
    <row r="675" spans="1:19" ht="15.75" customHeight="1" x14ac:dyDescent="0.2">
      <c r="A675" s="108"/>
      <c r="B675" s="108"/>
      <c r="C675" s="108"/>
      <c r="D675" s="107"/>
      <c r="E675" s="108"/>
      <c r="F675" s="108"/>
      <c r="G675" s="108"/>
      <c r="H675" s="108"/>
      <c r="I675" s="108"/>
      <c r="J675" s="109"/>
      <c r="K675" s="109"/>
      <c r="L675" s="108"/>
      <c r="M675" s="108"/>
      <c r="N675" s="108"/>
      <c r="O675" s="112"/>
      <c r="P675" s="112"/>
      <c r="Q675" s="108"/>
      <c r="R675" s="108"/>
      <c r="S675" s="112"/>
    </row>
    <row r="676" spans="1:19" ht="15.75" customHeight="1" x14ac:dyDescent="0.2">
      <c r="A676" s="108"/>
      <c r="B676" s="108"/>
      <c r="C676" s="108"/>
      <c r="D676" s="107"/>
      <c r="E676" s="108"/>
      <c r="F676" s="108"/>
      <c r="G676" s="108"/>
      <c r="H676" s="108"/>
      <c r="I676" s="108"/>
      <c r="J676" s="109"/>
      <c r="K676" s="109"/>
      <c r="L676" s="108"/>
      <c r="M676" s="108"/>
      <c r="N676" s="108"/>
      <c r="O676" s="112"/>
      <c r="P676" s="112"/>
      <c r="Q676" s="108"/>
      <c r="R676" s="108"/>
      <c r="S676" s="112"/>
    </row>
    <row r="677" spans="1:19" ht="15.75" customHeight="1" x14ac:dyDescent="0.2">
      <c r="A677" s="108"/>
      <c r="B677" s="108"/>
      <c r="C677" s="108"/>
      <c r="D677" s="107"/>
      <c r="E677" s="108"/>
      <c r="F677" s="108"/>
      <c r="G677" s="108"/>
      <c r="H677" s="108"/>
      <c r="I677" s="108"/>
      <c r="J677" s="109"/>
      <c r="K677" s="109"/>
      <c r="L677" s="108"/>
      <c r="M677" s="108"/>
      <c r="N677" s="108"/>
      <c r="O677" s="112"/>
      <c r="P677" s="112"/>
      <c r="Q677" s="108"/>
      <c r="R677" s="108"/>
      <c r="S677" s="112"/>
    </row>
    <row r="678" spans="1:19" ht="15.75" customHeight="1" x14ac:dyDescent="0.2">
      <c r="A678" s="108"/>
      <c r="B678" s="108"/>
      <c r="C678" s="108"/>
      <c r="D678" s="107"/>
      <c r="E678" s="108"/>
      <c r="F678" s="108"/>
      <c r="G678" s="108"/>
      <c r="H678" s="108"/>
      <c r="I678" s="108"/>
      <c r="J678" s="109"/>
      <c r="K678" s="109"/>
      <c r="L678" s="108"/>
      <c r="M678" s="108"/>
      <c r="N678" s="108"/>
      <c r="O678" s="112"/>
      <c r="P678" s="112"/>
      <c r="Q678" s="108"/>
      <c r="R678" s="108"/>
      <c r="S678" s="112"/>
    </row>
    <row r="679" spans="1:19" ht="15.75" customHeight="1" x14ac:dyDescent="0.2">
      <c r="A679" s="108"/>
      <c r="B679" s="108"/>
      <c r="C679" s="108"/>
      <c r="D679" s="107"/>
      <c r="E679" s="108"/>
      <c r="F679" s="108"/>
      <c r="G679" s="108"/>
      <c r="H679" s="108"/>
      <c r="I679" s="108"/>
      <c r="J679" s="109"/>
      <c r="K679" s="109"/>
      <c r="L679" s="108"/>
      <c r="M679" s="108"/>
      <c r="N679" s="108"/>
      <c r="O679" s="112"/>
      <c r="P679" s="112"/>
      <c r="Q679" s="108"/>
      <c r="R679" s="108"/>
      <c r="S679" s="112"/>
    </row>
    <row r="680" spans="1:19" ht="15.75" customHeight="1" x14ac:dyDescent="0.2">
      <c r="A680" s="108"/>
      <c r="B680" s="108"/>
      <c r="C680" s="108"/>
      <c r="D680" s="107"/>
      <c r="E680" s="108"/>
      <c r="F680" s="108"/>
      <c r="G680" s="108"/>
      <c r="H680" s="108"/>
      <c r="I680" s="108"/>
      <c r="J680" s="109"/>
      <c r="K680" s="109"/>
      <c r="L680" s="108"/>
      <c r="M680" s="108"/>
      <c r="N680" s="108"/>
      <c r="O680" s="112"/>
      <c r="P680" s="112"/>
      <c r="Q680" s="108"/>
      <c r="R680" s="108"/>
      <c r="S680" s="112"/>
    </row>
    <row r="681" spans="1:19" ht="15.75" customHeight="1" x14ac:dyDescent="0.2">
      <c r="A681" s="108"/>
      <c r="B681" s="108"/>
      <c r="C681" s="108"/>
      <c r="D681" s="107"/>
      <c r="E681" s="108"/>
      <c r="F681" s="108"/>
      <c r="G681" s="108"/>
      <c r="H681" s="108"/>
      <c r="I681" s="108"/>
      <c r="J681" s="109"/>
      <c r="K681" s="109"/>
      <c r="L681" s="108"/>
      <c r="M681" s="108"/>
      <c r="N681" s="108"/>
      <c r="O681" s="112"/>
      <c r="P681" s="112"/>
      <c r="Q681" s="108"/>
      <c r="R681" s="108"/>
      <c r="S681" s="112"/>
    </row>
    <row r="682" spans="1:19" ht="15.75" customHeight="1" x14ac:dyDescent="0.2">
      <c r="A682" s="108"/>
      <c r="B682" s="108"/>
      <c r="C682" s="108"/>
      <c r="D682" s="107"/>
      <c r="E682" s="108"/>
      <c r="F682" s="108"/>
      <c r="G682" s="108"/>
      <c r="H682" s="108"/>
      <c r="I682" s="108"/>
      <c r="J682" s="109"/>
      <c r="K682" s="109"/>
      <c r="L682" s="108"/>
      <c r="M682" s="108"/>
      <c r="N682" s="108"/>
      <c r="O682" s="112"/>
      <c r="P682" s="112"/>
      <c r="Q682" s="108"/>
      <c r="R682" s="108"/>
      <c r="S682" s="112"/>
    </row>
    <row r="683" spans="1:19" ht="15.75" customHeight="1" x14ac:dyDescent="0.2">
      <c r="A683" s="108"/>
      <c r="B683" s="108"/>
      <c r="C683" s="108"/>
      <c r="D683" s="107"/>
      <c r="E683" s="108"/>
      <c r="F683" s="108"/>
      <c r="G683" s="108"/>
      <c r="H683" s="108"/>
      <c r="I683" s="108"/>
      <c r="J683" s="109"/>
      <c r="K683" s="109"/>
      <c r="L683" s="108"/>
      <c r="M683" s="108"/>
      <c r="N683" s="108"/>
      <c r="O683" s="112"/>
      <c r="P683" s="112"/>
      <c r="Q683" s="108"/>
      <c r="R683" s="108"/>
      <c r="S683" s="112"/>
    </row>
    <row r="684" spans="1:19" ht="15.75" customHeight="1" x14ac:dyDescent="0.2">
      <c r="A684" s="108"/>
      <c r="B684" s="108"/>
      <c r="C684" s="108"/>
      <c r="D684" s="107"/>
      <c r="E684" s="108"/>
      <c r="F684" s="108"/>
      <c r="G684" s="108"/>
      <c r="H684" s="108"/>
      <c r="I684" s="108"/>
      <c r="J684" s="109"/>
      <c r="K684" s="109"/>
      <c r="L684" s="108"/>
      <c r="M684" s="108"/>
      <c r="N684" s="108"/>
      <c r="O684" s="112"/>
      <c r="P684" s="112"/>
      <c r="Q684" s="108"/>
      <c r="R684" s="108"/>
      <c r="S684" s="112"/>
    </row>
    <row r="685" spans="1:19" ht="15.75" customHeight="1" x14ac:dyDescent="0.2">
      <c r="A685" s="108"/>
      <c r="B685" s="108"/>
      <c r="C685" s="108"/>
      <c r="D685" s="107"/>
      <c r="E685" s="108"/>
      <c r="F685" s="108"/>
      <c r="G685" s="108"/>
      <c r="H685" s="108"/>
      <c r="I685" s="108"/>
      <c r="J685" s="109"/>
      <c r="K685" s="109"/>
      <c r="L685" s="108"/>
      <c r="M685" s="108"/>
      <c r="N685" s="108"/>
      <c r="O685" s="112"/>
      <c r="P685" s="112"/>
      <c r="Q685" s="108"/>
      <c r="R685" s="108"/>
      <c r="S685" s="112"/>
    </row>
    <row r="686" spans="1:19" ht="15.75" customHeight="1" x14ac:dyDescent="0.2">
      <c r="A686" s="108"/>
      <c r="B686" s="108"/>
      <c r="C686" s="108"/>
      <c r="D686" s="107"/>
      <c r="E686" s="108"/>
      <c r="F686" s="108"/>
      <c r="G686" s="108"/>
      <c r="H686" s="108"/>
      <c r="I686" s="108"/>
      <c r="J686" s="109"/>
      <c r="K686" s="109"/>
      <c r="L686" s="108"/>
      <c r="M686" s="108"/>
      <c r="N686" s="108"/>
      <c r="O686" s="112"/>
      <c r="P686" s="112"/>
      <c r="Q686" s="108"/>
      <c r="R686" s="108"/>
      <c r="S686" s="112"/>
    </row>
    <row r="687" spans="1:19" ht="15.75" customHeight="1" x14ac:dyDescent="0.2">
      <c r="A687" s="108"/>
      <c r="B687" s="108"/>
      <c r="C687" s="108"/>
      <c r="D687" s="107"/>
      <c r="E687" s="108"/>
      <c r="F687" s="108"/>
      <c r="G687" s="108"/>
      <c r="H687" s="108"/>
      <c r="I687" s="108"/>
      <c r="J687" s="109"/>
      <c r="K687" s="109"/>
      <c r="L687" s="108"/>
      <c r="M687" s="108"/>
      <c r="N687" s="108"/>
      <c r="O687" s="112"/>
      <c r="P687" s="112"/>
      <c r="Q687" s="108"/>
      <c r="R687" s="108"/>
      <c r="S687" s="112"/>
    </row>
    <row r="688" spans="1:19" ht="15.75" customHeight="1" x14ac:dyDescent="0.2">
      <c r="A688" s="108"/>
      <c r="B688" s="108"/>
      <c r="C688" s="108"/>
      <c r="D688" s="107"/>
      <c r="E688" s="108"/>
      <c r="F688" s="108"/>
      <c r="G688" s="108"/>
      <c r="H688" s="108"/>
      <c r="I688" s="108"/>
      <c r="J688" s="109"/>
      <c r="K688" s="109"/>
      <c r="L688" s="108"/>
      <c r="M688" s="108"/>
      <c r="N688" s="108"/>
      <c r="O688" s="112"/>
      <c r="P688" s="112"/>
      <c r="Q688" s="108"/>
      <c r="R688" s="108"/>
      <c r="S688" s="112"/>
    </row>
    <row r="689" spans="1:19" ht="15.75" customHeight="1" x14ac:dyDescent="0.2">
      <c r="A689" s="108"/>
      <c r="B689" s="108"/>
      <c r="C689" s="108"/>
      <c r="D689" s="107"/>
      <c r="E689" s="108"/>
      <c r="F689" s="108"/>
      <c r="G689" s="108"/>
      <c r="H689" s="108"/>
      <c r="I689" s="108"/>
      <c r="J689" s="109"/>
      <c r="K689" s="109"/>
      <c r="L689" s="108"/>
      <c r="M689" s="108"/>
      <c r="N689" s="108"/>
      <c r="O689" s="112"/>
      <c r="P689" s="112"/>
      <c r="Q689" s="108"/>
      <c r="R689" s="108"/>
      <c r="S689" s="112"/>
    </row>
    <row r="690" spans="1:19" ht="15.75" customHeight="1" x14ac:dyDescent="0.2">
      <c r="A690" s="108"/>
      <c r="B690" s="108"/>
      <c r="C690" s="108"/>
      <c r="D690" s="107"/>
      <c r="E690" s="108"/>
      <c r="F690" s="108"/>
      <c r="G690" s="108"/>
      <c r="H690" s="108"/>
      <c r="I690" s="108"/>
      <c r="J690" s="109"/>
      <c r="K690" s="109"/>
      <c r="L690" s="108"/>
      <c r="M690" s="108"/>
      <c r="N690" s="108"/>
      <c r="O690" s="112"/>
      <c r="P690" s="112"/>
      <c r="Q690" s="108"/>
      <c r="R690" s="108"/>
      <c r="S690" s="112"/>
    </row>
    <row r="691" spans="1:19" ht="15.75" customHeight="1" x14ac:dyDescent="0.2">
      <c r="A691" s="108"/>
      <c r="B691" s="108"/>
      <c r="C691" s="108"/>
      <c r="D691" s="107"/>
      <c r="E691" s="108"/>
      <c r="F691" s="108"/>
      <c r="G691" s="108"/>
      <c r="H691" s="108"/>
      <c r="I691" s="108"/>
      <c r="J691" s="109"/>
      <c r="K691" s="109"/>
      <c r="L691" s="108"/>
      <c r="M691" s="108"/>
      <c r="N691" s="108"/>
      <c r="O691" s="112"/>
      <c r="P691" s="112"/>
      <c r="Q691" s="108"/>
      <c r="R691" s="108"/>
      <c r="S691" s="112"/>
    </row>
    <row r="692" spans="1:19" ht="15.75" customHeight="1" x14ac:dyDescent="0.2">
      <c r="A692" s="108"/>
      <c r="B692" s="108"/>
      <c r="C692" s="108"/>
      <c r="D692" s="107"/>
      <c r="E692" s="108"/>
      <c r="F692" s="108"/>
      <c r="G692" s="108"/>
      <c r="H692" s="108"/>
      <c r="I692" s="108"/>
      <c r="J692" s="109"/>
      <c r="K692" s="109"/>
      <c r="L692" s="108"/>
      <c r="M692" s="108"/>
      <c r="N692" s="108"/>
      <c r="O692" s="112"/>
      <c r="P692" s="112"/>
      <c r="Q692" s="108"/>
      <c r="R692" s="108"/>
      <c r="S692" s="112"/>
    </row>
    <row r="693" spans="1:19" ht="15.75" customHeight="1" x14ac:dyDescent="0.2">
      <c r="A693" s="108"/>
      <c r="B693" s="108"/>
      <c r="C693" s="108"/>
      <c r="D693" s="107"/>
      <c r="E693" s="108"/>
      <c r="F693" s="108"/>
      <c r="G693" s="108"/>
      <c r="H693" s="108"/>
      <c r="I693" s="108"/>
      <c r="J693" s="109"/>
      <c r="K693" s="109"/>
      <c r="L693" s="108"/>
      <c r="M693" s="108"/>
      <c r="N693" s="108"/>
      <c r="O693" s="112"/>
      <c r="P693" s="112"/>
      <c r="Q693" s="108"/>
      <c r="R693" s="108"/>
      <c r="S693" s="112"/>
    </row>
    <row r="694" spans="1:19" ht="15.75" customHeight="1" x14ac:dyDescent="0.2">
      <c r="A694" s="108"/>
      <c r="B694" s="108"/>
      <c r="C694" s="108"/>
      <c r="D694" s="107"/>
      <c r="E694" s="108"/>
      <c r="F694" s="108"/>
      <c r="G694" s="108"/>
      <c r="H694" s="108"/>
      <c r="I694" s="108"/>
      <c r="J694" s="109"/>
      <c r="K694" s="109"/>
      <c r="L694" s="108"/>
      <c r="M694" s="108"/>
      <c r="N694" s="108"/>
      <c r="O694" s="112"/>
      <c r="P694" s="112"/>
      <c r="Q694" s="108"/>
      <c r="R694" s="108"/>
      <c r="S694" s="112"/>
    </row>
    <row r="695" spans="1:19" ht="15.75" customHeight="1" x14ac:dyDescent="0.2">
      <c r="A695" s="108"/>
      <c r="B695" s="108"/>
      <c r="C695" s="108"/>
      <c r="D695" s="107"/>
      <c r="E695" s="108"/>
      <c r="F695" s="108"/>
      <c r="G695" s="108"/>
      <c r="H695" s="108"/>
      <c r="I695" s="108"/>
      <c r="J695" s="109"/>
      <c r="K695" s="109"/>
      <c r="L695" s="108"/>
      <c r="M695" s="108"/>
      <c r="N695" s="108"/>
      <c r="O695" s="112"/>
      <c r="P695" s="112"/>
      <c r="Q695" s="108"/>
      <c r="R695" s="108"/>
      <c r="S695" s="112"/>
    </row>
    <row r="696" spans="1:19" ht="15.75" customHeight="1" x14ac:dyDescent="0.2">
      <c r="A696" s="108"/>
      <c r="B696" s="108"/>
      <c r="C696" s="108"/>
      <c r="D696" s="107"/>
      <c r="E696" s="108"/>
      <c r="F696" s="108"/>
      <c r="G696" s="108"/>
      <c r="H696" s="108"/>
      <c r="I696" s="108"/>
      <c r="J696" s="109"/>
      <c r="K696" s="109"/>
      <c r="L696" s="108"/>
      <c r="M696" s="108"/>
      <c r="N696" s="108"/>
      <c r="O696" s="112"/>
      <c r="P696" s="112"/>
      <c r="Q696" s="108"/>
      <c r="R696" s="108"/>
      <c r="S696" s="112"/>
    </row>
    <row r="697" spans="1:19" ht="15.75" customHeight="1" x14ac:dyDescent="0.2">
      <c r="A697" s="108"/>
      <c r="B697" s="108"/>
      <c r="C697" s="108"/>
      <c r="D697" s="107"/>
      <c r="E697" s="108"/>
      <c r="F697" s="108"/>
      <c r="G697" s="108"/>
      <c r="H697" s="108"/>
      <c r="I697" s="108"/>
      <c r="J697" s="109"/>
      <c r="K697" s="109"/>
      <c r="L697" s="108"/>
      <c r="M697" s="108"/>
      <c r="N697" s="108"/>
      <c r="O697" s="112"/>
      <c r="P697" s="112"/>
      <c r="Q697" s="108"/>
      <c r="R697" s="108"/>
      <c r="S697" s="112"/>
    </row>
    <row r="698" spans="1:19" ht="15.75" customHeight="1" x14ac:dyDescent="0.2">
      <c r="A698" s="108"/>
      <c r="B698" s="108"/>
      <c r="C698" s="108"/>
      <c r="D698" s="107"/>
      <c r="E698" s="108"/>
      <c r="F698" s="108"/>
      <c r="G698" s="108"/>
      <c r="H698" s="108"/>
      <c r="I698" s="108"/>
      <c r="J698" s="109"/>
      <c r="K698" s="109"/>
      <c r="L698" s="108"/>
      <c r="M698" s="108"/>
      <c r="N698" s="108"/>
      <c r="O698" s="112"/>
      <c r="P698" s="112"/>
      <c r="Q698" s="108"/>
      <c r="R698" s="108"/>
      <c r="S698" s="112"/>
    </row>
    <row r="699" spans="1:19" ht="15.75" customHeight="1" x14ac:dyDescent="0.2">
      <c r="A699" s="108"/>
      <c r="B699" s="108"/>
      <c r="C699" s="108"/>
      <c r="D699" s="107"/>
      <c r="E699" s="108"/>
      <c r="F699" s="108"/>
      <c r="G699" s="108"/>
      <c r="H699" s="108"/>
      <c r="I699" s="108"/>
      <c r="J699" s="109"/>
      <c r="K699" s="109"/>
      <c r="L699" s="108"/>
      <c r="M699" s="108"/>
      <c r="N699" s="108"/>
      <c r="O699" s="112"/>
      <c r="P699" s="112"/>
      <c r="Q699" s="108"/>
      <c r="R699" s="108"/>
      <c r="S699" s="112"/>
    </row>
    <row r="700" spans="1:19" ht="15.75" customHeight="1" x14ac:dyDescent="0.2">
      <c r="A700" s="108"/>
      <c r="B700" s="108"/>
      <c r="C700" s="108"/>
      <c r="D700" s="107"/>
      <c r="E700" s="108"/>
      <c r="F700" s="108"/>
      <c r="G700" s="108"/>
      <c r="H700" s="108"/>
      <c r="I700" s="108"/>
      <c r="J700" s="109"/>
      <c r="K700" s="109"/>
      <c r="L700" s="108"/>
      <c r="M700" s="108"/>
      <c r="N700" s="108"/>
      <c r="O700" s="112"/>
      <c r="P700" s="112"/>
      <c r="Q700" s="108"/>
      <c r="R700" s="108"/>
      <c r="S700" s="112"/>
    </row>
    <row r="701" spans="1:19" ht="15.75" customHeight="1" x14ac:dyDescent="0.2">
      <c r="A701" s="108"/>
      <c r="B701" s="108"/>
      <c r="C701" s="108"/>
      <c r="D701" s="107"/>
      <c r="E701" s="108"/>
      <c r="F701" s="108"/>
      <c r="G701" s="108"/>
      <c r="H701" s="108"/>
      <c r="I701" s="108"/>
      <c r="J701" s="109"/>
      <c r="K701" s="109"/>
      <c r="L701" s="108"/>
      <c r="M701" s="108"/>
      <c r="N701" s="108"/>
      <c r="O701" s="112"/>
      <c r="P701" s="112"/>
      <c r="Q701" s="108"/>
      <c r="R701" s="108"/>
      <c r="S701" s="112"/>
    </row>
    <row r="702" spans="1:19" ht="15.75" customHeight="1" x14ac:dyDescent="0.2">
      <c r="A702" s="108"/>
      <c r="B702" s="108"/>
      <c r="C702" s="108"/>
      <c r="D702" s="107"/>
      <c r="E702" s="108"/>
      <c r="F702" s="108"/>
      <c r="G702" s="108"/>
      <c r="H702" s="108"/>
      <c r="I702" s="108"/>
      <c r="J702" s="109"/>
      <c r="K702" s="109"/>
      <c r="L702" s="108"/>
      <c r="M702" s="108"/>
      <c r="N702" s="108"/>
      <c r="O702" s="112"/>
      <c r="P702" s="112"/>
      <c r="Q702" s="108"/>
      <c r="R702" s="108"/>
      <c r="S702" s="112"/>
    </row>
    <row r="703" spans="1:19" ht="15.75" customHeight="1" x14ac:dyDescent="0.2">
      <c r="A703" s="108"/>
      <c r="B703" s="108"/>
      <c r="C703" s="108"/>
      <c r="D703" s="107"/>
      <c r="E703" s="108"/>
      <c r="F703" s="108"/>
      <c r="G703" s="108"/>
      <c r="H703" s="108"/>
      <c r="I703" s="108"/>
      <c r="J703" s="109"/>
      <c r="K703" s="109"/>
      <c r="L703" s="108"/>
      <c r="M703" s="108"/>
      <c r="N703" s="108"/>
      <c r="O703" s="112"/>
      <c r="P703" s="112"/>
      <c r="Q703" s="108"/>
      <c r="R703" s="108"/>
      <c r="S703" s="112"/>
    </row>
    <row r="704" spans="1:19" ht="15.75" customHeight="1" x14ac:dyDescent="0.2">
      <c r="A704" s="108"/>
      <c r="B704" s="108"/>
      <c r="C704" s="108"/>
      <c r="D704" s="107"/>
      <c r="E704" s="108"/>
      <c r="F704" s="108"/>
      <c r="G704" s="108"/>
      <c r="H704" s="108"/>
      <c r="I704" s="108"/>
      <c r="J704" s="109"/>
      <c r="K704" s="109"/>
      <c r="L704" s="108"/>
      <c r="M704" s="108"/>
      <c r="N704" s="108"/>
      <c r="O704" s="112"/>
      <c r="P704" s="112"/>
      <c r="Q704" s="108"/>
      <c r="R704" s="108"/>
      <c r="S704" s="112"/>
    </row>
    <row r="705" spans="1:19" ht="15.75" customHeight="1" x14ac:dyDescent="0.2">
      <c r="A705" s="108"/>
      <c r="B705" s="108"/>
      <c r="C705" s="108"/>
      <c r="D705" s="107"/>
      <c r="E705" s="108"/>
      <c r="F705" s="108"/>
      <c r="G705" s="108"/>
      <c r="H705" s="108"/>
      <c r="I705" s="108"/>
      <c r="J705" s="109"/>
      <c r="K705" s="109"/>
      <c r="L705" s="108"/>
      <c r="M705" s="108"/>
      <c r="N705" s="108"/>
      <c r="O705" s="112"/>
      <c r="P705" s="112"/>
      <c r="Q705" s="108"/>
      <c r="R705" s="108"/>
      <c r="S705" s="112"/>
    </row>
    <row r="706" spans="1:19" ht="15.75" customHeight="1" x14ac:dyDescent="0.2">
      <c r="A706" s="108"/>
      <c r="B706" s="108"/>
      <c r="C706" s="108"/>
      <c r="D706" s="107"/>
      <c r="E706" s="108"/>
      <c r="F706" s="108"/>
      <c r="G706" s="108"/>
      <c r="H706" s="108"/>
      <c r="I706" s="108"/>
      <c r="J706" s="109"/>
      <c r="K706" s="109"/>
      <c r="L706" s="108"/>
      <c r="M706" s="108"/>
      <c r="N706" s="108"/>
      <c r="O706" s="112"/>
      <c r="P706" s="112"/>
      <c r="Q706" s="108"/>
      <c r="R706" s="108"/>
      <c r="S706" s="112"/>
    </row>
    <row r="707" spans="1:19" ht="15.75" customHeight="1" x14ac:dyDescent="0.2">
      <c r="A707" s="108"/>
      <c r="B707" s="108"/>
      <c r="C707" s="108"/>
      <c r="D707" s="107"/>
      <c r="E707" s="108"/>
      <c r="F707" s="108"/>
      <c r="G707" s="108"/>
      <c r="H707" s="108"/>
      <c r="I707" s="108"/>
      <c r="J707" s="109"/>
      <c r="K707" s="109"/>
      <c r="L707" s="108"/>
      <c r="M707" s="108"/>
      <c r="N707" s="108"/>
      <c r="O707" s="112"/>
      <c r="P707" s="112"/>
      <c r="Q707" s="108"/>
      <c r="R707" s="108"/>
      <c r="S707" s="112"/>
    </row>
    <row r="708" spans="1:19" ht="15.75" customHeight="1" x14ac:dyDescent="0.2">
      <c r="A708" s="108"/>
      <c r="B708" s="108"/>
      <c r="C708" s="108"/>
      <c r="D708" s="107"/>
      <c r="E708" s="108"/>
      <c r="F708" s="108"/>
      <c r="G708" s="108"/>
      <c r="H708" s="108"/>
      <c r="I708" s="108"/>
      <c r="J708" s="109"/>
      <c r="K708" s="109"/>
      <c r="L708" s="108"/>
      <c r="M708" s="108"/>
      <c r="N708" s="108"/>
      <c r="O708" s="112"/>
      <c r="P708" s="112"/>
      <c r="Q708" s="108"/>
      <c r="R708" s="108"/>
      <c r="S708" s="112"/>
    </row>
    <row r="709" spans="1:19" ht="15.75" customHeight="1" x14ac:dyDescent="0.2">
      <c r="A709" s="108"/>
      <c r="B709" s="108"/>
      <c r="C709" s="108"/>
      <c r="D709" s="107"/>
      <c r="E709" s="108"/>
      <c r="F709" s="108"/>
      <c r="G709" s="108"/>
      <c r="H709" s="108"/>
      <c r="I709" s="108"/>
      <c r="J709" s="109"/>
      <c r="K709" s="109"/>
      <c r="L709" s="108"/>
      <c r="M709" s="108"/>
      <c r="N709" s="108"/>
      <c r="O709" s="112"/>
      <c r="P709" s="112"/>
      <c r="Q709" s="108"/>
      <c r="R709" s="108"/>
      <c r="S709" s="112"/>
    </row>
    <row r="710" spans="1:19" ht="15.75" customHeight="1" x14ac:dyDescent="0.2">
      <c r="A710" s="108"/>
      <c r="B710" s="108"/>
      <c r="C710" s="108"/>
      <c r="D710" s="107"/>
      <c r="E710" s="108"/>
      <c r="F710" s="108"/>
      <c r="G710" s="108"/>
      <c r="H710" s="108"/>
      <c r="I710" s="108"/>
      <c r="J710" s="109"/>
      <c r="K710" s="109"/>
      <c r="L710" s="108"/>
      <c r="M710" s="108"/>
      <c r="N710" s="108"/>
      <c r="O710" s="112"/>
      <c r="P710" s="112"/>
      <c r="Q710" s="108"/>
      <c r="R710" s="108"/>
      <c r="S710" s="112"/>
    </row>
    <row r="711" spans="1:19" ht="15.75" customHeight="1" x14ac:dyDescent="0.2">
      <c r="A711" s="108"/>
      <c r="B711" s="108"/>
      <c r="C711" s="108"/>
      <c r="D711" s="107"/>
      <c r="E711" s="108"/>
      <c r="F711" s="108"/>
      <c r="G711" s="108"/>
      <c r="H711" s="108"/>
      <c r="I711" s="108"/>
      <c r="J711" s="109"/>
      <c r="K711" s="109"/>
      <c r="L711" s="108"/>
      <c r="M711" s="108"/>
      <c r="N711" s="108"/>
      <c r="O711" s="112"/>
      <c r="P711" s="112"/>
      <c r="Q711" s="108"/>
      <c r="R711" s="108"/>
      <c r="S711" s="112"/>
    </row>
    <row r="712" spans="1:19" ht="15.75" customHeight="1" x14ac:dyDescent="0.2">
      <c r="A712" s="108"/>
      <c r="B712" s="108"/>
      <c r="C712" s="108"/>
      <c r="D712" s="107"/>
      <c r="E712" s="108"/>
      <c r="F712" s="108"/>
      <c r="G712" s="108"/>
      <c r="H712" s="108"/>
      <c r="I712" s="108"/>
      <c r="J712" s="109"/>
      <c r="K712" s="109"/>
      <c r="L712" s="108"/>
      <c r="M712" s="108"/>
      <c r="N712" s="108"/>
      <c r="O712" s="112"/>
      <c r="P712" s="112"/>
      <c r="Q712" s="108"/>
      <c r="R712" s="108"/>
      <c r="S712" s="112"/>
    </row>
    <row r="713" spans="1:19" ht="15.75" customHeight="1" x14ac:dyDescent="0.2">
      <c r="A713" s="108"/>
      <c r="B713" s="108"/>
      <c r="C713" s="108"/>
      <c r="D713" s="107"/>
      <c r="E713" s="108"/>
      <c r="F713" s="108"/>
      <c r="G713" s="108"/>
      <c r="H713" s="108"/>
      <c r="I713" s="108"/>
      <c r="J713" s="109"/>
      <c r="K713" s="109"/>
      <c r="L713" s="108"/>
      <c r="M713" s="108"/>
      <c r="N713" s="108"/>
      <c r="O713" s="112"/>
      <c r="P713" s="112"/>
      <c r="Q713" s="108"/>
      <c r="R713" s="108"/>
      <c r="S713" s="112"/>
    </row>
    <row r="714" spans="1:19" ht="15.75" customHeight="1" x14ac:dyDescent="0.2">
      <c r="A714" s="108"/>
      <c r="B714" s="108"/>
      <c r="C714" s="108"/>
      <c r="D714" s="107"/>
      <c r="E714" s="108"/>
      <c r="F714" s="108"/>
      <c r="G714" s="108"/>
      <c r="H714" s="108"/>
      <c r="I714" s="108"/>
      <c r="J714" s="109"/>
      <c r="K714" s="109"/>
      <c r="L714" s="108"/>
      <c r="M714" s="108"/>
      <c r="N714" s="108"/>
      <c r="O714" s="112"/>
      <c r="P714" s="112"/>
      <c r="Q714" s="108"/>
      <c r="R714" s="108"/>
      <c r="S714" s="112"/>
    </row>
    <row r="715" spans="1:19" ht="15.75" customHeight="1" x14ac:dyDescent="0.2">
      <c r="A715" s="108"/>
      <c r="B715" s="108"/>
      <c r="C715" s="108"/>
      <c r="D715" s="107"/>
      <c r="E715" s="108"/>
      <c r="F715" s="108"/>
      <c r="G715" s="108"/>
      <c r="H715" s="108"/>
      <c r="I715" s="108"/>
      <c r="J715" s="109"/>
      <c r="K715" s="109"/>
      <c r="L715" s="108"/>
      <c r="M715" s="108"/>
      <c r="N715" s="108"/>
      <c r="O715" s="112"/>
      <c r="P715" s="112"/>
      <c r="Q715" s="108"/>
      <c r="R715" s="108"/>
      <c r="S715" s="112"/>
    </row>
    <row r="716" spans="1:19" ht="15.75" customHeight="1" x14ac:dyDescent="0.2">
      <c r="A716" s="108"/>
      <c r="B716" s="108"/>
      <c r="C716" s="108"/>
      <c r="D716" s="107"/>
      <c r="E716" s="108"/>
      <c r="F716" s="108"/>
      <c r="G716" s="108"/>
      <c r="H716" s="108"/>
      <c r="I716" s="108"/>
      <c r="J716" s="109"/>
      <c r="K716" s="109"/>
      <c r="L716" s="108"/>
      <c r="M716" s="108"/>
      <c r="N716" s="108"/>
      <c r="O716" s="112"/>
      <c r="P716" s="112"/>
      <c r="Q716" s="108"/>
      <c r="R716" s="108"/>
      <c r="S716" s="112"/>
    </row>
    <row r="717" spans="1:19" ht="15.75" customHeight="1" x14ac:dyDescent="0.2">
      <c r="A717" s="108"/>
      <c r="B717" s="108"/>
      <c r="C717" s="108"/>
      <c r="D717" s="107"/>
      <c r="E717" s="108"/>
      <c r="F717" s="108"/>
      <c r="G717" s="108"/>
      <c r="H717" s="108"/>
      <c r="I717" s="108"/>
      <c r="J717" s="109"/>
      <c r="K717" s="109"/>
      <c r="L717" s="108"/>
      <c r="M717" s="108"/>
      <c r="N717" s="108"/>
      <c r="O717" s="112"/>
      <c r="P717" s="112"/>
      <c r="Q717" s="108"/>
      <c r="R717" s="108"/>
      <c r="S717" s="112"/>
    </row>
    <row r="718" spans="1:19" ht="15.75" customHeight="1" x14ac:dyDescent="0.2">
      <c r="A718" s="108"/>
      <c r="B718" s="108"/>
      <c r="C718" s="108"/>
      <c r="D718" s="107"/>
      <c r="E718" s="108"/>
      <c r="F718" s="108"/>
      <c r="G718" s="108"/>
      <c r="H718" s="108"/>
      <c r="I718" s="108"/>
      <c r="J718" s="109"/>
      <c r="K718" s="109"/>
      <c r="L718" s="108"/>
      <c r="M718" s="108"/>
      <c r="N718" s="108"/>
      <c r="O718" s="112"/>
      <c r="P718" s="112"/>
      <c r="Q718" s="108"/>
      <c r="R718" s="108"/>
      <c r="S718" s="112"/>
    </row>
    <row r="719" spans="1:19" ht="15.75" customHeight="1" x14ac:dyDescent="0.2">
      <c r="A719" s="108"/>
      <c r="B719" s="108"/>
      <c r="C719" s="108"/>
      <c r="D719" s="107"/>
      <c r="E719" s="108"/>
      <c r="F719" s="108"/>
      <c r="G719" s="108"/>
      <c r="H719" s="108"/>
      <c r="I719" s="108"/>
      <c r="J719" s="109"/>
      <c r="K719" s="109"/>
      <c r="L719" s="108"/>
      <c r="M719" s="108"/>
      <c r="N719" s="108"/>
      <c r="O719" s="112"/>
      <c r="P719" s="112"/>
      <c r="Q719" s="108"/>
      <c r="R719" s="108"/>
      <c r="S719" s="112"/>
    </row>
    <row r="720" spans="1:19" ht="15.75" customHeight="1" x14ac:dyDescent="0.2">
      <c r="A720" s="108"/>
      <c r="B720" s="108"/>
      <c r="C720" s="108"/>
      <c r="D720" s="107"/>
      <c r="E720" s="108"/>
      <c r="F720" s="108"/>
      <c r="G720" s="108"/>
      <c r="H720" s="108"/>
      <c r="I720" s="108"/>
      <c r="J720" s="109"/>
      <c r="K720" s="109"/>
      <c r="L720" s="108"/>
      <c r="M720" s="108"/>
      <c r="N720" s="108"/>
      <c r="O720" s="112"/>
      <c r="P720" s="112"/>
      <c r="Q720" s="108"/>
      <c r="R720" s="108"/>
      <c r="S720" s="112"/>
    </row>
    <row r="721" spans="1:19" ht="15.75" customHeight="1" x14ac:dyDescent="0.2">
      <c r="A721" s="108"/>
      <c r="B721" s="108"/>
      <c r="C721" s="108"/>
      <c r="D721" s="107"/>
      <c r="E721" s="108"/>
      <c r="F721" s="108"/>
      <c r="G721" s="108"/>
      <c r="H721" s="108"/>
      <c r="I721" s="108"/>
      <c r="J721" s="109"/>
      <c r="K721" s="109"/>
      <c r="L721" s="108"/>
      <c r="M721" s="108"/>
      <c r="N721" s="108"/>
      <c r="O721" s="112"/>
      <c r="P721" s="112"/>
      <c r="Q721" s="108"/>
      <c r="R721" s="108"/>
      <c r="S721" s="112"/>
    </row>
    <row r="722" spans="1:19" ht="15.75" customHeight="1" x14ac:dyDescent="0.2">
      <c r="A722" s="108"/>
      <c r="B722" s="108"/>
      <c r="C722" s="108"/>
      <c r="D722" s="107"/>
      <c r="E722" s="108"/>
      <c r="F722" s="108"/>
      <c r="G722" s="108"/>
      <c r="H722" s="108"/>
      <c r="I722" s="108"/>
      <c r="J722" s="109"/>
      <c r="K722" s="109"/>
      <c r="L722" s="108"/>
      <c r="M722" s="108"/>
      <c r="N722" s="108"/>
      <c r="O722" s="112"/>
      <c r="P722" s="112"/>
      <c r="Q722" s="108"/>
      <c r="R722" s="108"/>
      <c r="S722" s="112"/>
    </row>
    <row r="723" spans="1:19" ht="15.75" customHeight="1" x14ac:dyDescent="0.2">
      <c r="A723" s="108"/>
      <c r="B723" s="108"/>
      <c r="C723" s="108"/>
      <c r="D723" s="107"/>
      <c r="E723" s="108"/>
      <c r="F723" s="108"/>
      <c r="G723" s="108"/>
      <c r="H723" s="108"/>
      <c r="I723" s="108"/>
      <c r="J723" s="109"/>
      <c r="K723" s="109"/>
      <c r="L723" s="108"/>
      <c r="M723" s="108"/>
      <c r="N723" s="108"/>
      <c r="O723" s="112"/>
      <c r="P723" s="112"/>
      <c r="Q723" s="108"/>
      <c r="R723" s="108"/>
      <c r="S723" s="112"/>
    </row>
    <row r="724" spans="1:19" ht="15.75" customHeight="1" x14ac:dyDescent="0.2">
      <c r="A724" s="108"/>
      <c r="B724" s="108"/>
      <c r="C724" s="108"/>
      <c r="D724" s="107"/>
      <c r="E724" s="108"/>
      <c r="F724" s="108"/>
      <c r="G724" s="108"/>
      <c r="H724" s="108"/>
      <c r="I724" s="108"/>
      <c r="J724" s="109"/>
      <c r="K724" s="109"/>
      <c r="L724" s="108"/>
      <c r="M724" s="108"/>
      <c r="N724" s="108"/>
      <c r="O724" s="112"/>
      <c r="P724" s="112"/>
      <c r="Q724" s="108"/>
      <c r="R724" s="108"/>
      <c r="S724" s="112"/>
    </row>
    <row r="725" spans="1:19" ht="15.75" customHeight="1" x14ac:dyDescent="0.2">
      <c r="A725" s="108"/>
      <c r="B725" s="108"/>
      <c r="C725" s="108"/>
      <c r="D725" s="107"/>
      <c r="E725" s="108"/>
      <c r="F725" s="108"/>
      <c r="G725" s="108"/>
      <c r="H725" s="108"/>
      <c r="I725" s="108"/>
      <c r="J725" s="109"/>
      <c r="K725" s="109"/>
      <c r="L725" s="108"/>
      <c r="M725" s="108"/>
      <c r="N725" s="108"/>
      <c r="O725" s="112"/>
      <c r="P725" s="112"/>
      <c r="Q725" s="108"/>
      <c r="R725" s="108"/>
      <c r="S725" s="112"/>
    </row>
    <row r="726" spans="1:19" ht="15.75" customHeight="1" x14ac:dyDescent="0.2">
      <c r="A726" s="108"/>
      <c r="B726" s="108"/>
      <c r="C726" s="108"/>
      <c r="D726" s="107"/>
      <c r="E726" s="108"/>
      <c r="F726" s="108"/>
      <c r="G726" s="108"/>
      <c r="H726" s="108"/>
      <c r="I726" s="108"/>
      <c r="J726" s="109"/>
      <c r="K726" s="109"/>
      <c r="L726" s="108"/>
      <c r="M726" s="108"/>
      <c r="N726" s="108"/>
      <c r="O726" s="112"/>
      <c r="P726" s="112"/>
      <c r="Q726" s="108"/>
      <c r="R726" s="108"/>
      <c r="S726" s="112"/>
    </row>
    <row r="727" spans="1:19" ht="15.75" customHeight="1" x14ac:dyDescent="0.2">
      <c r="A727" s="108"/>
      <c r="B727" s="108"/>
      <c r="C727" s="108"/>
      <c r="D727" s="107"/>
      <c r="E727" s="108"/>
      <c r="F727" s="108"/>
      <c r="G727" s="108"/>
      <c r="H727" s="108"/>
      <c r="I727" s="108"/>
      <c r="J727" s="109"/>
      <c r="K727" s="109"/>
      <c r="L727" s="108"/>
      <c r="M727" s="108"/>
      <c r="N727" s="108"/>
      <c r="O727" s="112"/>
      <c r="P727" s="112"/>
      <c r="Q727" s="108"/>
      <c r="R727" s="108"/>
      <c r="S727" s="112"/>
    </row>
    <row r="728" spans="1:19" ht="15.75" customHeight="1" x14ac:dyDescent="0.2">
      <c r="A728" s="108"/>
      <c r="B728" s="108"/>
      <c r="C728" s="108"/>
      <c r="D728" s="107"/>
      <c r="E728" s="108"/>
      <c r="F728" s="108"/>
      <c r="G728" s="108"/>
      <c r="H728" s="108"/>
      <c r="I728" s="108"/>
      <c r="J728" s="109"/>
      <c r="K728" s="109"/>
      <c r="L728" s="108"/>
      <c r="M728" s="108"/>
      <c r="N728" s="108"/>
      <c r="O728" s="112"/>
      <c r="P728" s="112"/>
      <c r="Q728" s="108"/>
      <c r="R728" s="108"/>
      <c r="S728" s="112"/>
    </row>
    <row r="729" spans="1:19" ht="15.75" customHeight="1" x14ac:dyDescent="0.2">
      <c r="A729" s="108"/>
      <c r="B729" s="108"/>
      <c r="C729" s="108"/>
      <c r="D729" s="107"/>
      <c r="E729" s="108"/>
      <c r="F729" s="108"/>
      <c r="G729" s="108"/>
      <c r="H729" s="108"/>
      <c r="I729" s="108"/>
      <c r="J729" s="109"/>
      <c r="K729" s="109"/>
      <c r="L729" s="108"/>
      <c r="M729" s="108"/>
      <c r="N729" s="108"/>
      <c r="O729" s="112"/>
      <c r="P729" s="112"/>
      <c r="Q729" s="108"/>
      <c r="R729" s="108"/>
      <c r="S729" s="112"/>
    </row>
    <row r="730" spans="1:19" ht="15.75" customHeight="1" x14ac:dyDescent="0.2">
      <c r="A730" s="108"/>
      <c r="B730" s="108"/>
      <c r="C730" s="108"/>
      <c r="D730" s="107"/>
      <c r="E730" s="108"/>
      <c r="F730" s="108"/>
      <c r="G730" s="108"/>
      <c r="H730" s="108"/>
      <c r="I730" s="108"/>
      <c r="J730" s="109"/>
      <c r="K730" s="109"/>
      <c r="L730" s="108"/>
      <c r="M730" s="108"/>
      <c r="N730" s="108"/>
      <c r="O730" s="112"/>
      <c r="P730" s="112"/>
      <c r="Q730" s="108"/>
      <c r="R730" s="108"/>
      <c r="S730" s="112"/>
    </row>
    <row r="731" spans="1:19" ht="15.75" customHeight="1" x14ac:dyDescent="0.2">
      <c r="A731" s="108"/>
      <c r="B731" s="108"/>
      <c r="C731" s="108"/>
      <c r="D731" s="107"/>
      <c r="E731" s="108"/>
      <c r="F731" s="108"/>
      <c r="G731" s="108"/>
      <c r="H731" s="108"/>
      <c r="I731" s="108"/>
      <c r="J731" s="109"/>
      <c r="K731" s="109"/>
      <c r="L731" s="108"/>
      <c r="M731" s="108"/>
      <c r="N731" s="108"/>
      <c r="O731" s="112"/>
      <c r="P731" s="112"/>
      <c r="Q731" s="108"/>
      <c r="R731" s="108"/>
      <c r="S731" s="112"/>
    </row>
    <row r="732" spans="1:19" ht="15.75" customHeight="1" x14ac:dyDescent="0.2">
      <c r="A732" s="108"/>
      <c r="B732" s="108"/>
      <c r="C732" s="108"/>
      <c r="D732" s="107"/>
      <c r="E732" s="108"/>
      <c r="F732" s="108"/>
      <c r="G732" s="108"/>
      <c r="H732" s="108"/>
      <c r="I732" s="108"/>
      <c r="J732" s="109"/>
      <c r="K732" s="109"/>
      <c r="L732" s="108"/>
      <c r="M732" s="108"/>
      <c r="N732" s="108"/>
      <c r="O732" s="112"/>
      <c r="P732" s="112"/>
      <c r="Q732" s="108"/>
      <c r="R732" s="108"/>
      <c r="S732" s="112"/>
    </row>
    <row r="733" spans="1:19" ht="15.75" customHeight="1" x14ac:dyDescent="0.2">
      <c r="A733" s="108"/>
      <c r="B733" s="108"/>
      <c r="C733" s="108"/>
      <c r="D733" s="107"/>
      <c r="E733" s="108"/>
      <c r="F733" s="108"/>
      <c r="G733" s="108"/>
      <c r="H733" s="108"/>
      <c r="I733" s="108"/>
      <c r="J733" s="109"/>
      <c r="K733" s="109"/>
      <c r="L733" s="108"/>
      <c r="M733" s="108"/>
      <c r="N733" s="108"/>
      <c r="O733" s="112"/>
      <c r="P733" s="112"/>
      <c r="Q733" s="108"/>
      <c r="R733" s="108"/>
      <c r="S733" s="112"/>
    </row>
    <row r="734" spans="1:19" ht="15.75" customHeight="1" x14ac:dyDescent="0.2">
      <c r="A734" s="108"/>
      <c r="B734" s="108"/>
      <c r="C734" s="108"/>
      <c r="D734" s="107"/>
      <c r="E734" s="108"/>
      <c r="F734" s="108"/>
      <c r="G734" s="108"/>
      <c r="H734" s="108"/>
      <c r="I734" s="108"/>
      <c r="J734" s="109"/>
      <c r="K734" s="109"/>
      <c r="L734" s="108"/>
      <c r="M734" s="108"/>
      <c r="N734" s="108"/>
      <c r="O734" s="112"/>
      <c r="P734" s="112"/>
      <c r="Q734" s="108"/>
      <c r="R734" s="108"/>
      <c r="S734" s="112"/>
    </row>
    <row r="735" spans="1:19" ht="15.75" customHeight="1" x14ac:dyDescent="0.2">
      <c r="A735" s="108"/>
      <c r="B735" s="108"/>
      <c r="C735" s="108"/>
      <c r="D735" s="107"/>
      <c r="E735" s="108"/>
      <c r="F735" s="108"/>
      <c r="G735" s="108"/>
      <c r="H735" s="108"/>
      <c r="I735" s="108"/>
      <c r="J735" s="109"/>
      <c r="K735" s="109"/>
      <c r="L735" s="108"/>
      <c r="M735" s="108"/>
      <c r="N735" s="108"/>
      <c r="O735" s="112"/>
      <c r="P735" s="112"/>
      <c r="Q735" s="108"/>
      <c r="R735" s="108"/>
      <c r="S735" s="112"/>
    </row>
    <row r="736" spans="1:19" ht="15.75" customHeight="1" x14ac:dyDescent="0.2">
      <c r="A736" s="108"/>
      <c r="B736" s="108"/>
      <c r="C736" s="108"/>
      <c r="D736" s="107"/>
      <c r="E736" s="108"/>
      <c r="F736" s="108"/>
      <c r="G736" s="108"/>
      <c r="H736" s="108"/>
      <c r="I736" s="108"/>
      <c r="J736" s="109"/>
      <c r="K736" s="109"/>
      <c r="L736" s="108"/>
      <c r="M736" s="108"/>
      <c r="N736" s="108"/>
      <c r="O736" s="112"/>
      <c r="P736" s="112"/>
      <c r="Q736" s="108"/>
      <c r="R736" s="108"/>
      <c r="S736" s="112"/>
    </row>
    <row r="737" spans="1:19" ht="15.75" customHeight="1" x14ac:dyDescent="0.2">
      <c r="A737" s="108"/>
      <c r="B737" s="108"/>
      <c r="C737" s="108"/>
      <c r="D737" s="107"/>
      <c r="E737" s="108"/>
      <c r="F737" s="108"/>
      <c r="G737" s="108"/>
      <c r="H737" s="108"/>
      <c r="I737" s="108"/>
      <c r="J737" s="109"/>
      <c r="K737" s="109"/>
      <c r="L737" s="108"/>
      <c r="M737" s="108"/>
      <c r="N737" s="108"/>
      <c r="O737" s="112"/>
      <c r="P737" s="112"/>
      <c r="Q737" s="108"/>
      <c r="R737" s="108"/>
      <c r="S737" s="112"/>
    </row>
    <row r="738" spans="1:19" ht="15.75" customHeight="1" x14ac:dyDescent="0.2">
      <c r="A738" s="108"/>
      <c r="B738" s="108"/>
      <c r="C738" s="108"/>
      <c r="D738" s="107"/>
      <c r="E738" s="108"/>
      <c r="F738" s="108"/>
      <c r="G738" s="108"/>
      <c r="H738" s="108"/>
      <c r="I738" s="108"/>
      <c r="J738" s="109"/>
      <c r="K738" s="109"/>
      <c r="L738" s="108"/>
      <c r="M738" s="108"/>
      <c r="N738" s="108"/>
      <c r="O738" s="112"/>
      <c r="P738" s="112"/>
      <c r="Q738" s="108"/>
      <c r="R738" s="108"/>
      <c r="S738" s="112"/>
    </row>
    <row r="739" spans="1:19" ht="15.75" customHeight="1" x14ac:dyDescent="0.2">
      <c r="A739" s="108"/>
      <c r="B739" s="108"/>
      <c r="C739" s="108"/>
      <c r="D739" s="107"/>
      <c r="E739" s="108"/>
      <c r="F739" s="108"/>
      <c r="G739" s="108"/>
      <c r="H739" s="108"/>
      <c r="I739" s="108"/>
      <c r="J739" s="109"/>
      <c r="K739" s="109"/>
      <c r="L739" s="108"/>
      <c r="M739" s="108"/>
      <c r="N739" s="108"/>
      <c r="O739" s="112"/>
      <c r="P739" s="112"/>
      <c r="Q739" s="108"/>
      <c r="R739" s="108"/>
      <c r="S739" s="112"/>
    </row>
    <row r="740" spans="1:19" ht="15.75" customHeight="1" x14ac:dyDescent="0.2">
      <c r="A740" s="108"/>
      <c r="B740" s="108"/>
      <c r="C740" s="108"/>
      <c r="D740" s="107"/>
      <c r="E740" s="108"/>
      <c r="F740" s="108"/>
      <c r="G740" s="108"/>
      <c r="H740" s="108"/>
      <c r="I740" s="108"/>
      <c r="J740" s="109"/>
      <c r="K740" s="109"/>
      <c r="L740" s="108"/>
      <c r="M740" s="108"/>
      <c r="N740" s="108"/>
      <c r="O740" s="112"/>
      <c r="P740" s="112"/>
      <c r="Q740" s="108"/>
      <c r="R740" s="108"/>
      <c r="S740" s="112"/>
    </row>
    <row r="741" spans="1:19" ht="15.75" customHeight="1" x14ac:dyDescent="0.2">
      <c r="A741" s="108"/>
      <c r="B741" s="108"/>
      <c r="C741" s="108"/>
      <c r="D741" s="107"/>
      <c r="E741" s="108"/>
      <c r="F741" s="108"/>
      <c r="G741" s="108"/>
      <c r="H741" s="108"/>
      <c r="I741" s="108"/>
      <c r="J741" s="109"/>
      <c r="K741" s="109"/>
      <c r="L741" s="108"/>
      <c r="M741" s="108"/>
      <c r="N741" s="108"/>
      <c r="O741" s="112"/>
      <c r="P741" s="112"/>
      <c r="Q741" s="108"/>
      <c r="R741" s="108"/>
      <c r="S741" s="112"/>
    </row>
    <row r="742" spans="1:19" ht="15.75" customHeight="1" x14ac:dyDescent="0.2">
      <c r="A742" s="108"/>
      <c r="B742" s="108"/>
      <c r="C742" s="108"/>
      <c r="D742" s="107"/>
      <c r="E742" s="108"/>
      <c r="F742" s="108"/>
      <c r="G742" s="108"/>
      <c r="H742" s="108"/>
      <c r="I742" s="108"/>
      <c r="J742" s="109"/>
      <c r="K742" s="109"/>
      <c r="L742" s="108"/>
      <c r="M742" s="108"/>
      <c r="N742" s="108"/>
      <c r="O742" s="112"/>
      <c r="P742" s="112"/>
      <c r="Q742" s="108"/>
      <c r="R742" s="108"/>
      <c r="S742" s="112"/>
    </row>
    <row r="743" spans="1:19" ht="15.75" customHeight="1" x14ac:dyDescent="0.2">
      <c r="A743" s="108"/>
      <c r="B743" s="108"/>
      <c r="C743" s="108"/>
      <c r="D743" s="107"/>
      <c r="E743" s="108"/>
      <c r="F743" s="108"/>
      <c r="G743" s="108"/>
      <c r="H743" s="108"/>
      <c r="I743" s="108"/>
      <c r="J743" s="109"/>
      <c r="K743" s="109"/>
      <c r="L743" s="108"/>
      <c r="M743" s="108"/>
      <c r="N743" s="108"/>
      <c r="O743" s="112"/>
      <c r="P743" s="112"/>
      <c r="Q743" s="108"/>
      <c r="R743" s="108"/>
      <c r="S743" s="112"/>
    </row>
    <row r="744" spans="1:19" ht="15.75" customHeight="1" x14ac:dyDescent="0.2">
      <c r="A744" s="108"/>
      <c r="B744" s="108"/>
      <c r="C744" s="108"/>
      <c r="D744" s="107"/>
      <c r="E744" s="108"/>
      <c r="F744" s="108"/>
      <c r="G744" s="108"/>
      <c r="H744" s="108"/>
      <c r="I744" s="108"/>
      <c r="J744" s="109"/>
      <c r="K744" s="109"/>
      <c r="L744" s="108"/>
      <c r="M744" s="108"/>
      <c r="N744" s="108"/>
      <c r="O744" s="112"/>
      <c r="P744" s="112"/>
      <c r="Q744" s="108"/>
      <c r="R744" s="108"/>
      <c r="S744" s="112"/>
    </row>
    <row r="745" spans="1:19" ht="15.75" customHeight="1" x14ac:dyDescent="0.2">
      <c r="A745" s="108"/>
      <c r="B745" s="108"/>
      <c r="C745" s="108"/>
      <c r="D745" s="107"/>
      <c r="E745" s="108"/>
      <c r="F745" s="108"/>
      <c r="G745" s="108"/>
      <c r="H745" s="108"/>
      <c r="I745" s="108"/>
      <c r="J745" s="109"/>
      <c r="K745" s="109"/>
      <c r="L745" s="108"/>
      <c r="M745" s="108"/>
      <c r="N745" s="108"/>
      <c r="O745" s="112"/>
      <c r="P745" s="112"/>
      <c r="Q745" s="108"/>
      <c r="R745" s="108"/>
      <c r="S745" s="112"/>
    </row>
    <row r="746" spans="1:19" ht="15.75" customHeight="1" x14ac:dyDescent="0.2">
      <c r="A746" s="108"/>
      <c r="B746" s="108"/>
      <c r="C746" s="108"/>
      <c r="D746" s="107"/>
      <c r="E746" s="108"/>
      <c r="F746" s="108"/>
      <c r="G746" s="108"/>
      <c r="H746" s="108"/>
      <c r="I746" s="108"/>
      <c r="J746" s="109"/>
      <c r="K746" s="109"/>
      <c r="L746" s="108"/>
      <c r="M746" s="108"/>
      <c r="N746" s="108"/>
      <c r="O746" s="112"/>
      <c r="P746" s="112"/>
      <c r="Q746" s="108"/>
      <c r="R746" s="108"/>
      <c r="S746" s="112"/>
    </row>
    <row r="747" spans="1:19" ht="15.75" customHeight="1" x14ac:dyDescent="0.2">
      <c r="A747" s="108"/>
      <c r="B747" s="108"/>
      <c r="C747" s="108"/>
      <c r="D747" s="107"/>
      <c r="E747" s="108"/>
      <c r="F747" s="108"/>
      <c r="G747" s="108"/>
      <c r="H747" s="108"/>
      <c r="I747" s="108"/>
      <c r="J747" s="109"/>
      <c r="K747" s="109"/>
      <c r="L747" s="108"/>
      <c r="M747" s="108"/>
      <c r="N747" s="108"/>
      <c r="O747" s="112"/>
      <c r="P747" s="112"/>
      <c r="Q747" s="108"/>
      <c r="R747" s="108"/>
      <c r="S747" s="112"/>
    </row>
    <row r="748" spans="1:19" ht="15.75" customHeight="1" x14ac:dyDescent="0.2">
      <c r="A748" s="108"/>
      <c r="B748" s="108"/>
      <c r="C748" s="108"/>
      <c r="D748" s="107"/>
      <c r="E748" s="108"/>
      <c r="F748" s="108"/>
      <c r="G748" s="108"/>
      <c r="H748" s="108"/>
      <c r="I748" s="108"/>
      <c r="J748" s="109"/>
      <c r="K748" s="109"/>
      <c r="L748" s="108"/>
      <c r="M748" s="108"/>
      <c r="N748" s="108"/>
      <c r="O748" s="112"/>
      <c r="P748" s="112"/>
      <c r="Q748" s="108"/>
      <c r="R748" s="108"/>
      <c r="S748" s="112"/>
    </row>
    <row r="749" spans="1:19" ht="15.75" customHeight="1" x14ac:dyDescent="0.2">
      <c r="A749" s="108"/>
      <c r="B749" s="108"/>
      <c r="C749" s="108"/>
      <c r="D749" s="107"/>
      <c r="E749" s="108"/>
      <c r="F749" s="108"/>
      <c r="G749" s="108"/>
      <c r="H749" s="108"/>
      <c r="I749" s="108"/>
      <c r="J749" s="109"/>
      <c r="K749" s="109"/>
      <c r="L749" s="108"/>
      <c r="M749" s="108"/>
      <c r="N749" s="108"/>
      <c r="O749" s="112"/>
      <c r="P749" s="112"/>
      <c r="Q749" s="108"/>
      <c r="R749" s="108"/>
      <c r="S749" s="112"/>
    </row>
    <row r="750" spans="1:19" ht="15.75" customHeight="1" x14ac:dyDescent="0.2">
      <c r="A750" s="108"/>
      <c r="B750" s="108"/>
      <c r="C750" s="108"/>
      <c r="D750" s="107"/>
      <c r="E750" s="108"/>
      <c r="F750" s="108"/>
      <c r="G750" s="108"/>
      <c r="H750" s="108"/>
      <c r="I750" s="108"/>
      <c r="J750" s="109"/>
      <c r="K750" s="109"/>
      <c r="L750" s="108"/>
      <c r="M750" s="108"/>
      <c r="N750" s="108"/>
      <c r="O750" s="112"/>
      <c r="P750" s="112"/>
      <c r="Q750" s="108"/>
      <c r="R750" s="108"/>
      <c r="S750" s="112"/>
    </row>
    <row r="751" spans="1:19" ht="15.75" customHeight="1" x14ac:dyDescent="0.2">
      <c r="A751" s="108"/>
      <c r="B751" s="108"/>
      <c r="C751" s="108"/>
      <c r="D751" s="107"/>
      <c r="E751" s="108"/>
      <c r="F751" s="108"/>
      <c r="G751" s="108"/>
      <c r="H751" s="108"/>
      <c r="I751" s="108"/>
      <c r="J751" s="109"/>
      <c r="K751" s="109"/>
      <c r="L751" s="108"/>
      <c r="M751" s="108"/>
      <c r="N751" s="108"/>
      <c r="O751" s="112"/>
      <c r="P751" s="112"/>
      <c r="Q751" s="108"/>
      <c r="R751" s="108"/>
      <c r="S751" s="112"/>
    </row>
    <row r="752" spans="1:19" ht="15.75" customHeight="1" x14ac:dyDescent="0.2">
      <c r="A752" s="108"/>
      <c r="B752" s="108"/>
      <c r="C752" s="108"/>
      <c r="D752" s="107"/>
      <c r="E752" s="108"/>
      <c r="F752" s="108"/>
      <c r="G752" s="108"/>
      <c r="H752" s="108"/>
      <c r="I752" s="108"/>
      <c r="J752" s="109"/>
      <c r="K752" s="109"/>
      <c r="L752" s="108"/>
      <c r="M752" s="108"/>
      <c r="N752" s="108"/>
      <c r="O752" s="112"/>
      <c r="P752" s="112"/>
      <c r="Q752" s="108"/>
      <c r="R752" s="108"/>
      <c r="S752" s="112"/>
    </row>
    <row r="753" spans="1:19" ht="15.75" customHeight="1" x14ac:dyDescent="0.2">
      <c r="A753" s="108"/>
      <c r="B753" s="108"/>
      <c r="C753" s="108"/>
      <c r="D753" s="107"/>
      <c r="E753" s="108"/>
      <c r="F753" s="108"/>
      <c r="G753" s="108"/>
      <c r="H753" s="108"/>
      <c r="I753" s="108"/>
      <c r="J753" s="109"/>
      <c r="K753" s="109"/>
      <c r="L753" s="108"/>
      <c r="M753" s="108"/>
      <c r="N753" s="108"/>
      <c r="O753" s="112"/>
      <c r="P753" s="112"/>
      <c r="Q753" s="108"/>
      <c r="R753" s="108"/>
      <c r="S753" s="112"/>
    </row>
    <row r="754" spans="1:19" ht="15.75" customHeight="1" x14ac:dyDescent="0.2">
      <c r="A754" s="108"/>
      <c r="B754" s="108"/>
      <c r="C754" s="108"/>
      <c r="D754" s="107"/>
      <c r="E754" s="108"/>
      <c r="F754" s="108"/>
      <c r="G754" s="108"/>
      <c r="H754" s="108"/>
      <c r="I754" s="108"/>
      <c r="J754" s="109"/>
      <c r="K754" s="109"/>
      <c r="L754" s="108"/>
      <c r="M754" s="108"/>
      <c r="N754" s="108"/>
      <c r="O754" s="112"/>
      <c r="P754" s="112"/>
      <c r="Q754" s="108"/>
      <c r="R754" s="108"/>
      <c r="S754" s="112"/>
    </row>
    <row r="755" spans="1:19" ht="15.75" customHeight="1" x14ac:dyDescent="0.2">
      <c r="A755" s="108"/>
      <c r="B755" s="108"/>
      <c r="C755" s="108"/>
      <c r="D755" s="107"/>
      <c r="E755" s="108"/>
      <c r="F755" s="108"/>
      <c r="G755" s="108"/>
      <c r="H755" s="108"/>
      <c r="I755" s="108"/>
      <c r="J755" s="109"/>
      <c r="K755" s="109"/>
      <c r="L755" s="108"/>
      <c r="M755" s="108"/>
      <c r="N755" s="108"/>
      <c r="O755" s="112"/>
      <c r="P755" s="112"/>
      <c r="Q755" s="108"/>
      <c r="R755" s="108"/>
      <c r="S755" s="112"/>
    </row>
    <row r="756" spans="1:19" ht="15.75" customHeight="1" x14ac:dyDescent="0.2">
      <c r="A756" s="108"/>
      <c r="B756" s="108"/>
      <c r="C756" s="108"/>
      <c r="D756" s="107"/>
      <c r="E756" s="108"/>
      <c r="F756" s="108"/>
      <c r="G756" s="108"/>
      <c r="H756" s="108"/>
      <c r="I756" s="108"/>
      <c r="J756" s="109"/>
      <c r="K756" s="109"/>
      <c r="L756" s="108"/>
      <c r="M756" s="108"/>
      <c r="N756" s="108"/>
      <c r="O756" s="112"/>
      <c r="P756" s="112"/>
      <c r="Q756" s="108"/>
      <c r="R756" s="108"/>
      <c r="S756" s="112"/>
    </row>
    <row r="757" spans="1:19" ht="15.75" customHeight="1" x14ac:dyDescent="0.2">
      <c r="A757" s="108"/>
      <c r="B757" s="108"/>
      <c r="C757" s="108"/>
      <c r="D757" s="107"/>
      <c r="E757" s="108"/>
      <c r="F757" s="108"/>
      <c r="G757" s="108"/>
      <c r="H757" s="108"/>
      <c r="I757" s="108"/>
      <c r="J757" s="109"/>
      <c r="K757" s="109"/>
      <c r="L757" s="108"/>
      <c r="M757" s="108"/>
      <c r="N757" s="108"/>
      <c r="O757" s="112"/>
      <c r="P757" s="112"/>
      <c r="Q757" s="108"/>
      <c r="R757" s="108"/>
      <c r="S757" s="112"/>
    </row>
    <row r="758" spans="1:19" ht="15.75" customHeight="1" x14ac:dyDescent="0.2">
      <c r="A758" s="108"/>
      <c r="B758" s="108"/>
      <c r="C758" s="108"/>
      <c r="D758" s="107"/>
      <c r="E758" s="108"/>
      <c r="F758" s="108"/>
      <c r="G758" s="108"/>
      <c r="H758" s="108"/>
      <c r="I758" s="108"/>
      <c r="J758" s="109"/>
      <c r="K758" s="109"/>
      <c r="L758" s="108"/>
      <c r="M758" s="108"/>
      <c r="N758" s="108"/>
      <c r="O758" s="112"/>
      <c r="P758" s="112"/>
      <c r="Q758" s="108"/>
      <c r="R758" s="108"/>
      <c r="S758" s="112"/>
    </row>
    <row r="759" spans="1:19" ht="15.75" customHeight="1" x14ac:dyDescent="0.2">
      <c r="A759" s="108"/>
      <c r="B759" s="108"/>
      <c r="C759" s="108"/>
      <c r="D759" s="107"/>
      <c r="E759" s="108"/>
      <c r="F759" s="108"/>
      <c r="G759" s="108"/>
      <c r="H759" s="108"/>
      <c r="I759" s="108"/>
      <c r="J759" s="109"/>
      <c r="K759" s="109"/>
      <c r="L759" s="108"/>
      <c r="M759" s="108"/>
      <c r="N759" s="108"/>
      <c r="O759" s="112"/>
      <c r="P759" s="112"/>
      <c r="Q759" s="108"/>
      <c r="R759" s="108"/>
      <c r="S759" s="112"/>
    </row>
    <row r="760" spans="1:19" ht="15.75" customHeight="1" x14ac:dyDescent="0.2">
      <c r="A760" s="108"/>
      <c r="B760" s="108"/>
      <c r="C760" s="108"/>
      <c r="D760" s="107"/>
      <c r="E760" s="108"/>
      <c r="F760" s="108"/>
      <c r="G760" s="108"/>
      <c r="H760" s="108"/>
      <c r="I760" s="108"/>
      <c r="J760" s="109"/>
      <c r="K760" s="109"/>
      <c r="L760" s="108"/>
      <c r="M760" s="108"/>
      <c r="N760" s="108"/>
      <c r="O760" s="112"/>
      <c r="P760" s="112"/>
      <c r="Q760" s="108"/>
      <c r="R760" s="108"/>
      <c r="S760" s="112"/>
    </row>
    <row r="761" spans="1:19" ht="15.75" customHeight="1" x14ac:dyDescent="0.2">
      <c r="A761" s="108"/>
      <c r="B761" s="108"/>
      <c r="C761" s="108"/>
      <c r="D761" s="107"/>
      <c r="E761" s="108"/>
      <c r="F761" s="108"/>
      <c r="G761" s="108"/>
      <c r="H761" s="108"/>
      <c r="I761" s="108"/>
      <c r="J761" s="109"/>
      <c r="K761" s="109"/>
      <c r="L761" s="108"/>
      <c r="M761" s="108"/>
      <c r="N761" s="108"/>
      <c r="O761" s="112"/>
      <c r="P761" s="112"/>
      <c r="Q761" s="108"/>
      <c r="R761" s="108"/>
      <c r="S761" s="112"/>
    </row>
    <row r="762" spans="1:19" ht="15.75" customHeight="1" x14ac:dyDescent="0.2">
      <c r="A762" s="108"/>
      <c r="B762" s="108"/>
      <c r="C762" s="108"/>
      <c r="D762" s="107"/>
      <c r="E762" s="108"/>
      <c r="F762" s="108"/>
      <c r="G762" s="108"/>
      <c r="H762" s="108"/>
      <c r="I762" s="108"/>
      <c r="J762" s="109"/>
      <c r="K762" s="109"/>
      <c r="L762" s="108"/>
      <c r="M762" s="108"/>
      <c r="N762" s="108"/>
      <c r="O762" s="112"/>
      <c r="P762" s="112"/>
      <c r="Q762" s="108"/>
      <c r="R762" s="108"/>
      <c r="S762" s="112"/>
    </row>
    <row r="763" spans="1:19" ht="15.75" customHeight="1" x14ac:dyDescent="0.2">
      <c r="A763" s="108"/>
      <c r="B763" s="108"/>
      <c r="C763" s="108"/>
      <c r="D763" s="107"/>
      <c r="E763" s="108"/>
      <c r="F763" s="108"/>
      <c r="G763" s="108"/>
      <c r="H763" s="108"/>
      <c r="I763" s="108"/>
      <c r="J763" s="109"/>
      <c r="K763" s="109"/>
      <c r="L763" s="108"/>
      <c r="M763" s="108"/>
      <c r="N763" s="108"/>
      <c r="O763" s="112"/>
      <c r="P763" s="112"/>
      <c r="Q763" s="108"/>
      <c r="R763" s="108"/>
      <c r="S763" s="112"/>
    </row>
    <row r="764" spans="1:19" ht="15.75" customHeight="1" x14ac:dyDescent="0.2">
      <c r="A764" s="108"/>
      <c r="B764" s="108"/>
      <c r="C764" s="108"/>
      <c r="D764" s="107"/>
      <c r="E764" s="108"/>
      <c r="F764" s="108"/>
      <c r="G764" s="108"/>
      <c r="H764" s="108"/>
      <c r="I764" s="108"/>
      <c r="J764" s="109"/>
      <c r="K764" s="109"/>
      <c r="L764" s="108"/>
      <c r="M764" s="108"/>
      <c r="N764" s="108"/>
      <c r="O764" s="112"/>
      <c r="P764" s="112"/>
      <c r="Q764" s="108"/>
      <c r="R764" s="108"/>
      <c r="S764" s="112"/>
    </row>
    <row r="765" spans="1:19" ht="15.75" customHeight="1" x14ac:dyDescent="0.2">
      <c r="A765" s="108"/>
      <c r="B765" s="108"/>
      <c r="C765" s="108"/>
      <c r="D765" s="107"/>
      <c r="E765" s="108"/>
      <c r="F765" s="108"/>
      <c r="G765" s="108"/>
      <c r="H765" s="108"/>
      <c r="I765" s="108"/>
      <c r="J765" s="109"/>
      <c r="K765" s="109"/>
      <c r="L765" s="108"/>
      <c r="M765" s="108"/>
      <c r="N765" s="108"/>
      <c r="O765" s="112"/>
      <c r="P765" s="112"/>
      <c r="Q765" s="108"/>
      <c r="R765" s="108"/>
      <c r="S765" s="112"/>
    </row>
    <row r="766" spans="1:19" ht="15.75" customHeight="1" x14ac:dyDescent="0.2">
      <c r="A766" s="108"/>
      <c r="B766" s="108"/>
      <c r="C766" s="108"/>
      <c r="D766" s="107"/>
      <c r="E766" s="108"/>
      <c r="F766" s="108"/>
      <c r="G766" s="108"/>
      <c r="H766" s="108"/>
      <c r="I766" s="108"/>
      <c r="J766" s="109"/>
      <c r="K766" s="109"/>
      <c r="L766" s="108"/>
      <c r="M766" s="108"/>
      <c r="N766" s="108"/>
      <c r="O766" s="112"/>
      <c r="P766" s="112"/>
      <c r="Q766" s="108"/>
      <c r="R766" s="108"/>
      <c r="S766" s="112"/>
    </row>
    <row r="767" spans="1:19" ht="15.75" customHeight="1" x14ac:dyDescent="0.2">
      <c r="A767" s="108"/>
      <c r="B767" s="108"/>
      <c r="C767" s="108"/>
      <c r="D767" s="107"/>
      <c r="E767" s="108"/>
      <c r="F767" s="108"/>
      <c r="G767" s="108"/>
      <c r="H767" s="108"/>
      <c r="I767" s="108"/>
      <c r="J767" s="109"/>
      <c r="K767" s="109"/>
      <c r="L767" s="108"/>
      <c r="M767" s="108"/>
      <c r="N767" s="108"/>
      <c r="O767" s="112"/>
      <c r="P767" s="112"/>
      <c r="Q767" s="108"/>
      <c r="R767" s="108"/>
      <c r="S767" s="112"/>
    </row>
    <row r="768" spans="1:19" ht="15.75" customHeight="1" x14ac:dyDescent="0.2">
      <c r="A768" s="108"/>
      <c r="B768" s="108"/>
      <c r="C768" s="108"/>
      <c r="D768" s="107"/>
      <c r="E768" s="108"/>
      <c r="F768" s="108"/>
      <c r="G768" s="108"/>
      <c r="H768" s="108"/>
      <c r="I768" s="108"/>
      <c r="J768" s="109"/>
      <c r="K768" s="109"/>
      <c r="L768" s="108"/>
      <c r="M768" s="108"/>
      <c r="N768" s="108"/>
      <c r="O768" s="112"/>
      <c r="P768" s="112"/>
      <c r="Q768" s="108"/>
      <c r="R768" s="108"/>
      <c r="S768" s="112"/>
    </row>
    <row r="769" spans="1:19" ht="15.75" customHeight="1" x14ac:dyDescent="0.2">
      <c r="A769" s="108"/>
      <c r="B769" s="108"/>
      <c r="C769" s="108"/>
      <c r="D769" s="107"/>
      <c r="E769" s="108"/>
      <c r="F769" s="108"/>
      <c r="G769" s="108"/>
      <c r="H769" s="108"/>
      <c r="I769" s="108"/>
      <c r="J769" s="109"/>
      <c r="K769" s="109"/>
      <c r="L769" s="108"/>
      <c r="M769" s="108"/>
      <c r="N769" s="108"/>
      <c r="O769" s="112"/>
      <c r="P769" s="112"/>
      <c r="Q769" s="108"/>
      <c r="R769" s="108"/>
      <c r="S769" s="112"/>
    </row>
    <row r="770" spans="1:19" ht="15.75" customHeight="1" x14ac:dyDescent="0.2">
      <c r="A770" s="108"/>
      <c r="B770" s="108"/>
      <c r="C770" s="108"/>
      <c r="D770" s="107"/>
      <c r="E770" s="108"/>
      <c r="F770" s="108"/>
      <c r="G770" s="108"/>
      <c r="H770" s="108"/>
      <c r="I770" s="108"/>
      <c r="J770" s="109"/>
      <c r="K770" s="109"/>
      <c r="L770" s="108"/>
      <c r="M770" s="108"/>
      <c r="N770" s="108"/>
      <c r="O770" s="112"/>
      <c r="P770" s="112"/>
      <c r="Q770" s="108"/>
      <c r="R770" s="108"/>
      <c r="S770" s="112"/>
    </row>
    <row r="771" spans="1:19" ht="15.75" customHeight="1" x14ac:dyDescent="0.2">
      <c r="A771" s="108"/>
      <c r="B771" s="108"/>
      <c r="C771" s="108"/>
      <c r="D771" s="107"/>
      <c r="E771" s="108"/>
      <c r="F771" s="108"/>
      <c r="G771" s="108"/>
      <c r="H771" s="108"/>
      <c r="I771" s="108"/>
      <c r="J771" s="109"/>
      <c r="K771" s="109"/>
      <c r="L771" s="108"/>
      <c r="M771" s="108"/>
      <c r="N771" s="108"/>
      <c r="O771" s="112"/>
      <c r="P771" s="112"/>
      <c r="Q771" s="108"/>
      <c r="R771" s="108"/>
      <c r="S771" s="112"/>
    </row>
    <row r="772" spans="1:19" ht="15.75" customHeight="1" x14ac:dyDescent="0.2">
      <c r="A772" s="108"/>
      <c r="B772" s="108"/>
      <c r="C772" s="108"/>
      <c r="D772" s="107"/>
      <c r="E772" s="108"/>
      <c r="F772" s="108"/>
      <c r="G772" s="108"/>
      <c r="H772" s="108"/>
      <c r="I772" s="108"/>
      <c r="J772" s="109"/>
      <c r="K772" s="109"/>
      <c r="L772" s="108"/>
      <c r="M772" s="108"/>
      <c r="N772" s="108"/>
      <c r="O772" s="112"/>
      <c r="P772" s="112"/>
      <c r="Q772" s="108"/>
      <c r="R772" s="108"/>
      <c r="S772" s="112"/>
    </row>
    <row r="773" spans="1:19" ht="15.75" customHeight="1" x14ac:dyDescent="0.2">
      <c r="A773" s="108"/>
      <c r="B773" s="108"/>
      <c r="C773" s="108"/>
      <c r="D773" s="107"/>
      <c r="E773" s="108"/>
      <c r="F773" s="108"/>
      <c r="G773" s="108"/>
      <c r="H773" s="108"/>
      <c r="I773" s="108"/>
      <c r="J773" s="109"/>
      <c r="K773" s="109"/>
      <c r="L773" s="108"/>
      <c r="M773" s="108"/>
      <c r="N773" s="108"/>
      <c r="O773" s="112"/>
      <c r="P773" s="112"/>
      <c r="Q773" s="108"/>
      <c r="R773" s="108"/>
      <c r="S773" s="112"/>
    </row>
    <row r="774" spans="1:19" ht="15.75" customHeight="1" x14ac:dyDescent="0.2">
      <c r="A774" s="108"/>
      <c r="B774" s="108"/>
      <c r="C774" s="108"/>
      <c r="D774" s="107"/>
      <c r="E774" s="108"/>
      <c r="F774" s="108"/>
      <c r="G774" s="108"/>
      <c r="H774" s="108"/>
      <c r="I774" s="108"/>
      <c r="J774" s="109"/>
      <c r="K774" s="109"/>
      <c r="L774" s="108"/>
      <c r="M774" s="108"/>
      <c r="N774" s="108"/>
      <c r="O774" s="112"/>
      <c r="P774" s="112"/>
      <c r="Q774" s="108"/>
      <c r="R774" s="108"/>
      <c r="S774" s="112"/>
    </row>
    <row r="775" spans="1:19" ht="15.75" customHeight="1" x14ac:dyDescent="0.2">
      <c r="A775" s="108"/>
      <c r="B775" s="108"/>
      <c r="C775" s="108"/>
      <c r="D775" s="107"/>
      <c r="E775" s="108"/>
      <c r="F775" s="108"/>
      <c r="G775" s="108"/>
      <c r="H775" s="108"/>
      <c r="I775" s="108"/>
      <c r="J775" s="109"/>
      <c r="K775" s="109"/>
      <c r="L775" s="108"/>
      <c r="M775" s="108"/>
      <c r="N775" s="108"/>
      <c r="O775" s="112"/>
      <c r="P775" s="112"/>
      <c r="Q775" s="108"/>
      <c r="R775" s="108"/>
      <c r="S775" s="112"/>
    </row>
    <row r="776" spans="1:19" ht="15.75" customHeight="1" x14ac:dyDescent="0.2">
      <c r="A776" s="108"/>
      <c r="B776" s="108"/>
      <c r="C776" s="108"/>
      <c r="D776" s="107"/>
      <c r="E776" s="108"/>
      <c r="F776" s="108"/>
      <c r="G776" s="108"/>
      <c r="H776" s="108"/>
      <c r="I776" s="108"/>
      <c r="J776" s="109"/>
      <c r="K776" s="109"/>
      <c r="L776" s="108"/>
      <c r="M776" s="108"/>
      <c r="N776" s="108"/>
      <c r="O776" s="112"/>
      <c r="P776" s="112"/>
      <c r="Q776" s="108"/>
      <c r="R776" s="108"/>
      <c r="S776" s="112"/>
    </row>
    <row r="777" spans="1:19" ht="15.75" customHeight="1" x14ac:dyDescent="0.2">
      <c r="A777" s="108"/>
      <c r="B777" s="108"/>
      <c r="C777" s="108"/>
      <c r="D777" s="107"/>
      <c r="E777" s="108"/>
      <c r="F777" s="108"/>
      <c r="G777" s="108"/>
      <c r="H777" s="108"/>
      <c r="I777" s="108"/>
      <c r="J777" s="109"/>
      <c r="K777" s="109"/>
      <c r="L777" s="108"/>
      <c r="M777" s="108"/>
      <c r="N777" s="108"/>
      <c r="O777" s="112"/>
      <c r="P777" s="112"/>
      <c r="Q777" s="108"/>
      <c r="R777" s="108"/>
      <c r="S777" s="112"/>
    </row>
    <row r="778" spans="1:19" ht="15.75" customHeight="1" x14ac:dyDescent="0.2">
      <c r="A778" s="108"/>
      <c r="B778" s="108"/>
      <c r="C778" s="108"/>
      <c r="D778" s="107"/>
      <c r="E778" s="108"/>
      <c r="F778" s="108"/>
      <c r="G778" s="108"/>
      <c r="H778" s="108"/>
      <c r="I778" s="108"/>
      <c r="J778" s="109"/>
      <c r="K778" s="109"/>
      <c r="L778" s="108"/>
      <c r="M778" s="108"/>
      <c r="N778" s="108"/>
      <c r="O778" s="112"/>
      <c r="P778" s="112"/>
      <c r="Q778" s="108"/>
      <c r="R778" s="108"/>
      <c r="S778" s="112"/>
    </row>
    <row r="779" spans="1:19" ht="15.75" customHeight="1" x14ac:dyDescent="0.2">
      <c r="A779" s="108"/>
      <c r="B779" s="108"/>
      <c r="C779" s="108"/>
      <c r="D779" s="107"/>
      <c r="E779" s="108"/>
      <c r="F779" s="108"/>
      <c r="G779" s="108"/>
      <c r="H779" s="108"/>
      <c r="I779" s="108"/>
      <c r="J779" s="109"/>
      <c r="K779" s="109"/>
      <c r="L779" s="108"/>
      <c r="M779" s="108"/>
      <c r="N779" s="108"/>
      <c r="O779" s="112"/>
      <c r="P779" s="112"/>
      <c r="Q779" s="108"/>
      <c r="R779" s="108"/>
      <c r="S779" s="112"/>
    </row>
    <row r="780" spans="1:19" ht="15.75" customHeight="1" x14ac:dyDescent="0.2">
      <c r="A780" s="108"/>
      <c r="B780" s="108"/>
      <c r="C780" s="108"/>
      <c r="D780" s="107"/>
      <c r="E780" s="108"/>
      <c r="F780" s="108"/>
      <c r="G780" s="108"/>
      <c r="H780" s="108"/>
      <c r="I780" s="108"/>
      <c r="J780" s="109"/>
      <c r="K780" s="109"/>
      <c r="L780" s="108"/>
      <c r="M780" s="108"/>
      <c r="N780" s="108"/>
      <c r="O780" s="112"/>
      <c r="P780" s="112"/>
      <c r="Q780" s="108"/>
      <c r="R780" s="108"/>
      <c r="S780" s="112"/>
    </row>
    <row r="781" spans="1:19" ht="15.75" customHeight="1" x14ac:dyDescent="0.2">
      <c r="A781" s="108"/>
      <c r="B781" s="108"/>
      <c r="C781" s="108"/>
      <c r="D781" s="107"/>
      <c r="E781" s="108"/>
      <c r="F781" s="108"/>
      <c r="G781" s="108"/>
      <c r="H781" s="108"/>
      <c r="I781" s="108"/>
      <c r="J781" s="109"/>
      <c r="K781" s="109"/>
      <c r="L781" s="108"/>
      <c r="M781" s="108"/>
      <c r="N781" s="108"/>
      <c r="O781" s="112"/>
      <c r="P781" s="112"/>
      <c r="Q781" s="108"/>
      <c r="R781" s="108"/>
      <c r="S781" s="112"/>
    </row>
    <row r="782" spans="1:19" ht="15.75" customHeight="1" x14ac:dyDescent="0.2">
      <c r="A782" s="108"/>
      <c r="B782" s="108"/>
      <c r="C782" s="108"/>
      <c r="D782" s="107"/>
      <c r="E782" s="108"/>
      <c r="F782" s="108"/>
      <c r="G782" s="108"/>
      <c r="H782" s="108"/>
      <c r="I782" s="108"/>
      <c r="J782" s="109"/>
      <c r="K782" s="109"/>
      <c r="L782" s="108"/>
      <c r="M782" s="108"/>
      <c r="N782" s="108"/>
      <c r="O782" s="112"/>
      <c r="P782" s="112"/>
      <c r="Q782" s="108"/>
      <c r="R782" s="108"/>
      <c r="S782" s="112"/>
    </row>
    <row r="783" spans="1:19" ht="15.75" customHeight="1" x14ac:dyDescent="0.2">
      <c r="A783" s="108"/>
      <c r="B783" s="108"/>
      <c r="C783" s="108"/>
      <c r="D783" s="107"/>
      <c r="E783" s="108"/>
      <c r="F783" s="108"/>
      <c r="G783" s="108"/>
      <c r="H783" s="108"/>
      <c r="I783" s="108"/>
      <c r="J783" s="109"/>
      <c r="K783" s="109"/>
      <c r="L783" s="108"/>
      <c r="M783" s="108"/>
      <c r="N783" s="108"/>
      <c r="O783" s="112"/>
      <c r="P783" s="112"/>
      <c r="Q783" s="108"/>
      <c r="R783" s="108"/>
      <c r="S783" s="112"/>
    </row>
    <row r="784" spans="1:19" ht="15.75" customHeight="1" x14ac:dyDescent="0.2">
      <c r="A784" s="108"/>
      <c r="B784" s="108"/>
      <c r="C784" s="108"/>
      <c r="D784" s="107"/>
      <c r="E784" s="108"/>
      <c r="F784" s="108"/>
      <c r="G784" s="108"/>
      <c r="H784" s="108"/>
      <c r="I784" s="108"/>
      <c r="J784" s="109"/>
      <c r="K784" s="109"/>
      <c r="L784" s="108"/>
      <c r="M784" s="108"/>
      <c r="N784" s="108"/>
      <c r="O784" s="112"/>
      <c r="P784" s="112"/>
      <c r="Q784" s="108"/>
      <c r="R784" s="108"/>
      <c r="S784" s="112"/>
    </row>
    <row r="785" spans="1:19" ht="15.75" customHeight="1" x14ac:dyDescent="0.2">
      <c r="A785" s="108"/>
      <c r="B785" s="108"/>
      <c r="C785" s="108"/>
      <c r="D785" s="107"/>
      <c r="E785" s="108"/>
      <c r="F785" s="108"/>
      <c r="G785" s="108"/>
      <c r="H785" s="108"/>
      <c r="I785" s="108"/>
      <c r="J785" s="109"/>
      <c r="K785" s="109"/>
      <c r="L785" s="108"/>
      <c r="M785" s="108"/>
      <c r="N785" s="108"/>
      <c r="O785" s="112"/>
      <c r="P785" s="112"/>
      <c r="Q785" s="108"/>
      <c r="R785" s="108"/>
      <c r="S785" s="112"/>
    </row>
    <row r="786" spans="1:19" ht="15.75" customHeight="1" x14ac:dyDescent="0.2">
      <c r="A786" s="108"/>
      <c r="B786" s="108"/>
      <c r="C786" s="108"/>
      <c r="D786" s="107"/>
      <c r="E786" s="108"/>
      <c r="F786" s="108"/>
      <c r="G786" s="108"/>
      <c r="H786" s="108"/>
      <c r="I786" s="108"/>
      <c r="J786" s="109"/>
      <c r="K786" s="109"/>
      <c r="L786" s="108"/>
      <c r="M786" s="108"/>
      <c r="N786" s="108"/>
      <c r="O786" s="112"/>
      <c r="P786" s="112"/>
      <c r="Q786" s="108"/>
      <c r="R786" s="108"/>
      <c r="S786" s="112"/>
    </row>
    <row r="787" spans="1:19" ht="15.75" customHeight="1" x14ac:dyDescent="0.2">
      <c r="A787" s="108"/>
      <c r="B787" s="108"/>
      <c r="C787" s="108"/>
      <c r="D787" s="107"/>
      <c r="E787" s="108"/>
      <c r="F787" s="108"/>
      <c r="G787" s="108"/>
      <c r="H787" s="108"/>
      <c r="I787" s="108"/>
      <c r="J787" s="109"/>
      <c r="K787" s="109"/>
      <c r="L787" s="108"/>
      <c r="M787" s="108"/>
      <c r="N787" s="108"/>
      <c r="O787" s="112"/>
      <c r="P787" s="112"/>
      <c r="Q787" s="108"/>
      <c r="R787" s="108"/>
      <c r="S787" s="112"/>
    </row>
    <row r="788" spans="1:19" ht="15.75" customHeight="1" x14ac:dyDescent="0.2">
      <c r="A788" s="108"/>
      <c r="B788" s="108"/>
      <c r="C788" s="108"/>
      <c r="D788" s="107"/>
      <c r="E788" s="108"/>
      <c r="F788" s="108"/>
      <c r="G788" s="108"/>
      <c r="H788" s="108"/>
      <c r="I788" s="108"/>
      <c r="J788" s="109"/>
      <c r="K788" s="109"/>
      <c r="L788" s="108"/>
      <c r="M788" s="108"/>
      <c r="N788" s="108"/>
      <c r="O788" s="112"/>
      <c r="P788" s="112"/>
      <c r="Q788" s="108"/>
      <c r="R788" s="108"/>
      <c r="S788" s="112"/>
    </row>
    <row r="789" spans="1:19" ht="15.75" customHeight="1" x14ac:dyDescent="0.2">
      <c r="A789" s="108"/>
      <c r="B789" s="108"/>
      <c r="C789" s="108"/>
      <c r="D789" s="107"/>
      <c r="E789" s="108"/>
      <c r="F789" s="108"/>
      <c r="G789" s="108"/>
      <c r="H789" s="108"/>
      <c r="I789" s="108"/>
      <c r="J789" s="109"/>
      <c r="K789" s="109"/>
      <c r="L789" s="108"/>
      <c r="M789" s="108"/>
      <c r="N789" s="108"/>
      <c r="O789" s="112"/>
      <c r="P789" s="112"/>
      <c r="Q789" s="108"/>
      <c r="R789" s="108"/>
      <c r="S789" s="112"/>
    </row>
    <row r="790" spans="1:19" ht="15.75" customHeight="1" x14ac:dyDescent="0.2">
      <c r="A790" s="108"/>
      <c r="B790" s="108"/>
      <c r="C790" s="108"/>
      <c r="D790" s="107"/>
      <c r="E790" s="108"/>
      <c r="F790" s="108"/>
      <c r="G790" s="108"/>
      <c r="H790" s="108"/>
      <c r="I790" s="108"/>
      <c r="J790" s="109"/>
      <c r="K790" s="109"/>
      <c r="L790" s="108"/>
      <c r="M790" s="108"/>
      <c r="N790" s="108"/>
      <c r="O790" s="112"/>
      <c r="P790" s="112"/>
      <c r="Q790" s="108"/>
      <c r="R790" s="108"/>
      <c r="S790" s="112"/>
    </row>
    <row r="791" spans="1:19" ht="15.75" customHeight="1" x14ac:dyDescent="0.2">
      <c r="A791" s="108"/>
      <c r="B791" s="108"/>
      <c r="C791" s="108"/>
      <c r="D791" s="107"/>
      <c r="E791" s="108"/>
      <c r="F791" s="108"/>
      <c r="G791" s="108"/>
      <c r="H791" s="108"/>
      <c r="I791" s="108"/>
      <c r="J791" s="109"/>
      <c r="K791" s="109"/>
      <c r="L791" s="108"/>
      <c r="M791" s="108"/>
      <c r="N791" s="108"/>
      <c r="O791" s="112"/>
      <c r="P791" s="112"/>
      <c r="Q791" s="108"/>
      <c r="R791" s="108"/>
      <c r="S791" s="112"/>
    </row>
    <row r="792" spans="1:19" ht="15.75" customHeight="1" x14ac:dyDescent="0.2">
      <c r="A792" s="108"/>
      <c r="B792" s="108"/>
      <c r="C792" s="108"/>
      <c r="D792" s="107"/>
      <c r="E792" s="108"/>
      <c r="F792" s="108"/>
      <c r="G792" s="108"/>
      <c r="H792" s="108"/>
      <c r="I792" s="108"/>
      <c r="J792" s="109"/>
      <c r="K792" s="109"/>
      <c r="L792" s="108"/>
      <c r="M792" s="108"/>
      <c r="N792" s="108"/>
      <c r="O792" s="112"/>
      <c r="P792" s="112"/>
      <c r="Q792" s="108"/>
      <c r="R792" s="108"/>
      <c r="S792" s="112"/>
    </row>
    <row r="793" spans="1:19" ht="15.75" customHeight="1" x14ac:dyDescent="0.2">
      <c r="A793" s="108"/>
      <c r="B793" s="108"/>
      <c r="C793" s="108"/>
      <c r="D793" s="107"/>
      <c r="E793" s="108"/>
      <c r="F793" s="108"/>
      <c r="G793" s="108"/>
      <c r="H793" s="108"/>
      <c r="I793" s="108"/>
      <c r="J793" s="109"/>
      <c r="K793" s="109"/>
      <c r="L793" s="108"/>
      <c r="M793" s="108"/>
      <c r="N793" s="108"/>
      <c r="O793" s="112"/>
      <c r="P793" s="112"/>
      <c r="Q793" s="108"/>
      <c r="R793" s="108"/>
      <c r="S793" s="112"/>
    </row>
    <row r="794" spans="1:19" ht="15.75" customHeight="1" x14ac:dyDescent="0.2">
      <c r="A794" s="108"/>
      <c r="B794" s="108"/>
      <c r="C794" s="108"/>
      <c r="D794" s="107"/>
      <c r="E794" s="108"/>
      <c r="F794" s="108"/>
      <c r="G794" s="108"/>
      <c r="H794" s="108"/>
      <c r="I794" s="108"/>
      <c r="J794" s="109"/>
      <c r="K794" s="109"/>
      <c r="L794" s="108"/>
      <c r="M794" s="108"/>
      <c r="N794" s="108"/>
      <c r="O794" s="112"/>
      <c r="P794" s="112"/>
      <c r="Q794" s="108"/>
      <c r="R794" s="108"/>
      <c r="S794" s="112"/>
    </row>
    <row r="795" spans="1:19" ht="15.75" customHeight="1" x14ac:dyDescent="0.2">
      <c r="A795" s="108"/>
      <c r="B795" s="108"/>
      <c r="C795" s="108"/>
      <c r="D795" s="107"/>
      <c r="E795" s="108"/>
      <c r="F795" s="108"/>
      <c r="G795" s="108"/>
      <c r="H795" s="108"/>
      <c r="I795" s="108"/>
      <c r="J795" s="109"/>
      <c r="K795" s="109"/>
      <c r="L795" s="108"/>
      <c r="M795" s="108"/>
      <c r="N795" s="108"/>
      <c r="O795" s="112"/>
      <c r="P795" s="112"/>
      <c r="Q795" s="108"/>
      <c r="R795" s="108"/>
      <c r="S795" s="112"/>
    </row>
    <row r="796" spans="1:19" ht="15.75" customHeight="1" x14ac:dyDescent="0.2">
      <c r="A796" s="108"/>
      <c r="B796" s="108"/>
      <c r="C796" s="108"/>
      <c r="D796" s="107"/>
      <c r="E796" s="108"/>
      <c r="F796" s="108"/>
      <c r="G796" s="108"/>
      <c r="H796" s="108"/>
      <c r="I796" s="108"/>
      <c r="J796" s="109"/>
      <c r="K796" s="109"/>
      <c r="L796" s="108"/>
      <c r="M796" s="108"/>
      <c r="N796" s="108"/>
      <c r="O796" s="112"/>
      <c r="P796" s="112"/>
      <c r="Q796" s="108"/>
      <c r="R796" s="108"/>
      <c r="S796" s="112"/>
    </row>
    <row r="797" spans="1:19" ht="15.75" customHeight="1" x14ac:dyDescent="0.2">
      <c r="A797" s="108"/>
      <c r="B797" s="108"/>
      <c r="C797" s="108"/>
      <c r="D797" s="107"/>
      <c r="E797" s="108"/>
      <c r="F797" s="108"/>
      <c r="G797" s="108"/>
      <c r="H797" s="108"/>
      <c r="I797" s="108"/>
      <c r="J797" s="109"/>
      <c r="K797" s="109"/>
      <c r="L797" s="108"/>
      <c r="M797" s="108"/>
      <c r="N797" s="108"/>
      <c r="O797" s="112"/>
      <c r="P797" s="112"/>
      <c r="Q797" s="108"/>
      <c r="R797" s="108"/>
      <c r="S797" s="112"/>
    </row>
    <row r="798" spans="1:19" ht="15.75" customHeight="1" x14ac:dyDescent="0.2">
      <c r="A798" s="108"/>
      <c r="B798" s="108"/>
      <c r="C798" s="108"/>
      <c r="D798" s="107"/>
      <c r="E798" s="108"/>
      <c r="F798" s="108"/>
      <c r="G798" s="108"/>
      <c r="H798" s="108"/>
      <c r="I798" s="108"/>
      <c r="J798" s="109"/>
      <c r="K798" s="109"/>
      <c r="L798" s="108"/>
      <c r="M798" s="108"/>
      <c r="N798" s="108"/>
      <c r="O798" s="112"/>
      <c r="P798" s="112"/>
      <c r="Q798" s="108"/>
      <c r="R798" s="108"/>
      <c r="S798" s="112"/>
    </row>
    <row r="799" spans="1:19" ht="15.75" customHeight="1" x14ac:dyDescent="0.2">
      <c r="A799" s="108"/>
      <c r="B799" s="108"/>
      <c r="C799" s="108"/>
      <c r="D799" s="107"/>
      <c r="E799" s="108"/>
      <c r="F799" s="108"/>
      <c r="G799" s="108"/>
      <c r="H799" s="108"/>
      <c r="I799" s="108"/>
      <c r="J799" s="109"/>
      <c r="K799" s="109"/>
      <c r="L799" s="108"/>
      <c r="M799" s="108"/>
      <c r="N799" s="108"/>
      <c r="O799" s="112"/>
      <c r="P799" s="112"/>
      <c r="Q799" s="108"/>
      <c r="R799" s="108"/>
      <c r="S799" s="112"/>
    </row>
    <row r="800" spans="1:19" ht="15.75" customHeight="1" x14ac:dyDescent="0.2">
      <c r="A800" s="108"/>
      <c r="B800" s="108"/>
      <c r="C800" s="108"/>
      <c r="D800" s="107"/>
      <c r="E800" s="108"/>
      <c r="F800" s="108"/>
      <c r="G800" s="108"/>
      <c r="H800" s="108"/>
      <c r="I800" s="108"/>
      <c r="J800" s="109"/>
      <c r="K800" s="109"/>
      <c r="L800" s="108"/>
      <c r="M800" s="108"/>
      <c r="N800" s="108"/>
      <c r="O800" s="112"/>
      <c r="P800" s="112"/>
      <c r="Q800" s="108"/>
      <c r="R800" s="108"/>
      <c r="S800" s="112"/>
    </row>
    <row r="801" spans="1:19" ht="15.75" customHeight="1" x14ac:dyDescent="0.2">
      <c r="A801" s="108"/>
      <c r="B801" s="108"/>
      <c r="C801" s="108"/>
      <c r="D801" s="107"/>
      <c r="E801" s="108"/>
      <c r="F801" s="108"/>
      <c r="G801" s="108"/>
      <c r="H801" s="108"/>
      <c r="I801" s="108"/>
      <c r="J801" s="109"/>
      <c r="K801" s="109"/>
      <c r="L801" s="108"/>
      <c r="M801" s="108"/>
      <c r="N801" s="108"/>
      <c r="O801" s="112"/>
      <c r="P801" s="112"/>
      <c r="Q801" s="108"/>
      <c r="R801" s="108"/>
      <c r="S801" s="112"/>
    </row>
    <row r="802" spans="1:19" ht="15.75" customHeight="1" x14ac:dyDescent="0.2">
      <c r="A802" s="108"/>
      <c r="B802" s="108"/>
      <c r="C802" s="108"/>
      <c r="D802" s="107"/>
      <c r="E802" s="108"/>
      <c r="F802" s="108"/>
      <c r="G802" s="108"/>
      <c r="H802" s="108"/>
      <c r="I802" s="108"/>
      <c r="J802" s="109"/>
      <c r="K802" s="109"/>
      <c r="L802" s="108"/>
      <c r="M802" s="108"/>
      <c r="N802" s="108"/>
      <c r="O802" s="112"/>
      <c r="P802" s="112"/>
      <c r="Q802" s="108"/>
      <c r="R802" s="108"/>
      <c r="S802" s="112"/>
    </row>
    <row r="803" spans="1:19" ht="15.75" customHeight="1" x14ac:dyDescent="0.2">
      <c r="A803" s="108"/>
      <c r="B803" s="108"/>
      <c r="C803" s="108"/>
      <c r="D803" s="107"/>
      <c r="E803" s="108"/>
      <c r="F803" s="108"/>
      <c r="G803" s="108"/>
      <c r="H803" s="108"/>
      <c r="I803" s="108"/>
      <c r="J803" s="109"/>
      <c r="K803" s="109"/>
      <c r="L803" s="108"/>
      <c r="M803" s="108"/>
      <c r="N803" s="108"/>
      <c r="O803" s="112"/>
      <c r="P803" s="112"/>
      <c r="Q803" s="108"/>
      <c r="R803" s="108"/>
      <c r="S803" s="112"/>
    </row>
    <row r="804" spans="1:19" ht="15.75" customHeight="1" x14ac:dyDescent="0.2">
      <c r="A804" s="108"/>
      <c r="B804" s="108"/>
      <c r="C804" s="108"/>
      <c r="D804" s="107"/>
      <c r="E804" s="108"/>
      <c r="F804" s="108"/>
      <c r="G804" s="108"/>
      <c r="H804" s="108"/>
      <c r="I804" s="108"/>
      <c r="J804" s="109"/>
      <c r="K804" s="109"/>
      <c r="L804" s="108"/>
      <c r="M804" s="108"/>
      <c r="N804" s="108"/>
      <c r="O804" s="112"/>
      <c r="P804" s="112"/>
      <c r="Q804" s="108"/>
      <c r="R804" s="108"/>
      <c r="S804" s="112"/>
    </row>
    <row r="805" spans="1:19" ht="15.75" customHeight="1" x14ac:dyDescent="0.2">
      <c r="A805" s="108"/>
      <c r="B805" s="108"/>
      <c r="C805" s="108"/>
      <c r="D805" s="107"/>
      <c r="E805" s="108"/>
      <c r="F805" s="108"/>
      <c r="G805" s="108"/>
      <c r="H805" s="108"/>
      <c r="I805" s="108"/>
      <c r="J805" s="109"/>
      <c r="K805" s="109"/>
      <c r="L805" s="108"/>
      <c r="M805" s="108"/>
      <c r="N805" s="108"/>
      <c r="O805" s="112"/>
      <c r="P805" s="112"/>
      <c r="Q805" s="108"/>
      <c r="R805" s="108"/>
      <c r="S805" s="112"/>
    </row>
    <row r="806" spans="1:19" ht="15.75" customHeight="1" x14ac:dyDescent="0.2">
      <c r="A806" s="108"/>
      <c r="B806" s="108"/>
      <c r="C806" s="108"/>
      <c r="D806" s="107"/>
      <c r="E806" s="108"/>
      <c r="F806" s="108"/>
      <c r="G806" s="108"/>
      <c r="H806" s="108"/>
      <c r="I806" s="108"/>
      <c r="J806" s="109"/>
      <c r="K806" s="109"/>
      <c r="L806" s="108"/>
      <c r="M806" s="108"/>
      <c r="N806" s="108"/>
      <c r="O806" s="112"/>
      <c r="P806" s="112"/>
      <c r="Q806" s="108"/>
      <c r="R806" s="108"/>
      <c r="S806" s="112"/>
    </row>
    <row r="807" spans="1:19" ht="15.75" customHeight="1" x14ac:dyDescent="0.2">
      <c r="A807" s="108"/>
      <c r="B807" s="108"/>
      <c r="C807" s="108"/>
      <c r="D807" s="107"/>
      <c r="E807" s="108"/>
      <c r="F807" s="108"/>
      <c r="G807" s="108"/>
      <c r="H807" s="108"/>
      <c r="I807" s="108"/>
      <c r="J807" s="109"/>
      <c r="K807" s="109"/>
      <c r="L807" s="108"/>
      <c r="M807" s="108"/>
      <c r="N807" s="108"/>
      <c r="O807" s="112"/>
      <c r="P807" s="112"/>
      <c r="Q807" s="108"/>
      <c r="R807" s="108"/>
      <c r="S807" s="112"/>
    </row>
    <row r="808" spans="1:19" ht="15.75" customHeight="1" x14ac:dyDescent="0.2">
      <c r="A808" s="108"/>
      <c r="B808" s="108"/>
      <c r="C808" s="108"/>
      <c r="D808" s="107"/>
      <c r="E808" s="108"/>
      <c r="F808" s="108"/>
      <c r="G808" s="108"/>
      <c r="H808" s="108"/>
      <c r="I808" s="108"/>
      <c r="J808" s="109"/>
      <c r="K808" s="109"/>
      <c r="L808" s="108"/>
      <c r="M808" s="108"/>
      <c r="N808" s="108"/>
      <c r="O808" s="112"/>
      <c r="P808" s="112"/>
      <c r="Q808" s="108"/>
      <c r="R808" s="108"/>
      <c r="S808" s="112"/>
    </row>
    <row r="809" spans="1:19" ht="15.75" customHeight="1" x14ac:dyDescent="0.2">
      <c r="A809" s="108"/>
      <c r="B809" s="108"/>
      <c r="C809" s="108"/>
      <c r="D809" s="107"/>
      <c r="E809" s="108"/>
      <c r="F809" s="108"/>
      <c r="G809" s="108"/>
      <c r="H809" s="108"/>
      <c r="I809" s="108"/>
      <c r="J809" s="109"/>
      <c r="K809" s="109"/>
      <c r="L809" s="108"/>
      <c r="M809" s="108"/>
      <c r="N809" s="108"/>
      <c r="O809" s="112"/>
      <c r="P809" s="112"/>
      <c r="Q809" s="108"/>
      <c r="R809" s="108"/>
      <c r="S809" s="112"/>
    </row>
    <row r="810" spans="1:19" ht="15.75" customHeight="1" x14ac:dyDescent="0.2">
      <c r="A810" s="108"/>
      <c r="B810" s="108"/>
      <c r="C810" s="108"/>
      <c r="D810" s="107"/>
      <c r="E810" s="108"/>
      <c r="F810" s="108"/>
      <c r="G810" s="108"/>
      <c r="H810" s="108"/>
      <c r="I810" s="108"/>
      <c r="J810" s="109"/>
      <c r="K810" s="109"/>
      <c r="L810" s="108"/>
      <c r="M810" s="108"/>
      <c r="N810" s="108"/>
      <c r="O810" s="112"/>
      <c r="P810" s="112"/>
      <c r="Q810" s="108"/>
      <c r="R810" s="108"/>
      <c r="S810" s="112"/>
    </row>
    <row r="811" spans="1:19" ht="15.75" customHeight="1" x14ac:dyDescent="0.2">
      <c r="A811" s="108"/>
      <c r="B811" s="108"/>
      <c r="C811" s="108"/>
      <c r="D811" s="107"/>
      <c r="E811" s="108"/>
      <c r="F811" s="108"/>
      <c r="G811" s="108"/>
      <c r="H811" s="108"/>
      <c r="I811" s="108"/>
      <c r="J811" s="109"/>
      <c r="K811" s="109"/>
      <c r="L811" s="108"/>
      <c r="M811" s="108"/>
      <c r="N811" s="108"/>
      <c r="O811" s="112"/>
      <c r="P811" s="112"/>
      <c r="Q811" s="108"/>
      <c r="R811" s="108"/>
      <c r="S811" s="112"/>
    </row>
    <row r="812" spans="1:19" ht="15.75" customHeight="1" x14ac:dyDescent="0.2">
      <c r="A812" s="108"/>
      <c r="B812" s="108"/>
      <c r="C812" s="108"/>
      <c r="D812" s="107"/>
      <c r="E812" s="108"/>
      <c r="F812" s="108"/>
      <c r="G812" s="108"/>
      <c r="H812" s="108"/>
      <c r="I812" s="108"/>
      <c r="J812" s="109"/>
      <c r="K812" s="109"/>
      <c r="L812" s="108"/>
      <c r="M812" s="108"/>
      <c r="N812" s="108"/>
      <c r="O812" s="112"/>
      <c r="P812" s="112"/>
      <c r="Q812" s="108"/>
      <c r="R812" s="108"/>
      <c r="S812" s="112"/>
    </row>
    <row r="813" spans="1:19" ht="15.75" customHeight="1" x14ac:dyDescent="0.2">
      <c r="A813" s="108"/>
      <c r="B813" s="108"/>
      <c r="C813" s="108"/>
      <c r="D813" s="107"/>
      <c r="E813" s="108"/>
      <c r="F813" s="108"/>
      <c r="G813" s="108"/>
      <c r="H813" s="108"/>
      <c r="I813" s="108"/>
      <c r="J813" s="109"/>
      <c r="K813" s="109"/>
      <c r="L813" s="108"/>
      <c r="M813" s="108"/>
      <c r="N813" s="108"/>
      <c r="O813" s="112"/>
      <c r="P813" s="112"/>
      <c r="Q813" s="108"/>
      <c r="R813" s="108"/>
      <c r="S813" s="112"/>
    </row>
    <row r="814" spans="1:19" ht="15.75" customHeight="1" x14ac:dyDescent="0.2">
      <c r="A814" s="108"/>
      <c r="B814" s="108"/>
      <c r="C814" s="108"/>
      <c r="D814" s="107"/>
      <c r="E814" s="108"/>
      <c r="F814" s="108"/>
      <c r="G814" s="108"/>
      <c r="H814" s="108"/>
      <c r="I814" s="108"/>
      <c r="J814" s="109"/>
      <c r="K814" s="109"/>
      <c r="L814" s="108"/>
      <c r="M814" s="108"/>
      <c r="N814" s="108"/>
      <c r="O814" s="112"/>
      <c r="P814" s="112"/>
      <c r="Q814" s="108"/>
      <c r="R814" s="108"/>
      <c r="S814" s="112"/>
    </row>
    <row r="815" spans="1:19" ht="15.75" customHeight="1" x14ac:dyDescent="0.2">
      <c r="A815" s="108"/>
      <c r="B815" s="108"/>
      <c r="C815" s="108"/>
      <c r="D815" s="107"/>
      <c r="E815" s="108"/>
      <c r="F815" s="108"/>
      <c r="G815" s="108"/>
      <c r="H815" s="108"/>
      <c r="I815" s="108"/>
      <c r="J815" s="109"/>
      <c r="K815" s="109"/>
      <c r="L815" s="108"/>
      <c r="M815" s="108"/>
      <c r="N815" s="108"/>
      <c r="O815" s="112"/>
      <c r="P815" s="112"/>
      <c r="Q815" s="108"/>
      <c r="R815" s="108"/>
      <c r="S815" s="112"/>
    </row>
    <row r="816" spans="1:19" ht="15.75" customHeight="1" x14ac:dyDescent="0.2">
      <c r="A816" s="108"/>
      <c r="B816" s="108"/>
      <c r="C816" s="108"/>
      <c r="D816" s="107"/>
      <c r="E816" s="108"/>
      <c r="F816" s="108"/>
      <c r="G816" s="108"/>
      <c r="H816" s="108"/>
      <c r="I816" s="108"/>
      <c r="J816" s="109"/>
      <c r="K816" s="109"/>
      <c r="L816" s="108"/>
      <c r="M816" s="108"/>
      <c r="N816" s="108"/>
      <c r="O816" s="112"/>
      <c r="P816" s="112"/>
      <c r="Q816" s="108"/>
      <c r="R816" s="108"/>
      <c r="S816" s="112"/>
    </row>
    <row r="817" spans="1:19" ht="15.75" customHeight="1" x14ac:dyDescent="0.2">
      <c r="A817" s="108"/>
      <c r="B817" s="108"/>
      <c r="C817" s="108"/>
      <c r="D817" s="107"/>
      <c r="E817" s="108"/>
      <c r="F817" s="108"/>
      <c r="G817" s="108"/>
      <c r="H817" s="108"/>
      <c r="I817" s="108"/>
      <c r="J817" s="109"/>
      <c r="K817" s="109"/>
      <c r="L817" s="108"/>
      <c r="M817" s="108"/>
      <c r="N817" s="108"/>
      <c r="O817" s="112"/>
      <c r="P817" s="112"/>
      <c r="Q817" s="108"/>
      <c r="R817" s="108"/>
      <c r="S817" s="112"/>
    </row>
    <row r="818" spans="1:19" ht="15.75" customHeight="1" x14ac:dyDescent="0.2">
      <c r="A818" s="108"/>
      <c r="B818" s="108"/>
      <c r="C818" s="108"/>
      <c r="D818" s="107"/>
      <c r="E818" s="108"/>
      <c r="F818" s="108"/>
      <c r="G818" s="108"/>
      <c r="H818" s="108"/>
      <c r="I818" s="108"/>
      <c r="J818" s="109"/>
      <c r="K818" s="109"/>
      <c r="L818" s="108"/>
      <c r="M818" s="108"/>
      <c r="N818" s="108"/>
      <c r="O818" s="112"/>
      <c r="P818" s="112"/>
      <c r="Q818" s="108"/>
      <c r="R818" s="108"/>
      <c r="S818" s="112"/>
    </row>
    <row r="819" spans="1:19" ht="15.75" customHeight="1" x14ac:dyDescent="0.2">
      <c r="A819" s="108"/>
      <c r="B819" s="108"/>
      <c r="C819" s="108"/>
      <c r="D819" s="107"/>
      <c r="E819" s="108"/>
      <c r="F819" s="108"/>
      <c r="G819" s="108"/>
      <c r="H819" s="108"/>
      <c r="I819" s="108"/>
      <c r="J819" s="109"/>
      <c r="K819" s="109"/>
      <c r="L819" s="108"/>
      <c r="M819" s="108"/>
      <c r="N819" s="108"/>
      <c r="O819" s="112"/>
      <c r="P819" s="112"/>
      <c r="Q819" s="108"/>
      <c r="R819" s="108"/>
      <c r="S819" s="112"/>
    </row>
    <row r="820" spans="1:19" ht="15.75" customHeight="1" x14ac:dyDescent="0.2">
      <c r="A820" s="108"/>
      <c r="B820" s="108"/>
      <c r="C820" s="108"/>
      <c r="D820" s="107"/>
      <c r="E820" s="108"/>
      <c r="F820" s="108"/>
      <c r="G820" s="108"/>
      <c r="H820" s="108"/>
      <c r="I820" s="108"/>
      <c r="J820" s="109"/>
      <c r="K820" s="109"/>
      <c r="L820" s="108"/>
      <c r="M820" s="108"/>
      <c r="N820" s="108"/>
      <c r="O820" s="112"/>
      <c r="P820" s="112"/>
      <c r="Q820" s="108"/>
      <c r="R820" s="108"/>
      <c r="S820" s="112"/>
    </row>
    <row r="821" spans="1:19" ht="15.75" customHeight="1" x14ac:dyDescent="0.2">
      <c r="A821" s="108"/>
      <c r="B821" s="108"/>
      <c r="C821" s="108"/>
      <c r="D821" s="107"/>
      <c r="E821" s="108"/>
      <c r="F821" s="108"/>
      <c r="G821" s="108"/>
      <c r="H821" s="108"/>
      <c r="I821" s="108"/>
      <c r="J821" s="109"/>
      <c r="K821" s="109"/>
      <c r="L821" s="108"/>
      <c r="M821" s="108"/>
      <c r="N821" s="108"/>
      <c r="O821" s="112"/>
      <c r="P821" s="112"/>
      <c r="Q821" s="108"/>
      <c r="R821" s="108"/>
      <c r="S821" s="112"/>
    </row>
    <row r="822" spans="1:19" ht="15.75" customHeight="1" x14ac:dyDescent="0.2">
      <c r="A822" s="108"/>
      <c r="B822" s="108"/>
      <c r="C822" s="108"/>
      <c r="D822" s="107"/>
      <c r="E822" s="108"/>
      <c r="F822" s="108"/>
      <c r="G822" s="108"/>
      <c r="H822" s="108"/>
      <c r="I822" s="108"/>
      <c r="J822" s="109"/>
      <c r="K822" s="109"/>
      <c r="L822" s="108"/>
      <c r="M822" s="108"/>
      <c r="N822" s="108"/>
      <c r="O822" s="112"/>
      <c r="P822" s="112"/>
      <c r="Q822" s="108"/>
      <c r="R822" s="108"/>
      <c r="S822" s="112"/>
    </row>
    <row r="823" spans="1:19" ht="15.75" customHeight="1" x14ac:dyDescent="0.2">
      <c r="A823" s="108"/>
      <c r="B823" s="108"/>
      <c r="C823" s="108"/>
      <c r="D823" s="107"/>
      <c r="E823" s="108"/>
      <c r="F823" s="108"/>
      <c r="G823" s="108"/>
      <c r="H823" s="108"/>
      <c r="I823" s="108"/>
      <c r="J823" s="109"/>
      <c r="K823" s="109"/>
      <c r="L823" s="108"/>
      <c r="M823" s="108"/>
      <c r="N823" s="108"/>
      <c r="O823" s="112"/>
      <c r="P823" s="112"/>
      <c r="Q823" s="108"/>
      <c r="R823" s="108"/>
      <c r="S823" s="112"/>
    </row>
    <row r="824" spans="1:19" ht="15.75" customHeight="1" x14ac:dyDescent="0.2">
      <c r="A824" s="108"/>
      <c r="B824" s="108"/>
      <c r="C824" s="108"/>
      <c r="D824" s="107"/>
      <c r="E824" s="108"/>
      <c r="F824" s="108"/>
      <c r="G824" s="108"/>
      <c r="H824" s="108"/>
      <c r="I824" s="108"/>
      <c r="J824" s="109"/>
      <c r="K824" s="109"/>
      <c r="L824" s="108"/>
      <c r="M824" s="108"/>
      <c r="N824" s="108"/>
      <c r="O824" s="112"/>
      <c r="P824" s="112"/>
      <c r="Q824" s="108"/>
      <c r="R824" s="108"/>
      <c r="S824" s="112"/>
    </row>
    <row r="825" spans="1:19" ht="15.75" customHeight="1" x14ac:dyDescent="0.2">
      <c r="A825" s="108"/>
      <c r="B825" s="108"/>
      <c r="C825" s="108"/>
      <c r="D825" s="107"/>
      <c r="E825" s="108"/>
      <c r="F825" s="108"/>
      <c r="G825" s="108"/>
      <c r="H825" s="108"/>
      <c r="I825" s="108"/>
      <c r="J825" s="109"/>
      <c r="K825" s="109"/>
      <c r="L825" s="108"/>
      <c r="M825" s="108"/>
      <c r="N825" s="108"/>
      <c r="O825" s="112"/>
      <c r="P825" s="112"/>
      <c r="Q825" s="108"/>
      <c r="R825" s="108"/>
      <c r="S825" s="112"/>
    </row>
    <row r="826" spans="1:19" ht="15.75" customHeight="1" x14ac:dyDescent="0.2">
      <c r="A826" s="108"/>
      <c r="B826" s="108"/>
      <c r="C826" s="108"/>
      <c r="D826" s="107"/>
      <c r="E826" s="108"/>
      <c r="F826" s="108"/>
      <c r="G826" s="108"/>
      <c r="H826" s="108"/>
      <c r="I826" s="108"/>
      <c r="J826" s="109"/>
      <c r="K826" s="109"/>
      <c r="L826" s="108"/>
      <c r="M826" s="108"/>
      <c r="N826" s="108"/>
      <c r="O826" s="112"/>
      <c r="P826" s="112"/>
      <c r="Q826" s="108"/>
      <c r="R826" s="108"/>
      <c r="S826" s="112"/>
    </row>
    <row r="827" spans="1:19" ht="15.75" customHeight="1" x14ac:dyDescent="0.2">
      <c r="A827" s="108"/>
      <c r="B827" s="108"/>
      <c r="C827" s="108"/>
      <c r="D827" s="107"/>
      <c r="E827" s="108"/>
      <c r="F827" s="108"/>
      <c r="G827" s="108"/>
      <c r="H827" s="108"/>
      <c r="I827" s="108"/>
      <c r="J827" s="109"/>
      <c r="K827" s="109"/>
      <c r="L827" s="108"/>
      <c r="M827" s="108"/>
      <c r="N827" s="108"/>
      <c r="O827" s="112"/>
      <c r="P827" s="112"/>
      <c r="Q827" s="108"/>
      <c r="R827" s="108"/>
      <c r="S827" s="112"/>
    </row>
    <row r="828" spans="1:19" ht="15.75" customHeight="1" x14ac:dyDescent="0.2">
      <c r="A828" s="108"/>
      <c r="B828" s="108"/>
      <c r="C828" s="108"/>
      <c r="D828" s="107"/>
      <c r="E828" s="108"/>
      <c r="F828" s="108"/>
      <c r="G828" s="108"/>
      <c r="H828" s="108"/>
      <c r="I828" s="108"/>
      <c r="J828" s="109"/>
      <c r="K828" s="109"/>
      <c r="L828" s="108"/>
      <c r="M828" s="108"/>
      <c r="N828" s="108"/>
      <c r="O828" s="112"/>
      <c r="P828" s="112"/>
      <c r="Q828" s="108"/>
      <c r="R828" s="108"/>
      <c r="S828" s="112"/>
    </row>
    <row r="829" spans="1:19" ht="15.75" customHeight="1" x14ac:dyDescent="0.2">
      <c r="A829" s="108"/>
      <c r="B829" s="108"/>
      <c r="C829" s="108"/>
      <c r="D829" s="107"/>
      <c r="E829" s="108"/>
      <c r="F829" s="108"/>
      <c r="G829" s="108"/>
      <c r="H829" s="108"/>
      <c r="I829" s="108"/>
      <c r="J829" s="109"/>
      <c r="K829" s="109"/>
      <c r="L829" s="108"/>
      <c r="M829" s="108"/>
      <c r="N829" s="108"/>
      <c r="O829" s="112"/>
      <c r="P829" s="112"/>
      <c r="Q829" s="108"/>
      <c r="R829" s="108"/>
      <c r="S829" s="112"/>
    </row>
    <row r="830" spans="1:19" ht="15.75" customHeight="1" x14ac:dyDescent="0.2">
      <c r="A830" s="108"/>
      <c r="B830" s="108"/>
      <c r="C830" s="108"/>
      <c r="D830" s="107"/>
      <c r="E830" s="108"/>
      <c r="F830" s="108"/>
      <c r="G830" s="108"/>
      <c r="H830" s="108"/>
      <c r="I830" s="108"/>
      <c r="J830" s="109"/>
      <c r="K830" s="109"/>
      <c r="L830" s="108"/>
      <c r="M830" s="108"/>
      <c r="N830" s="108"/>
      <c r="O830" s="112"/>
      <c r="P830" s="112"/>
      <c r="Q830" s="108"/>
      <c r="R830" s="108"/>
      <c r="S830" s="112"/>
    </row>
    <row r="831" spans="1:19" ht="15.75" customHeight="1" x14ac:dyDescent="0.2">
      <c r="A831" s="108"/>
      <c r="B831" s="108"/>
      <c r="C831" s="108"/>
      <c r="D831" s="107"/>
      <c r="E831" s="108"/>
      <c r="F831" s="108"/>
      <c r="G831" s="108"/>
      <c r="H831" s="108"/>
      <c r="I831" s="108"/>
      <c r="J831" s="109"/>
      <c r="K831" s="109"/>
      <c r="L831" s="108"/>
      <c r="M831" s="108"/>
      <c r="N831" s="108"/>
      <c r="O831" s="112"/>
      <c r="P831" s="112"/>
      <c r="Q831" s="108"/>
      <c r="R831" s="108"/>
      <c r="S831" s="112"/>
    </row>
    <row r="832" spans="1:19" ht="15.75" customHeight="1" x14ac:dyDescent="0.2">
      <c r="A832" s="108"/>
      <c r="B832" s="108"/>
      <c r="C832" s="108"/>
      <c r="D832" s="107"/>
      <c r="E832" s="108"/>
      <c r="F832" s="108"/>
      <c r="G832" s="108"/>
      <c r="H832" s="108"/>
      <c r="I832" s="108"/>
      <c r="J832" s="109"/>
      <c r="K832" s="109"/>
      <c r="L832" s="108"/>
      <c r="M832" s="108"/>
      <c r="N832" s="108"/>
      <c r="O832" s="112"/>
      <c r="P832" s="112"/>
      <c r="Q832" s="108"/>
      <c r="R832" s="108"/>
      <c r="S832" s="112"/>
    </row>
    <row r="833" spans="1:19" ht="15.75" customHeight="1" x14ac:dyDescent="0.2">
      <c r="A833" s="108"/>
      <c r="B833" s="108"/>
      <c r="C833" s="108"/>
      <c r="D833" s="107"/>
      <c r="E833" s="108"/>
      <c r="F833" s="108"/>
      <c r="G833" s="108"/>
      <c r="H833" s="108"/>
      <c r="I833" s="108"/>
      <c r="J833" s="109"/>
      <c r="K833" s="109"/>
      <c r="L833" s="108"/>
      <c r="M833" s="108"/>
      <c r="N833" s="108"/>
      <c r="O833" s="112"/>
      <c r="P833" s="112"/>
      <c r="Q833" s="108"/>
      <c r="R833" s="108"/>
      <c r="S833" s="112"/>
    </row>
    <row r="834" spans="1:19" ht="15.75" customHeight="1" x14ac:dyDescent="0.2">
      <c r="A834" s="108"/>
      <c r="B834" s="108"/>
      <c r="C834" s="108"/>
      <c r="D834" s="107"/>
      <c r="E834" s="108"/>
      <c r="F834" s="108"/>
      <c r="G834" s="108"/>
      <c r="H834" s="108"/>
      <c r="I834" s="108"/>
      <c r="J834" s="109"/>
      <c r="K834" s="109"/>
      <c r="L834" s="108"/>
      <c r="M834" s="108"/>
      <c r="N834" s="108"/>
      <c r="O834" s="112"/>
      <c r="P834" s="112"/>
      <c r="Q834" s="108"/>
      <c r="R834" s="108"/>
      <c r="S834" s="112"/>
    </row>
    <row r="835" spans="1:19" ht="15.75" customHeight="1" x14ac:dyDescent="0.2">
      <c r="A835" s="108"/>
      <c r="B835" s="108"/>
      <c r="C835" s="108"/>
      <c r="D835" s="107"/>
      <c r="E835" s="108"/>
      <c r="F835" s="108"/>
      <c r="G835" s="108"/>
      <c r="H835" s="108"/>
      <c r="I835" s="108"/>
      <c r="J835" s="109"/>
      <c r="K835" s="109"/>
      <c r="L835" s="108"/>
      <c r="M835" s="108"/>
      <c r="N835" s="108"/>
      <c r="O835" s="112"/>
      <c r="P835" s="112"/>
      <c r="Q835" s="108"/>
      <c r="R835" s="108"/>
      <c r="S835" s="112"/>
    </row>
    <row r="836" spans="1:19" ht="15.75" customHeight="1" x14ac:dyDescent="0.2">
      <c r="A836" s="108"/>
      <c r="B836" s="108"/>
      <c r="C836" s="108"/>
      <c r="D836" s="107"/>
      <c r="E836" s="108"/>
      <c r="F836" s="108"/>
      <c r="G836" s="108"/>
      <c r="H836" s="108"/>
      <c r="I836" s="108"/>
      <c r="J836" s="109"/>
      <c r="K836" s="109"/>
      <c r="L836" s="108"/>
      <c r="M836" s="108"/>
      <c r="N836" s="108"/>
      <c r="O836" s="112"/>
      <c r="P836" s="112"/>
      <c r="Q836" s="108"/>
      <c r="R836" s="108"/>
      <c r="S836" s="112"/>
    </row>
    <row r="837" spans="1:19" ht="15.75" customHeight="1" x14ac:dyDescent="0.2">
      <c r="A837" s="108"/>
      <c r="B837" s="108"/>
      <c r="C837" s="108"/>
      <c r="D837" s="107"/>
      <c r="E837" s="108"/>
      <c r="F837" s="108"/>
      <c r="G837" s="108"/>
      <c r="H837" s="108"/>
      <c r="I837" s="108"/>
      <c r="J837" s="109"/>
      <c r="K837" s="109"/>
      <c r="L837" s="108"/>
      <c r="M837" s="108"/>
      <c r="N837" s="108"/>
      <c r="O837" s="112"/>
      <c r="P837" s="112"/>
      <c r="Q837" s="108"/>
      <c r="R837" s="108"/>
      <c r="S837" s="112"/>
    </row>
    <row r="838" spans="1:19" ht="15.75" customHeight="1" x14ac:dyDescent="0.2">
      <c r="A838" s="108"/>
      <c r="B838" s="108"/>
      <c r="C838" s="108"/>
      <c r="D838" s="107"/>
      <c r="E838" s="108"/>
      <c r="F838" s="108"/>
      <c r="G838" s="108"/>
      <c r="H838" s="108"/>
      <c r="I838" s="108"/>
      <c r="J838" s="109"/>
      <c r="K838" s="109"/>
      <c r="L838" s="108"/>
      <c r="M838" s="108"/>
      <c r="N838" s="108"/>
      <c r="O838" s="112"/>
      <c r="P838" s="112"/>
      <c r="Q838" s="108"/>
      <c r="R838" s="108"/>
      <c r="S838" s="112"/>
    </row>
    <row r="839" spans="1:19" ht="15.75" customHeight="1" x14ac:dyDescent="0.2">
      <c r="A839" s="108"/>
      <c r="B839" s="108"/>
      <c r="C839" s="108"/>
      <c r="D839" s="107"/>
      <c r="E839" s="108"/>
      <c r="F839" s="108"/>
      <c r="G839" s="108"/>
      <c r="H839" s="108"/>
      <c r="I839" s="108"/>
      <c r="J839" s="109"/>
      <c r="K839" s="109"/>
      <c r="L839" s="108"/>
      <c r="M839" s="108"/>
      <c r="N839" s="108"/>
      <c r="O839" s="112"/>
      <c r="P839" s="112"/>
      <c r="Q839" s="108"/>
      <c r="R839" s="108"/>
      <c r="S839" s="112"/>
    </row>
    <row r="840" spans="1:19" ht="15.75" customHeight="1" x14ac:dyDescent="0.2">
      <c r="A840" s="108"/>
      <c r="B840" s="108"/>
      <c r="C840" s="108"/>
      <c r="D840" s="107"/>
      <c r="E840" s="108"/>
      <c r="F840" s="108"/>
      <c r="G840" s="108"/>
      <c r="H840" s="108"/>
      <c r="I840" s="108"/>
      <c r="J840" s="109"/>
      <c r="K840" s="109"/>
      <c r="L840" s="108"/>
      <c r="M840" s="108"/>
      <c r="N840" s="108"/>
      <c r="O840" s="112"/>
      <c r="P840" s="112"/>
      <c r="Q840" s="108"/>
      <c r="R840" s="108"/>
      <c r="S840" s="112"/>
    </row>
    <row r="841" spans="1:19" ht="15.75" customHeight="1" x14ac:dyDescent="0.2">
      <c r="A841" s="108"/>
      <c r="B841" s="108"/>
      <c r="C841" s="108"/>
      <c r="D841" s="107"/>
      <c r="E841" s="108"/>
      <c r="F841" s="108"/>
      <c r="G841" s="108"/>
      <c r="H841" s="108"/>
      <c r="I841" s="108"/>
      <c r="J841" s="109"/>
      <c r="K841" s="109"/>
      <c r="L841" s="108"/>
      <c r="M841" s="108"/>
      <c r="N841" s="108"/>
      <c r="O841" s="112"/>
      <c r="P841" s="112"/>
      <c r="Q841" s="108"/>
      <c r="R841" s="108"/>
      <c r="S841" s="112"/>
    </row>
    <row r="842" spans="1:19" ht="15.75" customHeight="1" x14ac:dyDescent="0.2">
      <c r="A842" s="108"/>
      <c r="B842" s="108"/>
      <c r="C842" s="108"/>
      <c r="D842" s="107"/>
      <c r="E842" s="108"/>
      <c r="F842" s="108"/>
      <c r="G842" s="108"/>
      <c r="H842" s="108"/>
      <c r="I842" s="108"/>
      <c r="J842" s="109"/>
      <c r="K842" s="109"/>
      <c r="L842" s="108"/>
      <c r="M842" s="108"/>
      <c r="N842" s="108"/>
      <c r="O842" s="112"/>
      <c r="P842" s="112"/>
      <c r="Q842" s="108"/>
      <c r="R842" s="108"/>
      <c r="S842" s="112"/>
    </row>
    <row r="843" spans="1:19" ht="15.75" customHeight="1" x14ac:dyDescent="0.2">
      <c r="A843" s="108"/>
      <c r="B843" s="108"/>
      <c r="C843" s="108"/>
      <c r="D843" s="107"/>
      <c r="E843" s="108"/>
      <c r="F843" s="108"/>
      <c r="G843" s="108"/>
      <c r="H843" s="108"/>
      <c r="I843" s="108"/>
      <c r="J843" s="109"/>
      <c r="K843" s="109"/>
      <c r="L843" s="108"/>
      <c r="M843" s="108"/>
      <c r="N843" s="108"/>
      <c r="O843" s="112"/>
      <c r="P843" s="112"/>
      <c r="Q843" s="108"/>
      <c r="R843" s="108"/>
      <c r="S843" s="112"/>
    </row>
    <row r="844" spans="1:19" ht="15.75" customHeight="1" x14ac:dyDescent="0.2">
      <c r="A844" s="108"/>
      <c r="B844" s="108"/>
      <c r="C844" s="108"/>
      <c r="D844" s="107"/>
      <c r="E844" s="108"/>
      <c r="F844" s="108"/>
      <c r="G844" s="108"/>
      <c r="H844" s="108"/>
      <c r="I844" s="108"/>
      <c r="J844" s="109"/>
      <c r="K844" s="109"/>
      <c r="L844" s="108"/>
      <c r="M844" s="108"/>
      <c r="N844" s="108"/>
      <c r="O844" s="112"/>
      <c r="P844" s="112"/>
      <c r="Q844" s="108"/>
      <c r="R844" s="108"/>
      <c r="S844" s="112"/>
    </row>
    <row r="845" spans="1:19" ht="15.75" customHeight="1" x14ac:dyDescent="0.2">
      <c r="A845" s="108"/>
      <c r="B845" s="108"/>
      <c r="C845" s="108"/>
      <c r="D845" s="107"/>
      <c r="E845" s="108"/>
      <c r="F845" s="108"/>
      <c r="G845" s="108"/>
      <c r="H845" s="108"/>
      <c r="I845" s="108"/>
      <c r="J845" s="109"/>
      <c r="K845" s="109"/>
      <c r="L845" s="108"/>
      <c r="M845" s="108"/>
      <c r="N845" s="108"/>
      <c r="O845" s="112"/>
      <c r="P845" s="112"/>
      <c r="Q845" s="108"/>
      <c r="R845" s="108"/>
      <c r="S845" s="112"/>
    </row>
    <row r="846" spans="1:19" ht="15.75" customHeight="1" x14ac:dyDescent="0.2">
      <c r="A846" s="108"/>
      <c r="B846" s="108"/>
      <c r="C846" s="108"/>
      <c r="D846" s="107"/>
      <c r="E846" s="108"/>
      <c r="F846" s="108"/>
      <c r="G846" s="108"/>
      <c r="H846" s="108"/>
      <c r="I846" s="108"/>
      <c r="J846" s="109"/>
      <c r="K846" s="109"/>
      <c r="L846" s="108"/>
      <c r="M846" s="108"/>
      <c r="N846" s="108"/>
      <c r="O846" s="112"/>
      <c r="P846" s="112"/>
      <c r="Q846" s="108"/>
      <c r="R846" s="108"/>
      <c r="S846" s="112"/>
    </row>
    <row r="847" spans="1:19" ht="15.75" customHeight="1" x14ac:dyDescent="0.2">
      <c r="A847" s="108"/>
      <c r="B847" s="108"/>
      <c r="C847" s="108"/>
      <c r="D847" s="107"/>
      <c r="E847" s="108"/>
      <c r="F847" s="108"/>
      <c r="G847" s="108"/>
      <c r="H847" s="108"/>
      <c r="I847" s="108"/>
      <c r="J847" s="109"/>
      <c r="K847" s="109"/>
      <c r="L847" s="108"/>
      <c r="M847" s="108"/>
      <c r="N847" s="108"/>
      <c r="O847" s="112"/>
      <c r="P847" s="112"/>
      <c r="Q847" s="108"/>
      <c r="R847" s="108"/>
      <c r="S847" s="112"/>
    </row>
    <row r="848" spans="1:19" ht="15.75" customHeight="1" x14ac:dyDescent="0.2">
      <c r="A848" s="108"/>
      <c r="B848" s="108"/>
      <c r="C848" s="108"/>
      <c r="D848" s="107"/>
      <c r="E848" s="108"/>
      <c r="F848" s="108"/>
      <c r="G848" s="108"/>
      <c r="H848" s="108"/>
      <c r="I848" s="108"/>
      <c r="J848" s="109"/>
      <c r="K848" s="109"/>
      <c r="L848" s="108"/>
      <c r="M848" s="108"/>
      <c r="N848" s="108"/>
      <c r="O848" s="112"/>
      <c r="P848" s="112"/>
      <c r="Q848" s="108"/>
      <c r="R848" s="108"/>
      <c r="S848" s="112"/>
    </row>
    <row r="849" spans="1:19" ht="15.75" customHeight="1" x14ac:dyDescent="0.2">
      <c r="A849" s="108"/>
      <c r="B849" s="108"/>
      <c r="C849" s="108"/>
      <c r="D849" s="107"/>
      <c r="E849" s="108"/>
      <c r="F849" s="108"/>
      <c r="G849" s="108"/>
      <c r="H849" s="108"/>
      <c r="I849" s="108"/>
      <c r="J849" s="109"/>
      <c r="K849" s="109"/>
      <c r="L849" s="108"/>
      <c r="M849" s="108"/>
      <c r="N849" s="108"/>
      <c r="O849" s="112"/>
      <c r="P849" s="112"/>
      <c r="Q849" s="108"/>
      <c r="R849" s="108"/>
      <c r="S849" s="112"/>
    </row>
    <row r="850" spans="1:19" ht="15.75" customHeight="1" x14ac:dyDescent="0.2">
      <c r="A850" s="108"/>
      <c r="B850" s="108"/>
      <c r="C850" s="108"/>
      <c r="D850" s="107"/>
      <c r="E850" s="108"/>
      <c r="F850" s="108"/>
      <c r="G850" s="108"/>
      <c r="H850" s="108"/>
      <c r="I850" s="108"/>
      <c r="J850" s="109"/>
      <c r="K850" s="109"/>
      <c r="L850" s="108"/>
      <c r="M850" s="108"/>
      <c r="N850" s="108"/>
      <c r="O850" s="112"/>
      <c r="P850" s="112"/>
      <c r="Q850" s="108"/>
      <c r="R850" s="108"/>
      <c r="S850" s="112"/>
    </row>
    <row r="851" spans="1:19" ht="15.75" customHeight="1" x14ac:dyDescent="0.2">
      <c r="A851" s="108"/>
      <c r="B851" s="108"/>
      <c r="C851" s="108"/>
      <c r="D851" s="107"/>
      <c r="E851" s="108"/>
      <c r="F851" s="108"/>
      <c r="G851" s="108"/>
      <c r="H851" s="108"/>
      <c r="I851" s="108"/>
      <c r="J851" s="109"/>
      <c r="K851" s="109"/>
      <c r="L851" s="108"/>
      <c r="M851" s="108"/>
      <c r="N851" s="108"/>
      <c r="O851" s="112"/>
      <c r="P851" s="112"/>
      <c r="Q851" s="108"/>
      <c r="R851" s="108"/>
      <c r="S851" s="112"/>
    </row>
    <row r="852" spans="1:19" ht="15.75" customHeight="1" x14ac:dyDescent="0.2">
      <c r="A852" s="108"/>
      <c r="B852" s="108"/>
      <c r="C852" s="108"/>
      <c r="D852" s="107"/>
      <c r="E852" s="108"/>
      <c r="F852" s="108"/>
      <c r="G852" s="108"/>
      <c r="H852" s="108"/>
      <c r="I852" s="108"/>
      <c r="J852" s="109"/>
      <c r="K852" s="109"/>
      <c r="L852" s="108"/>
      <c r="M852" s="108"/>
      <c r="N852" s="108"/>
      <c r="O852" s="112"/>
      <c r="P852" s="112"/>
      <c r="Q852" s="108"/>
      <c r="R852" s="108"/>
      <c r="S852" s="112"/>
    </row>
    <row r="853" spans="1:19" ht="15.75" customHeight="1" x14ac:dyDescent="0.2">
      <c r="A853" s="108"/>
      <c r="B853" s="108"/>
      <c r="C853" s="108"/>
      <c r="D853" s="107"/>
      <c r="E853" s="108"/>
      <c r="F853" s="108"/>
      <c r="G853" s="108"/>
      <c r="H853" s="108"/>
      <c r="I853" s="108"/>
      <c r="J853" s="109"/>
      <c r="K853" s="109"/>
      <c r="L853" s="108"/>
      <c r="M853" s="108"/>
      <c r="N853" s="108"/>
      <c r="O853" s="112"/>
      <c r="P853" s="112"/>
      <c r="Q853" s="108"/>
      <c r="R853" s="108"/>
      <c r="S853" s="112"/>
    </row>
    <row r="854" spans="1:19" ht="15.75" customHeight="1" x14ac:dyDescent="0.2">
      <c r="A854" s="108"/>
      <c r="B854" s="108"/>
      <c r="C854" s="108"/>
      <c r="D854" s="107"/>
      <c r="E854" s="108"/>
      <c r="F854" s="108"/>
      <c r="G854" s="108"/>
      <c r="H854" s="108"/>
      <c r="I854" s="108"/>
      <c r="J854" s="109"/>
      <c r="K854" s="109"/>
      <c r="L854" s="108"/>
      <c r="M854" s="108"/>
      <c r="N854" s="108"/>
      <c r="O854" s="112"/>
      <c r="P854" s="112"/>
      <c r="Q854" s="108"/>
      <c r="R854" s="108"/>
      <c r="S854" s="112"/>
    </row>
    <row r="855" spans="1:19" ht="15.75" customHeight="1" x14ac:dyDescent="0.2">
      <c r="A855" s="108"/>
      <c r="B855" s="108"/>
      <c r="C855" s="108"/>
      <c r="D855" s="107"/>
      <c r="E855" s="108"/>
      <c r="F855" s="108"/>
      <c r="G855" s="108"/>
      <c r="H855" s="108"/>
      <c r="I855" s="108"/>
      <c r="J855" s="109"/>
      <c r="K855" s="109"/>
      <c r="L855" s="108"/>
      <c r="M855" s="108"/>
      <c r="N855" s="108"/>
      <c r="O855" s="112"/>
      <c r="P855" s="112"/>
      <c r="Q855" s="108"/>
      <c r="R855" s="108"/>
      <c r="S855" s="112"/>
    </row>
    <row r="856" spans="1:19" ht="15.75" customHeight="1" x14ac:dyDescent="0.2">
      <c r="A856" s="108"/>
      <c r="B856" s="108"/>
      <c r="C856" s="108"/>
      <c r="D856" s="107"/>
      <c r="E856" s="108"/>
      <c r="F856" s="108"/>
      <c r="G856" s="108"/>
      <c r="H856" s="108"/>
      <c r="I856" s="108"/>
      <c r="J856" s="109"/>
      <c r="K856" s="109"/>
      <c r="L856" s="108"/>
      <c r="M856" s="108"/>
      <c r="N856" s="108"/>
      <c r="O856" s="112"/>
      <c r="P856" s="112"/>
      <c r="Q856" s="108"/>
      <c r="R856" s="108"/>
      <c r="S856" s="112"/>
    </row>
    <row r="857" spans="1:19" ht="15.75" customHeight="1" x14ac:dyDescent="0.2">
      <c r="A857" s="108"/>
      <c r="B857" s="108"/>
      <c r="C857" s="108"/>
      <c r="D857" s="107"/>
      <c r="E857" s="108"/>
      <c r="F857" s="108"/>
      <c r="G857" s="108"/>
      <c r="H857" s="108"/>
      <c r="I857" s="108"/>
      <c r="J857" s="109"/>
      <c r="K857" s="109"/>
      <c r="L857" s="108"/>
      <c r="M857" s="108"/>
      <c r="N857" s="108"/>
      <c r="O857" s="112"/>
      <c r="P857" s="112"/>
      <c r="Q857" s="108"/>
      <c r="R857" s="108"/>
      <c r="S857" s="112"/>
    </row>
    <row r="858" spans="1:19" ht="15.75" customHeight="1" x14ac:dyDescent="0.2">
      <c r="A858" s="108"/>
      <c r="B858" s="108"/>
      <c r="C858" s="108"/>
      <c r="D858" s="107"/>
      <c r="E858" s="108"/>
      <c r="F858" s="108"/>
      <c r="G858" s="108"/>
      <c r="H858" s="108"/>
      <c r="I858" s="108"/>
      <c r="J858" s="109"/>
      <c r="K858" s="109"/>
      <c r="L858" s="108"/>
      <c r="M858" s="108"/>
      <c r="N858" s="108"/>
      <c r="O858" s="112"/>
      <c r="P858" s="112"/>
      <c r="Q858" s="108"/>
      <c r="R858" s="108"/>
      <c r="S858" s="112"/>
    </row>
    <row r="859" spans="1:19" ht="15.75" customHeight="1" x14ac:dyDescent="0.2">
      <c r="A859" s="108"/>
      <c r="B859" s="108"/>
      <c r="C859" s="108"/>
      <c r="D859" s="107"/>
      <c r="E859" s="108"/>
      <c r="F859" s="108"/>
      <c r="G859" s="108"/>
      <c r="H859" s="108"/>
      <c r="I859" s="108"/>
      <c r="J859" s="109"/>
      <c r="K859" s="109"/>
      <c r="L859" s="108"/>
      <c r="M859" s="108"/>
      <c r="N859" s="108"/>
      <c r="O859" s="112"/>
      <c r="P859" s="112"/>
      <c r="Q859" s="108"/>
      <c r="R859" s="108"/>
      <c r="S859" s="112"/>
    </row>
    <row r="860" spans="1:19" ht="15.75" customHeight="1" x14ac:dyDescent="0.2">
      <c r="A860" s="108"/>
      <c r="B860" s="108"/>
      <c r="C860" s="108"/>
      <c r="D860" s="107"/>
      <c r="E860" s="108"/>
      <c r="F860" s="108"/>
      <c r="G860" s="108"/>
      <c r="H860" s="108"/>
      <c r="I860" s="108"/>
      <c r="J860" s="109"/>
      <c r="K860" s="109"/>
      <c r="L860" s="108"/>
      <c r="M860" s="108"/>
      <c r="N860" s="108"/>
      <c r="O860" s="112"/>
      <c r="P860" s="112"/>
      <c r="Q860" s="108"/>
      <c r="R860" s="108"/>
      <c r="S860" s="112"/>
    </row>
    <row r="861" spans="1:19" ht="15.75" customHeight="1" x14ac:dyDescent="0.2">
      <c r="A861" s="108"/>
      <c r="B861" s="108"/>
      <c r="C861" s="108"/>
      <c r="D861" s="107"/>
      <c r="E861" s="108"/>
      <c r="F861" s="108"/>
      <c r="G861" s="108"/>
      <c r="H861" s="108"/>
      <c r="I861" s="108"/>
      <c r="J861" s="109"/>
      <c r="K861" s="109"/>
      <c r="L861" s="108"/>
      <c r="M861" s="108"/>
      <c r="N861" s="108"/>
      <c r="O861" s="112"/>
      <c r="P861" s="112"/>
      <c r="Q861" s="108"/>
      <c r="R861" s="108"/>
      <c r="S861" s="112"/>
    </row>
    <row r="862" spans="1:19" ht="15.75" customHeight="1" x14ac:dyDescent="0.2">
      <c r="A862" s="108"/>
      <c r="B862" s="108"/>
      <c r="C862" s="108"/>
      <c r="D862" s="107"/>
      <c r="E862" s="108"/>
      <c r="F862" s="108"/>
      <c r="G862" s="108"/>
      <c r="H862" s="108"/>
      <c r="I862" s="108"/>
      <c r="J862" s="109"/>
      <c r="K862" s="109"/>
      <c r="L862" s="108"/>
      <c r="M862" s="108"/>
      <c r="N862" s="108"/>
      <c r="O862" s="112"/>
      <c r="P862" s="112"/>
      <c r="Q862" s="108"/>
      <c r="R862" s="108"/>
      <c r="S862" s="112"/>
    </row>
    <row r="863" spans="1:19" ht="15.75" customHeight="1" x14ac:dyDescent="0.2">
      <c r="A863" s="108"/>
      <c r="B863" s="108"/>
      <c r="C863" s="108"/>
      <c r="D863" s="107"/>
      <c r="E863" s="108"/>
      <c r="F863" s="108"/>
      <c r="G863" s="108"/>
      <c r="H863" s="108"/>
      <c r="I863" s="108"/>
      <c r="J863" s="109"/>
      <c r="K863" s="109"/>
      <c r="L863" s="108"/>
      <c r="M863" s="108"/>
      <c r="N863" s="108"/>
      <c r="O863" s="112"/>
      <c r="P863" s="112"/>
      <c r="Q863" s="108"/>
      <c r="R863" s="108"/>
      <c r="S863" s="112"/>
    </row>
    <row r="864" spans="1:19" ht="15.75" customHeight="1" x14ac:dyDescent="0.2">
      <c r="A864" s="108"/>
      <c r="B864" s="108"/>
      <c r="C864" s="108"/>
      <c r="D864" s="107"/>
      <c r="E864" s="108"/>
      <c r="F864" s="108"/>
      <c r="G864" s="108"/>
      <c r="H864" s="108"/>
      <c r="I864" s="108"/>
      <c r="J864" s="109"/>
      <c r="K864" s="109"/>
      <c r="L864" s="108"/>
      <c r="M864" s="108"/>
      <c r="N864" s="108"/>
      <c r="O864" s="112"/>
      <c r="P864" s="112"/>
      <c r="Q864" s="108"/>
      <c r="R864" s="108"/>
      <c r="S864" s="112"/>
    </row>
    <row r="865" spans="1:19" ht="15.75" customHeight="1" x14ac:dyDescent="0.2">
      <c r="A865" s="108"/>
      <c r="B865" s="108"/>
      <c r="C865" s="108"/>
      <c r="D865" s="107"/>
      <c r="E865" s="108"/>
      <c r="F865" s="108"/>
      <c r="G865" s="108"/>
      <c r="H865" s="108"/>
      <c r="I865" s="108"/>
      <c r="J865" s="109"/>
      <c r="K865" s="109"/>
      <c r="L865" s="108"/>
      <c r="M865" s="108"/>
      <c r="N865" s="108"/>
      <c r="O865" s="112"/>
      <c r="P865" s="112"/>
      <c r="Q865" s="108"/>
      <c r="R865" s="108"/>
      <c r="S865" s="112"/>
    </row>
    <row r="866" spans="1:19" ht="15.75" customHeight="1" x14ac:dyDescent="0.2">
      <c r="A866" s="108"/>
      <c r="B866" s="108"/>
      <c r="C866" s="108"/>
      <c r="D866" s="107"/>
      <c r="E866" s="108"/>
      <c r="F866" s="108"/>
      <c r="G866" s="108"/>
      <c r="H866" s="108"/>
      <c r="I866" s="108"/>
      <c r="J866" s="109"/>
      <c r="K866" s="109"/>
      <c r="L866" s="108"/>
      <c r="M866" s="108"/>
      <c r="N866" s="108"/>
      <c r="O866" s="112"/>
      <c r="P866" s="112"/>
      <c r="Q866" s="108"/>
      <c r="R866" s="108"/>
      <c r="S866" s="112"/>
    </row>
    <row r="867" spans="1:19" ht="15.75" customHeight="1" x14ac:dyDescent="0.2">
      <c r="A867" s="108"/>
      <c r="B867" s="108"/>
      <c r="C867" s="108"/>
      <c r="D867" s="107"/>
      <c r="E867" s="108"/>
      <c r="F867" s="108"/>
      <c r="G867" s="108"/>
      <c r="H867" s="108"/>
      <c r="I867" s="108"/>
      <c r="J867" s="109"/>
      <c r="K867" s="109"/>
      <c r="L867" s="108"/>
      <c r="M867" s="108"/>
      <c r="N867" s="108"/>
      <c r="O867" s="112"/>
      <c r="P867" s="112"/>
      <c r="Q867" s="108"/>
      <c r="R867" s="108"/>
      <c r="S867" s="112"/>
    </row>
    <row r="868" spans="1:19" ht="15.75" customHeight="1" x14ac:dyDescent="0.2">
      <c r="A868" s="108"/>
      <c r="B868" s="108"/>
      <c r="C868" s="108"/>
      <c r="D868" s="107"/>
      <c r="E868" s="108"/>
      <c r="F868" s="108"/>
      <c r="G868" s="108"/>
      <c r="H868" s="108"/>
      <c r="I868" s="108"/>
      <c r="J868" s="109"/>
      <c r="K868" s="109"/>
      <c r="L868" s="108"/>
      <c r="M868" s="108"/>
      <c r="N868" s="108"/>
      <c r="O868" s="112"/>
      <c r="P868" s="112"/>
      <c r="Q868" s="108"/>
      <c r="R868" s="108"/>
      <c r="S868" s="112"/>
    </row>
    <row r="869" spans="1:19" ht="15.75" customHeight="1" x14ac:dyDescent="0.2">
      <c r="A869" s="108"/>
      <c r="B869" s="108"/>
      <c r="C869" s="108"/>
      <c r="D869" s="107"/>
      <c r="E869" s="108"/>
      <c r="F869" s="108"/>
      <c r="G869" s="108"/>
      <c r="H869" s="108"/>
      <c r="I869" s="108"/>
      <c r="J869" s="109"/>
      <c r="K869" s="109"/>
      <c r="L869" s="108"/>
      <c r="M869" s="108"/>
      <c r="N869" s="108"/>
      <c r="O869" s="112"/>
      <c r="P869" s="112"/>
      <c r="Q869" s="108"/>
      <c r="R869" s="108"/>
      <c r="S869" s="112"/>
    </row>
    <row r="870" spans="1:19" ht="15.75" customHeight="1" x14ac:dyDescent="0.2">
      <c r="A870" s="108"/>
      <c r="B870" s="108"/>
      <c r="C870" s="108"/>
      <c r="D870" s="107"/>
      <c r="E870" s="108"/>
      <c r="F870" s="108"/>
      <c r="G870" s="108"/>
      <c r="H870" s="108"/>
      <c r="I870" s="108"/>
      <c r="J870" s="109"/>
      <c r="K870" s="109"/>
      <c r="L870" s="108"/>
      <c r="M870" s="108"/>
      <c r="N870" s="108"/>
      <c r="O870" s="112"/>
      <c r="P870" s="112"/>
      <c r="Q870" s="108"/>
      <c r="R870" s="108"/>
      <c r="S870" s="112"/>
    </row>
    <row r="871" spans="1:19" ht="15.75" customHeight="1" x14ac:dyDescent="0.2">
      <c r="A871" s="108"/>
      <c r="B871" s="108"/>
      <c r="C871" s="108"/>
      <c r="D871" s="107"/>
      <c r="E871" s="108"/>
      <c r="F871" s="108"/>
      <c r="G871" s="108"/>
      <c r="H871" s="108"/>
      <c r="I871" s="108"/>
      <c r="J871" s="109"/>
      <c r="K871" s="109"/>
      <c r="L871" s="108"/>
      <c r="M871" s="108"/>
      <c r="N871" s="108"/>
      <c r="O871" s="112"/>
      <c r="P871" s="112"/>
      <c r="Q871" s="108"/>
      <c r="R871" s="108"/>
      <c r="S871" s="112"/>
    </row>
    <row r="872" spans="1:19" ht="15.75" customHeight="1" x14ac:dyDescent="0.2">
      <c r="A872" s="108"/>
      <c r="B872" s="108"/>
      <c r="C872" s="108"/>
      <c r="D872" s="107"/>
      <c r="E872" s="108"/>
      <c r="F872" s="108"/>
      <c r="G872" s="108"/>
      <c r="H872" s="108"/>
      <c r="I872" s="108"/>
      <c r="J872" s="109"/>
      <c r="K872" s="109"/>
      <c r="L872" s="108"/>
      <c r="M872" s="108"/>
      <c r="N872" s="108"/>
      <c r="O872" s="112"/>
      <c r="P872" s="112"/>
      <c r="Q872" s="108"/>
      <c r="R872" s="108"/>
      <c r="S872" s="112"/>
    </row>
    <row r="873" spans="1:19" ht="15.75" customHeight="1" x14ac:dyDescent="0.2">
      <c r="A873" s="108"/>
      <c r="B873" s="108"/>
      <c r="C873" s="108"/>
      <c r="D873" s="107"/>
      <c r="E873" s="108"/>
      <c r="F873" s="108"/>
      <c r="G873" s="108"/>
      <c r="H873" s="108"/>
      <c r="I873" s="108"/>
      <c r="J873" s="109"/>
      <c r="K873" s="109"/>
      <c r="L873" s="108"/>
      <c r="M873" s="108"/>
      <c r="N873" s="108"/>
      <c r="O873" s="112"/>
      <c r="P873" s="112"/>
      <c r="Q873" s="108"/>
      <c r="R873" s="108"/>
      <c r="S873" s="112"/>
    </row>
    <row r="874" spans="1:19" ht="15.75" customHeight="1" x14ac:dyDescent="0.2">
      <c r="A874" s="108"/>
      <c r="B874" s="108"/>
      <c r="C874" s="108"/>
      <c r="D874" s="107"/>
      <c r="E874" s="108"/>
      <c r="F874" s="108"/>
      <c r="G874" s="108"/>
      <c r="H874" s="108"/>
      <c r="I874" s="108"/>
      <c r="J874" s="109"/>
      <c r="K874" s="109"/>
      <c r="L874" s="108"/>
      <c r="M874" s="108"/>
      <c r="N874" s="108"/>
      <c r="O874" s="112"/>
      <c r="P874" s="112"/>
      <c r="Q874" s="108"/>
      <c r="R874" s="108"/>
      <c r="S874" s="112"/>
    </row>
    <row r="875" spans="1:19" ht="15.75" customHeight="1" x14ac:dyDescent="0.2">
      <c r="A875" s="108"/>
      <c r="B875" s="108"/>
      <c r="C875" s="108"/>
      <c r="D875" s="107"/>
      <c r="E875" s="108"/>
      <c r="F875" s="108"/>
      <c r="G875" s="108"/>
      <c r="H875" s="108"/>
      <c r="I875" s="108"/>
      <c r="J875" s="109"/>
      <c r="K875" s="109"/>
      <c r="L875" s="108"/>
      <c r="M875" s="108"/>
      <c r="N875" s="108"/>
      <c r="O875" s="112"/>
      <c r="P875" s="112"/>
      <c r="Q875" s="108"/>
      <c r="R875" s="108"/>
      <c r="S875" s="112"/>
    </row>
    <row r="876" spans="1:19" ht="15.75" customHeight="1" x14ac:dyDescent="0.2">
      <c r="A876" s="108"/>
      <c r="B876" s="108"/>
      <c r="C876" s="108"/>
      <c r="D876" s="107"/>
      <c r="E876" s="108"/>
      <c r="F876" s="108"/>
      <c r="G876" s="108"/>
      <c r="H876" s="108"/>
      <c r="I876" s="108"/>
      <c r="J876" s="109"/>
      <c r="K876" s="109"/>
      <c r="L876" s="108"/>
      <c r="M876" s="108"/>
      <c r="N876" s="108"/>
      <c r="O876" s="112"/>
      <c r="P876" s="112"/>
      <c r="Q876" s="108"/>
      <c r="R876" s="108"/>
      <c r="S876" s="112"/>
    </row>
    <row r="877" spans="1:19" ht="15.75" customHeight="1" x14ac:dyDescent="0.2">
      <c r="A877" s="108"/>
      <c r="B877" s="108"/>
      <c r="C877" s="108"/>
      <c r="D877" s="107"/>
      <c r="E877" s="108"/>
      <c r="F877" s="108"/>
      <c r="G877" s="108"/>
      <c r="H877" s="108"/>
      <c r="I877" s="108"/>
      <c r="J877" s="109"/>
      <c r="K877" s="109"/>
      <c r="L877" s="108"/>
      <c r="M877" s="108"/>
      <c r="N877" s="108"/>
      <c r="O877" s="112"/>
      <c r="P877" s="112"/>
      <c r="Q877" s="108"/>
      <c r="R877" s="108"/>
      <c r="S877" s="112"/>
    </row>
    <row r="878" spans="1:19" ht="15.75" customHeight="1" x14ac:dyDescent="0.2">
      <c r="A878" s="108"/>
      <c r="B878" s="108"/>
      <c r="C878" s="108"/>
      <c r="D878" s="107"/>
      <c r="E878" s="108"/>
      <c r="F878" s="108"/>
      <c r="G878" s="108"/>
      <c r="H878" s="108"/>
      <c r="I878" s="108"/>
      <c r="J878" s="109"/>
      <c r="K878" s="109"/>
      <c r="L878" s="108"/>
      <c r="M878" s="108"/>
      <c r="N878" s="108"/>
      <c r="O878" s="112"/>
      <c r="P878" s="112"/>
      <c r="Q878" s="108"/>
      <c r="R878" s="108"/>
      <c r="S878" s="112"/>
    </row>
    <row r="879" spans="1:19" ht="15.75" customHeight="1" x14ac:dyDescent="0.2">
      <c r="A879" s="108"/>
      <c r="B879" s="108"/>
      <c r="C879" s="108"/>
      <c r="D879" s="107"/>
      <c r="E879" s="108"/>
      <c r="F879" s="108"/>
      <c r="G879" s="108"/>
      <c r="H879" s="108"/>
      <c r="I879" s="108"/>
      <c r="J879" s="109"/>
      <c r="K879" s="109"/>
      <c r="L879" s="108"/>
      <c r="M879" s="108"/>
      <c r="N879" s="108"/>
      <c r="O879" s="112"/>
      <c r="P879" s="112"/>
      <c r="Q879" s="108"/>
      <c r="R879" s="108"/>
      <c r="S879" s="112"/>
    </row>
    <row r="880" spans="1:19" ht="15.75" customHeight="1" x14ac:dyDescent="0.2">
      <c r="A880" s="108"/>
      <c r="B880" s="108"/>
      <c r="C880" s="108"/>
      <c r="D880" s="107"/>
      <c r="E880" s="108"/>
      <c r="F880" s="108"/>
      <c r="G880" s="108"/>
      <c r="H880" s="108"/>
      <c r="I880" s="108"/>
      <c r="J880" s="109"/>
      <c r="K880" s="109"/>
      <c r="L880" s="108"/>
      <c r="M880" s="108"/>
      <c r="N880" s="108"/>
      <c r="O880" s="112"/>
      <c r="P880" s="112"/>
      <c r="Q880" s="108"/>
      <c r="R880" s="108"/>
      <c r="S880" s="112"/>
    </row>
    <row r="881" spans="1:19" ht="15.75" customHeight="1" x14ac:dyDescent="0.2">
      <c r="A881" s="108"/>
      <c r="B881" s="108"/>
      <c r="C881" s="108"/>
      <c r="D881" s="107"/>
      <c r="E881" s="108"/>
      <c r="F881" s="108"/>
      <c r="G881" s="108"/>
      <c r="H881" s="108"/>
      <c r="I881" s="108"/>
      <c r="J881" s="109"/>
      <c r="K881" s="109"/>
      <c r="L881" s="108"/>
      <c r="M881" s="108"/>
      <c r="N881" s="108"/>
      <c r="O881" s="112"/>
      <c r="P881" s="112"/>
      <c r="Q881" s="108"/>
      <c r="R881" s="108"/>
      <c r="S881" s="112"/>
    </row>
    <row r="882" spans="1:19" ht="15.75" customHeight="1" x14ac:dyDescent="0.2">
      <c r="A882" s="108"/>
      <c r="B882" s="108"/>
      <c r="C882" s="108"/>
      <c r="D882" s="107"/>
      <c r="E882" s="108"/>
      <c r="F882" s="108"/>
      <c r="G882" s="108"/>
      <c r="H882" s="108"/>
      <c r="I882" s="108"/>
      <c r="J882" s="109"/>
      <c r="K882" s="109"/>
      <c r="L882" s="108"/>
      <c r="M882" s="108"/>
      <c r="N882" s="108"/>
      <c r="O882" s="112"/>
      <c r="P882" s="112"/>
      <c r="Q882" s="108"/>
      <c r="R882" s="108"/>
      <c r="S882" s="112"/>
    </row>
    <row r="883" spans="1:19" ht="15.75" customHeight="1" x14ac:dyDescent="0.2">
      <c r="A883" s="108"/>
      <c r="B883" s="108"/>
      <c r="C883" s="108"/>
      <c r="D883" s="107"/>
      <c r="E883" s="108"/>
      <c r="F883" s="108"/>
      <c r="G883" s="108"/>
      <c r="H883" s="108"/>
      <c r="I883" s="108"/>
      <c r="J883" s="109"/>
      <c r="K883" s="109"/>
      <c r="L883" s="108"/>
      <c r="M883" s="108"/>
      <c r="N883" s="108"/>
      <c r="O883" s="112"/>
      <c r="P883" s="112"/>
      <c r="Q883" s="108"/>
      <c r="R883" s="108"/>
      <c r="S883" s="112"/>
    </row>
    <row r="884" spans="1:19" ht="15.75" customHeight="1" x14ac:dyDescent="0.2">
      <c r="A884" s="108"/>
      <c r="B884" s="108"/>
      <c r="C884" s="108"/>
      <c r="D884" s="107"/>
      <c r="E884" s="108"/>
      <c r="F884" s="108"/>
      <c r="G884" s="108"/>
      <c r="H884" s="108"/>
      <c r="I884" s="108"/>
      <c r="J884" s="109"/>
      <c r="K884" s="109"/>
      <c r="L884" s="108"/>
      <c r="M884" s="108"/>
      <c r="N884" s="108"/>
      <c r="O884" s="112"/>
      <c r="P884" s="112"/>
      <c r="Q884" s="108"/>
      <c r="R884" s="108"/>
      <c r="S884" s="112"/>
    </row>
    <row r="885" spans="1:19" ht="15.75" customHeight="1" x14ac:dyDescent="0.2">
      <c r="A885" s="108"/>
      <c r="B885" s="108"/>
      <c r="C885" s="108"/>
      <c r="D885" s="107"/>
      <c r="E885" s="108"/>
      <c r="F885" s="108"/>
      <c r="G885" s="108"/>
      <c r="H885" s="108"/>
      <c r="I885" s="108"/>
      <c r="J885" s="109"/>
      <c r="K885" s="109"/>
      <c r="L885" s="108"/>
      <c r="M885" s="108"/>
      <c r="N885" s="108"/>
      <c r="O885" s="112"/>
      <c r="P885" s="112"/>
      <c r="Q885" s="108"/>
      <c r="R885" s="108"/>
      <c r="S885" s="112"/>
    </row>
    <row r="886" spans="1:19" ht="15.75" customHeight="1" x14ac:dyDescent="0.2">
      <c r="A886" s="108"/>
      <c r="B886" s="108"/>
      <c r="C886" s="108"/>
      <c r="D886" s="107"/>
      <c r="E886" s="108"/>
      <c r="F886" s="108"/>
      <c r="G886" s="108"/>
      <c r="H886" s="108"/>
      <c r="I886" s="108"/>
      <c r="J886" s="109"/>
      <c r="K886" s="109"/>
      <c r="L886" s="108"/>
      <c r="M886" s="108"/>
      <c r="N886" s="108"/>
      <c r="O886" s="112"/>
      <c r="P886" s="112"/>
      <c r="Q886" s="108"/>
      <c r="R886" s="108"/>
      <c r="S886" s="112"/>
    </row>
    <row r="887" spans="1:19" ht="15.75" customHeight="1" x14ac:dyDescent="0.2">
      <c r="A887" s="108"/>
      <c r="B887" s="108"/>
      <c r="C887" s="108"/>
      <c r="D887" s="107"/>
      <c r="E887" s="108"/>
      <c r="F887" s="108"/>
      <c r="G887" s="108"/>
      <c r="H887" s="108"/>
      <c r="I887" s="108"/>
      <c r="J887" s="109"/>
      <c r="K887" s="109"/>
      <c r="L887" s="108"/>
      <c r="M887" s="108"/>
      <c r="N887" s="108"/>
      <c r="O887" s="112"/>
      <c r="P887" s="112"/>
      <c r="Q887" s="108"/>
      <c r="R887" s="108"/>
      <c r="S887" s="112"/>
    </row>
    <row r="888" spans="1:19" ht="15.75" customHeight="1" x14ac:dyDescent="0.2">
      <c r="A888" s="108"/>
      <c r="B888" s="108"/>
      <c r="C888" s="108"/>
      <c r="D888" s="107"/>
      <c r="E888" s="108"/>
      <c r="F888" s="108"/>
      <c r="G888" s="108"/>
      <c r="H888" s="108"/>
      <c r="I888" s="108"/>
      <c r="J888" s="109"/>
      <c r="K888" s="109"/>
      <c r="L888" s="108"/>
      <c r="M888" s="108"/>
      <c r="N888" s="108"/>
      <c r="O888" s="112"/>
      <c r="P888" s="112"/>
      <c r="Q888" s="108"/>
      <c r="R888" s="108"/>
      <c r="S888" s="112"/>
    </row>
    <row r="889" spans="1:19" ht="15.75" customHeight="1" x14ac:dyDescent="0.2">
      <c r="A889" s="108"/>
      <c r="B889" s="108"/>
      <c r="C889" s="108"/>
      <c r="D889" s="107"/>
      <c r="E889" s="108"/>
      <c r="F889" s="108"/>
      <c r="G889" s="108"/>
      <c r="H889" s="108"/>
      <c r="I889" s="108"/>
      <c r="J889" s="109"/>
      <c r="K889" s="109"/>
      <c r="L889" s="108"/>
      <c r="M889" s="108"/>
      <c r="N889" s="108"/>
      <c r="O889" s="112"/>
      <c r="P889" s="112"/>
      <c r="Q889" s="108"/>
      <c r="R889" s="108"/>
      <c r="S889" s="112"/>
    </row>
    <row r="890" spans="1:19" ht="15.75" customHeight="1" x14ac:dyDescent="0.2">
      <c r="A890" s="108"/>
      <c r="B890" s="108"/>
      <c r="C890" s="108"/>
      <c r="D890" s="107"/>
      <c r="E890" s="108"/>
      <c r="F890" s="108"/>
      <c r="G890" s="108"/>
      <c r="H890" s="108"/>
      <c r="I890" s="108"/>
      <c r="J890" s="109"/>
      <c r="K890" s="109"/>
      <c r="L890" s="108"/>
      <c r="M890" s="108"/>
      <c r="N890" s="108"/>
      <c r="O890" s="112"/>
      <c r="P890" s="112"/>
      <c r="Q890" s="108"/>
      <c r="R890" s="108"/>
      <c r="S890" s="112"/>
    </row>
    <row r="891" spans="1:19" ht="15.75" customHeight="1" x14ac:dyDescent="0.2">
      <c r="A891" s="108"/>
      <c r="B891" s="108"/>
      <c r="C891" s="108"/>
      <c r="D891" s="107"/>
      <c r="E891" s="108"/>
      <c r="F891" s="108"/>
      <c r="G891" s="108"/>
      <c r="H891" s="108"/>
      <c r="I891" s="108"/>
      <c r="J891" s="109"/>
      <c r="K891" s="109"/>
      <c r="L891" s="108"/>
      <c r="M891" s="108"/>
      <c r="N891" s="108"/>
      <c r="O891" s="112"/>
      <c r="P891" s="112"/>
      <c r="Q891" s="108"/>
      <c r="R891" s="108"/>
      <c r="S891" s="112"/>
    </row>
    <row r="892" spans="1:19" ht="15.75" customHeight="1" x14ac:dyDescent="0.2">
      <c r="A892" s="108"/>
      <c r="B892" s="108"/>
      <c r="C892" s="108"/>
      <c r="D892" s="107"/>
      <c r="E892" s="108"/>
      <c r="F892" s="108"/>
      <c r="G892" s="108"/>
      <c r="H892" s="108"/>
      <c r="I892" s="108"/>
      <c r="J892" s="109"/>
      <c r="K892" s="109"/>
      <c r="L892" s="108"/>
      <c r="M892" s="108"/>
      <c r="N892" s="108"/>
      <c r="O892" s="112"/>
      <c r="P892" s="112"/>
      <c r="Q892" s="108"/>
      <c r="R892" s="108"/>
      <c r="S892" s="112"/>
    </row>
    <row r="893" spans="1:19" ht="15.75" customHeight="1" x14ac:dyDescent="0.2">
      <c r="A893" s="108"/>
      <c r="B893" s="108"/>
      <c r="C893" s="108"/>
      <c r="D893" s="107"/>
      <c r="E893" s="108"/>
      <c r="F893" s="108"/>
      <c r="G893" s="108"/>
      <c r="H893" s="108"/>
      <c r="I893" s="108"/>
      <c r="J893" s="109"/>
      <c r="K893" s="109"/>
      <c r="L893" s="108"/>
      <c r="M893" s="108"/>
      <c r="N893" s="108"/>
      <c r="O893" s="112"/>
      <c r="P893" s="112"/>
      <c r="Q893" s="108"/>
      <c r="R893" s="108"/>
      <c r="S893" s="112"/>
    </row>
    <row r="894" spans="1:19" ht="15.75" customHeight="1" x14ac:dyDescent="0.2">
      <c r="A894" s="108"/>
      <c r="B894" s="108"/>
      <c r="C894" s="108"/>
      <c r="D894" s="107"/>
      <c r="E894" s="108"/>
      <c r="F894" s="108"/>
      <c r="G894" s="108"/>
      <c r="H894" s="108"/>
      <c r="I894" s="108"/>
      <c r="J894" s="109"/>
      <c r="K894" s="109"/>
      <c r="L894" s="108"/>
      <c r="M894" s="108"/>
      <c r="N894" s="108"/>
      <c r="O894" s="112"/>
      <c r="P894" s="112"/>
      <c r="Q894" s="108"/>
      <c r="R894" s="108"/>
      <c r="S894" s="112"/>
    </row>
    <row r="895" spans="1:19" ht="15.75" customHeight="1" x14ac:dyDescent="0.2">
      <c r="A895" s="108"/>
      <c r="B895" s="108"/>
      <c r="C895" s="108"/>
      <c r="D895" s="107"/>
      <c r="E895" s="108"/>
      <c r="F895" s="108"/>
      <c r="G895" s="108"/>
      <c r="H895" s="108"/>
      <c r="I895" s="108"/>
      <c r="J895" s="109"/>
      <c r="K895" s="109"/>
      <c r="L895" s="108"/>
      <c r="M895" s="108"/>
      <c r="N895" s="108"/>
      <c r="O895" s="112"/>
      <c r="P895" s="112"/>
      <c r="Q895" s="108"/>
      <c r="R895" s="108"/>
      <c r="S895" s="112"/>
    </row>
    <row r="896" spans="1:19" ht="15.75" customHeight="1" x14ac:dyDescent="0.2">
      <c r="A896" s="108"/>
      <c r="B896" s="108"/>
      <c r="C896" s="108"/>
      <c r="D896" s="107"/>
      <c r="E896" s="108"/>
      <c r="F896" s="108"/>
      <c r="G896" s="108"/>
      <c r="H896" s="108"/>
      <c r="I896" s="108"/>
      <c r="J896" s="109"/>
      <c r="K896" s="109"/>
      <c r="L896" s="108"/>
      <c r="M896" s="108"/>
      <c r="N896" s="108"/>
      <c r="O896" s="112"/>
      <c r="P896" s="112"/>
      <c r="Q896" s="108"/>
      <c r="R896" s="108"/>
      <c r="S896" s="112"/>
    </row>
    <row r="897" spans="1:19" ht="15.75" customHeight="1" x14ac:dyDescent="0.2">
      <c r="A897" s="108"/>
      <c r="B897" s="108"/>
      <c r="C897" s="108"/>
      <c r="D897" s="107"/>
      <c r="E897" s="108"/>
      <c r="F897" s="108"/>
      <c r="G897" s="108"/>
      <c r="H897" s="108"/>
      <c r="I897" s="108"/>
      <c r="J897" s="109"/>
      <c r="K897" s="109"/>
      <c r="L897" s="108"/>
      <c r="M897" s="108"/>
      <c r="N897" s="108"/>
      <c r="O897" s="112"/>
      <c r="P897" s="112"/>
      <c r="Q897" s="108"/>
      <c r="R897" s="108"/>
      <c r="S897" s="112"/>
    </row>
    <row r="898" spans="1:19" ht="15.75" customHeight="1" x14ac:dyDescent="0.2">
      <c r="A898" s="108"/>
      <c r="B898" s="108"/>
      <c r="C898" s="108"/>
      <c r="D898" s="107"/>
      <c r="E898" s="108"/>
      <c r="F898" s="108"/>
      <c r="G898" s="108"/>
      <c r="H898" s="108"/>
      <c r="I898" s="108"/>
      <c r="J898" s="109"/>
      <c r="K898" s="109"/>
      <c r="L898" s="108"/>
      <c r="M898" s="108"/>
      <c r="N898" s="108"/>
      <c r="O898" s="112"/>
      <c r="P898" s="112"/>
      <c r="Q898" s="108"/>
      <c r="R898" s="108"/>
      <c r="S898" s="112"/>
    </row>
    <row r="899" spans="1:19" ht="15.75" customHeight="1" x14ac:dyDescent="0.2">
      <c r="A899" s="108"/>
      <c r="B899" s="108"/>
      <c r="C899" s="108"/>
      <c r="D899" s="107"/>
      <c r="E899" s="108"/>
      <c r="F899" s="108"/>
      <c r="G899" s="108"/>
      <c r="H899" s="108"/>
      <c r="I899" s="108"/>
      <c r="J899" s="109"/>
      <c r="K899" s="109"/>
      <c r="L899" s="108"/>
      <c r="M899" s="108"/>
      <c r="N899" s="108"/>
      <c r="O899" s="112"/>
      <c r="P899" s="112"/>
      <c r="Q899" s="108"/>
      <c r="R899" s="108"/>
      <c r="S899" s="112"/>
    </row>
    <row r="900" spans="1:19" ht="15.75" customHeight="1" x14ac:dyDescent="0.2">
      <c r="A900" s="108"/>
      <c r="B900" s="108"/>
      <c r="C900" s="108"/>
      <c r="D900" s="107"/>
      <c r="E900" s="108"/>
      <c r="F900" s="108"/>
      <c r="G900" s="108"/>
      <c r="H900" s="108"/>
      <c r="I900" s="108"/>
      <c r="J900" s="109"/>
      <c r="K900" s="109"/>
      <c r="L900" s="108"/>
      <c r="M900" s="108"/>
      <c r="N900" s="108"/>
      <c r="O900" s="112"/>
      <c r="P900" s="112"/>
      <c r="Q900" s="108"/>
      <c r="R900" s="108"/>
      <c r="S900" s="112"/>
    </row>
    <row r="901" spans="1:19" ht="15.75" customHeight="1" x14ac:dyDescent="0.2">
      <c r="A901" s="108"/>
      <c r="B901" s="108"/>
      <c r="C901" s="108"/>
      <c r="D901" s="107"/>
      <c r="E901" s="108"/>
      <c r="F901" s="108"/>
      <c r="G901" s="108"/>
      <c r="H901" s="108"/>
      <c r="I901" s="108"/>
      <c r="J901" s="109"/>
      <c r="K901" s="109"/>
      <c r="L901" s="108"/>
      <c r="M901" s="108"/>
      <c r="N901" s="108"/>
      <c r="O901" s="112"/>
      <c r="P901" s="112"/>
      <c r="Q901" s="108"/>
      <c r="R901" s="108"/>
      <c r="S901" s="112"/>
    </row>
    <row r="902" spans="1:19" ht="15.75" customHeight="1" x14ac:dyDescent="0.2">
      <c r="A902" s="108"/>
      <c r="B902" s="108"/>
      <c r="C902" s="108"/>
      <c r="D902" s="107"/>
      <c r="E902" s="108"/>
      <c r="F902" s="108"/>
      <c r="G902" s="108"/>
      <c r="H902" s="108"/>
      <c r="I902" s="108"/>
      <c r="J902" s="109"/>
      <c r="K902" s="109"/>
      <c r="L902" s="108"/>
      <c r="M902" s="108"/>
      <c r="N902" s="108"/>
      <c r="O902" s="112"/>
      <c r="P902" s="112"/>
      <c r="Q902" s="108"/>
      <c r="R902" s="108"/>
      <c r="S902" s="112"/>
    </row>
    <row r="903" spans="1:19" ht="15.75" customHeight="1" x14ac:dyDescent="0.2">
      <c r="A903" s="108"/>
      <c r="B903" s="108"/>
      <c r="C903" s="108"/>
      <c r="D903" s="107"/>
      <c r="E903" s="108"/>
      <c r="F903" s="108"/>
      <c r="G903" s="108"/>
      <c r="H903" s="108"/>
      <c r="I903" s="108"/>
      <c r="J903" s="109"/>
      <c r="K903" s="109"/>
      <c r="L903" s="108"/>
      <c r="M903" s="108"/>
      <c r="N903" s="108"/>
      <c r="O903" s="112"/>
      <c r="P903" s="112"/>
      <c r="Q903" s="108"/>
      <c r="R903" s="108"/>
      <c r="S903" s="112"/>
    </row>
    <row r="904" spans="1:19" ht="15.75" customHeight="1" x14ac:dyDescent="0.2">
      <c r="A904" s="108"/>
      <c r="B904" s="108"/>
      <c r="C904" s="108"/>
      <c r="D904" s="107"/>
      <c r="E904" s="108"/>
      <c r="F904" s="108"/>
      <c r="G904" s="108"/>
      <c r="H904" s="108"/>
      <c r="I904" s="108"/>
      <c r="J904" s="109"/>
      <c r="K904" s="109"/>
      <c r="L904" s="108"/>
      <c r="M904" s="108"/>
      <c r="N904" s="108"/>
      <c r="O904" s="112"/>
      <c r="P904" s="112"/>
      <c r="Q904" s="108"/>
      <c r="R904" s="108"/>
      <c r="S904" s="112"/>
    </row>
    <row r="905" spans="1:19" ht="15.75" customHeight="1" x14ac:dyDescent="0.2">
      <c r="A905" s="108"/>
      <c r="B905" s="108"/>
      <c r="C905" s="108"/>
      <c r="D905" s="107"/>
      <c r="E905" s="108"/>
      <c r="F905" s="108"/>
      <c r="G905" s="108"/>
      <c r="H905" s="108"/>
      <c r="I905" s="108"/>
      <c r="J905" s="109"/>
      <c r="K905" s="109"/>
      <c r="L905" s="108"/>
      <c r="M905" s="108"/>
      <c r="N905" s="108"/>
      <c r="O905" s="112"/>
      <c r="P905" s="112"/>
      <c r="Q905" s="108"/>
      <c r="R905" s="108"/>
      <c r="S905" s="112"/>
    </row>
    <row r="906" spans="1:19" ht="15.75" customHeight="1" x14ac:dyDescent="0.2">
      <c r="A906" s="108"/>
      <c r="B906" s="108"/>
      <c r="C906" s="108"/>
      <c r="D906" s="107"/>
      <c r="E906" s="108"/>
      <c r="F906" s="108"/>
      <c r="G906" s="108"/>
      <c r="H906" s="108"/>
      <c r="I906" s="108"/>
      <c r="J906" s="109"/>
      <c r="K906" s="109"/>
      <c r="L906" s="108"/>
      <c r="M906" s="108"/>
      <c r="N906" s="108"/>
      <c r="O906" s="112"/>
      <c r="P906" s="112"/>
      <c r="Q906" s="108"/>
      <c r="R906" s="108"/>
      <c r="S906" s="112"/>
    </row>
    <row r="907" spans="1:19" ht="15.75" customHeight="1" x14ac:dyDescent="0.2">
      <c r="A907" s="108"/>
      <c r="B907" s="108"/>
      <c r="C907" s="108"/>
      <c r="D907" s="107"/>
      <c r="E907" s="108"/>
      <c r="F907" s="108"/>
      <c r="G907" s="108"/>
      <c r="H907" s="108"/>
      <c r="I907" s="108"/>
      <c r="J907" s="109"/>
      <c r="K907" s="109"/>
      <c r="L907" s="108"/>
      <c r="M907" s="108"/>
      <c r="N907" s="108"/>
      <c r="O907" s="112"/>
      <c r="P907" s="112"/>
      <c r="Q907" s="108"/>
      <c r="R907" s="108"/>
      <c r="S907" s="112"/>
    </row>
    <row r="908" spans="1:19" ht="15.75" customHeight="1" x14ac:dyDescent="0.2">
      <c r="A908" s="108"/>
      <c r="B908" s="108"/>
      <c r="C908" s="108"/>
      <c r="D908" s="107"/>
      <c r="E908" s="108"/>
      <c r="F908" s="108"/>
      <c r="G908" s="108"/>
      <c r="H908" s="108"/>
      <c r="I908" s="108"/>
      <c r="J908" s="109"/>
      <c r="K908" s="109"/>
      <c r="L908" s="108"/>
      <c r="M908" s="108"/>
      <c r="N908" s="108"/>
      <c r="O908" s="112"/>
      <c r="P908" s="112"/>
      <c r="Q908" s="108"/>
      <c r="R908" s="108"/>
      <c r="S908" s="112"/>
    </row>
    <row r="909" spans="1:19" ht="15.75" customHeight="1" x14ac:dyDescent="0.2">
      <c r="A909" s="108"/>
      <c r="B909" s="108"/>
      <c r="C909" s="108"/>
      <c r="D909" s="107"/>
      <c r="E909" s="108"/>
      <c r="F909" s="108"/>
      <c r="G909" s="108"/>
      <c r="H909" s="108"/>
      <c r="I909" s="108"/>
      <c r="J909" s="109"/>
      <c r="K909" s="109"/>
      <c r="L909" s="108"/>
      <c r="M909" s="108"/>
      <c r="N909" s="108"/>
      <c r="O909" s="112"/>
      <c r="P909" s="112"/>
      <c r="Q909" s="108"/>
      <c r="R909" s="108"/>
      <c r="S909" s="112"/>
    </row>
    <row r="910" spans="1:19" ht="15.75" customHeight="1" x14ac:dyDescent="0.2">
      <c r="A910" s="108"/>
      <c r="B910" s="108"/>
      <c r="C910" s="108"/>
      <c r="D910" s="107"/>
      <c r="E910" s="108"/>
      <c r="F910" s="108"/>
      <c r="G910" s="108"/>
      <c r="H910" s="108"/>
      <c r="I910" s="108"/>
      <c r="J910" s="109"/>
      <c r="K910" s="109"/>
      <c r="L910" s="108"/>
      <c r="M910" s="108"/>
      <c r="N910" s="108"/>
      <c r="O910" s="112"/>
      <c r="P910" s="112"/>
      <c r="Q910" s="108"/>
      <c r="R910" s="108"/>
      <c r="S910" s="112"/>
    </row>
    <row r="911" spans="1:19" ht="15.75" customHeight="1" x14ac:dyDescent="0.2">
      <c r="A911" s="108"/>
      <c r="B911" s="108"/>
      <c r="C911" s="108"/>
      <c r="D911" s="107"/>
      <c r="E911" s="108"/>
      <c r="F911" s="108"/>
      <c r="G911" s="108"/>
      <c r="H911" s="108"/>
      <c r="I911" s="108"/>
      <c r="J911" s="109"/>
      <c r="K911" s="109"/>
      <c r="L911" s="108"/>
      <c r="M911" s="108"/>
      <c r="N911" s="108"/>
      <c r="O911" s="112"/>
      <c r="P911" s="112"/>
      <c r="Q911" s="108"/>
      <c r="R911" s="108"/>
      <c r="S911" s="112"/>
    </row>
    <row r="912" spans="1:19" ht="15.75" customHeight="1" x14ac:dyDescent="0.2">
      <c r="A912" s="108"/>
      <c r="B912" s="108"/>
      <c r="C912" s="108"/>
      <c r="D912" s="107"/>
      <c r="E912" s="108"/>
      <c r="F912" s="108"/>
      <c r="G912" s="108"/>
      <c r="H912" s="108"/>
      <c r="I912" s="108"/>
      <c r="J912" s="109"/>
      <c r="K912" s="109"/>
      <c r="L912" s="108"/>
      <c r="M912" s="108"/>
      <c r="N912" s="108"/>
      <c r="O912" s="112"/>
      <c r="P912" s="112"/>
      <c r="Q912" s="108"/>
      <c r="R912" s="108"/>
      <c r="S912" s="112"/>
    </row>
    <row r="913" spans="1:19" ht="15.75" customHeight="1" x14ac:dyDescent="0.2">
      <c r="A913" s="108"/>
      <c r="B913" s="108"/>
      <c r="C913" s="108"/>
      <c r="D913" s="107"/>
      <c r="E913" s="108"/>
      <c r="F913" s="108"/>
      <c r="G913" s="108"/>
      <c r="H913" s="108"/>
      <c r="I913" s="108"/>
      <c r="J913" s="109"/>
      <c r="K913" s="109"/>
      <c r="L913" s="108"/>
      <c r="M913" s="108"/>
      <c r="N913" s="108"/>
      <c r="O913" s="112"/>
      <c r="P913" s="112"/>
      <c r="Q913" s="108"/>
      <c r="R913" s="108"/>
      <c r="S913" s="112"/>
    </row>
    <row r="914" spans="1:19" ht="15.75" customHeight="1" x14ac:dyDescent="0.2">
      <c r="A914" s="108"/>
      <c r="B914" s="108"/>
      <c r="C914" s="108"/>
      <c r="D914" s="107"/>
      <c r="E914" s="108"/>
      <c r="F914" s="108"/>
      <c r="G914" s="108"/>
      <c r="H914" s="108"/>
      <c r="I914" s="108"/>
      <c r="J914" s="109"/>
      <c r="K914" s="109"/>
      <c r="L914" s="108"/>
      <c r="M914" s="108"/>
      <c r="N914" s="108"/>
      <c r="O914" s="112"/>
      <c r="P914" s="112"/>
      <c r="Q914" s="108"/>
      <c r="R914" s="108"/>
      <c r="S914" s="112"/>
    </row>
    <row r="915" spans="1:19" ht="15.75" customHeight="1" x14ac:dyDescent="0.2">
      <c r="A915" s="108"/>
      <c r="B915" s="108"/>
      <c r="C915" s="108"/>
      <c r="D915" s="107"/>
      <c r="E915" s="108"/>
      <c r="F915" s="108"/>
      <c r="G915" s="108"/>
      <c r="H915" s="108"/>
      <c r="I915" s="108"/>
      <c r="J915" s="109"/>
      <c r="K915" s="109"/>
      <c r="L915" s="108"/>
      <c r="M915" s="108"/>
      <c r="N915" s="108"/>
      <c r="O915" s="112"/>
      <c r="P915" s="112"/>
      <c r="Q915" s="108"/>
      <c r="R915" s="108"/>
      <c r="S915" s="112"/>
    </row>
    <row r="916" spans="1:19" ht="15.75" customHeight="1" x14ac:dyDescent="0.2">
      <c r="A916" s="108"/>
      <c r="B916" s="108"/>
      <c r="C916" s="108"/>
      <c r="D916" s="107"/>
      <c r="E916" s="108"/>
      <c r="F916" s="108"/>
      <c r="G916" s="108"/>
      <c r="H916" s="108"/>
      <c r="I916" s="108"/>
      <c r="J916" s="109"/>
      <c r="K916" s="109"/>
      <c r="L916" s="108"/>
      <c r="M916" s="108"/>
      <c r="N916" s="108"/>
      <c r="O916" s="112"/>
      <c r="P916" s="112"/>
      <c r="Q916" s="108"/>
      <c r="R916" s="108"/>
      <c r="S916" s="112"/>
    </row>
    <row r="917" spans="1:19" ht="15.75" customHeight="1" x14ac:dyDescent="0.2">
      <c r="A917" s="108"/>
      <c r="B917" s="108"/>
      <c r="C917" s="108"/>
      <c r="D917" s="107"/>
      <c r="E917" s="108"/>
      <c r="F917" s="108"/>
      <c r="G917" s="108"/>
      <c r="H917" s="108"/>
      <c r="I917" s="108"/>
      <c r="J917" s="109"/>
      <c r="K917" s="109"/>
      <c r="L917" s="108"/>
      <c r="M917" s="108"/>
      <c r="N917" s="108"/>
      <c r="O917" s="112"/>
      <c r="P917" s="112"/>
      <c r="Q917" s="108"/>
      <c r="R917" s="108"/>
      <c r="S917" s="112"/>
    </row>
    <row r="918" spans="1:19" ht="15.75" customHeight="1" x14ac:dyDescent="0.2">
      <c r="A918" s="108"/>
      <c r="B918" s="108"/>
      <c r="C918" s="108"/>
      <c r="D918" s="107"/>
      <c r="E918" s="108"/>
      <c r="F918" s="108"/>
      <c r="G918" s="108"/>
      <c r="H918" s="108"/>
      <c r="I918" s="108"/>
      <c r="J918" s="109"/>
      <c r="K918" s="109"/>
      <c r="L918" s="108"/>
      <c r="M918" s="108"/>
      <c r="N918" s="108"/>
      <c r="O918" s="112"/>
      <c r="P918" s="112"/>
      <c r="Q918" s="108"/>
      <c r="R918" s="108"/>
      <c r="S918" s="112"/>
    </row>
    <row r="919" spans="1:19" ht="15.75" customHeight="1" x14ac:dyDescent="0.2">
      <c r="A919" s="108"/>
      <c r="B919" s="108"/>
      <c r="C919" s="108"/>
      <c r="D919" s="107"/>
      <c r="E919" s="108"/>
      <c r="F919" s="108"/>
      <c r="G919" s="108"/>
      <c r="H919" s="108"/>
      <c r="I919" s="108"/>
      <c r="J919" s="109"/>
      <c r="K919" s="109"/>
      <c r="L919" s="108"/>
      <c r="M919" s="108"/>
      <c r="N919" s="108"/>
      <c r="O919" s="112"/>
      <c r="P919" s="112"/>
      <c r="Q919" s="108"/>
      <c r="R919" s="108"/>
      <c r="S919" s="112"/>
    </row>
    <row r="920" spans="1:19" ht="15.75" customHeight="1" x14ac:dyDescent="0.2">
      <c r="A920" s="108"/>
      <c r="B920" s="108"/>
      <c r="C920" s="108"/>
      <c r="D920" s="107"/>
      <c r="E920" s="108"/>
      <c r="F920" s="108"/>
      <c r="G920" s="108"/>
      <c r="H920" s="108"/>
      <c r="I920" s="108"/>
      <c r="J920" s="109"/>
      <c r="K920" s="109"/>
      <c r="L920" s="108"/>
      <c r="M920" s="108"/>
      <c r="N920" s="108"/>
      <c r="O920" s="112"/>
      <c r="P920" s="112"/>
      <c r="Q920" s="108"/>
      <c r="R920" s="108"/>
      <c r="S920" s="112"/>
    </row>
    <row r="921" spans="1:19" ht="15.75" customHeight="1" x14ac:dyDescent="0.2">
      <c r="A921" s="108"/>
      <c r="B921" s="108"/>
      <c r="C921" s="108"/>
      <c r="D921" s="107"/>
      <c r="E921" s="108"/>
      <c r="F921" s="108"/>
      <c r="G921" s="108"/>
      <c r="H921" s="108"/>
      <c r="I921" s="108"/>
      <c r="J921" s="109"/>
      <c r="K921" s="109"/>
      <c r="L921" s="108"/>
      <c r="M921" s="108"/>
      <c r="N921" s="108"/>
      <c r="O921" s="112"/>
      <c r="P921" s="112"/>
      <c r="Q921" s="108"/>
      <c r="R921" s="108"/>
      <c r="S921" s="112"/>
    </row>
    <row r="922" spans="1:19" ht="15.75" customHeight="1" x14ac:dyDescent="0.2">
      <c r="A922" s="108"/>
      <c r="B922" s="108"/>
      <c r="C922" s="108"/>
      <c r="D922" s="107"/>
      <c r="E922" s="108"/>
      <c r="F922" s="108"/>
      <c r="G922" s="108"/>
      <c r="H922" s="108"/>
      <c r="I922" s="108"/>
      <c r="J922" s="109"/>
      <c r="K922" s="109"/>
      <c r="L922" s="108"/>
      <c r="M922" s="108"/>
      <c r="N922" s="108"/>
      <c r="O922" s="112"/>
      <c r="P922" s="112"/>
      <c r="Q922" s="108"/>
      <c r="R922" s="108"/>
      <c r="S922" s="112"/>
    </row>
    <row r="923" spans="1:19" ht="15.75" customHeight="1" x14ac:dyDescent="0.2">
      <c r="A923" s="108"/>
      <c r="B923" s="108"/>
      <c r="C923" s="108"/>
      <c r="D923" s="107"/>
      <c r="E923" s="108"/>
      <c r="F923" s="108"/>
      <c r="G923" s="108"/>
      <c r="H923" s="108"/>
      <c r="I923" s="108"/>
      <c r="J923" s="109"/>
      <c r="K923" s="109"/>
      <c r="L923" s="108"/>
      <c r="M923" s="108"/>
      <c r="N923" s="108"/>
      <c r="O923" s="112"/>
      <c r="P923" s="112"/>
      <c r="Q923" s="108"/>
      <c r="R923" s="108"/>
      <c r="S923" s="112"/>
    </row>
    <row r="924" spans="1:19" ht="15.75" customHeight="1" x14ac:dyDescent="0.2">
      <c r="A924" s="108"/>
      <c r="B924" s="108"/>
      <c r="C924" s="108"/>
      <c r="D924" s="107"/>
      <c r="E924" s="108"/>
      <c r="F924" s="108"/>
      <c r="G924" s="108"/>
      <c r="H924" s="108"/>
      <c r="I924" s="108"/>
      <c r="J924" s="109"/>
      <c r="K924" s="109"/>
      <c r="L924" s="108"/>
      <c r="M924" s="108"/>
      <c r="N924" s="108"/>
      <c r="O924" s="112"/>
      <c r="P924" s="112"/>
      <c r="Q924" s="108"/>
      <c r="R924" s="108"/>
      <c r="S924" s="112"/>
    </row>
    <row r="925" spans="1:19" ht="15.75" customHeight="1" x14ac:dyDescent="0.2">
      <c r="A925" s="108"/>
      <c r="B925" s="108"/>
      <c r="C925" s="108"/>
      <c r="D925" s="107"/>
      <c r="E925" s="108"/>
      <c r="F925" s="108"/>
      <c r="G925" s="108"/>
      <c r="H925" s="108"/>
      <c r="I925" s="108"/>
      <c r="J925" s="109"/>
      <c r="K925" s="109"/>
      <c r="L925" s="108"/>
      <c r="M925" s="108"/>
      <c r="N925" s="108"/>
      <c r="O925" s="112"/>
      <c r="P925" s="112"/>
      <c r="Q925" s="108"/>
      <c r="R925" s="108"/>
      <c r="S925" s="112"/>
    </row>
    <row r="926" spans="1:19" ht="15.75" customHeight="1" x14ac:dyDescent="0.2">
      <c r="A926" s="108"/>
      <c r="B926" s="108"/>
      <c r="C926" s="108"/>
      <c r="D926" s="107"/>
      <c r="E926" s="108"/>
      <c r="F926" s="108"/>
      <c r="G926" s="108"/>
      <c r="H926" s="108"/>
      <c r="I926" s="108"/>
      <c r="J926" s="109"/>
      <c r="K926" s="109"/>
      <c r="L926" s="108"/>
      <c r="M926" s="108"/>
      <c r="N926" s="108"/>
      <c r="O926" s="112"/>
      <c r="P926" s="112"/>
      <c r="Q926" s="108"/>
      <c r="R926" s="108"/>
      <c r="S926" s="112"/>
    </row>
    <row r="927" spans="1:19" ht="15.75" customHeight="1" x14ac:dyDescent="0.2">
      <c r="A927" s="108"/>
      <c r="B927" s="108"/>
      <c r="C927" s="108"/>
      <c r="D927" s="107"/>
      <c r="E927" s="108"/>
      <c r="F927" s="108"/>
      <c r="G927" s="108"/>
      <c r="H927" s="108"/>
      <c r="I927" s="108"/>
      <c r="J927" s="109"/>
      <c r="K927" s="109"/>
      <c r="L927" s="108"/>
      <c r="M927" s="108"/>
      <c r="N927" s="108"/>
      <c r="O927" s="112"/>
      <c r="P927" s="112"/>
      <c r="Q927" s="108"/>
      <c r="R927" s="108"/>
      <c r="S927" s="112"/>
    </row>
    <row r="928" spans="1:19" ht="15.75" customHeight="1" x14ac:dyDescent="0.2">
      <c r="A928" s="108"/>
      <c r="B928" s="108"/>
      <c r="C928" s="108"/>
      <c r="D928" s="107"/>
      <c r="E928" s="108"/>
      <c r="F928" s="108"/>
      <c r="G928" s="108"/>
      <c r="H928" s="108"/>
      <c r="I928" s="108"/>
      <c r="J928" s="109"/>
      <c r="K928" s="109"/>
      <c r="L928" s="108"/>
      <c r="M928" s="108"/>
      <c r="N928" s="108"/>
      <c r="O928" s="112"/>
      <c r="P928" s="112"/>
      <c r="Q928" s="108"/>
      <c r="R928" s="108"/>
      <c r="S928" s="112"/>
    </row>
    <row r="929" spans="1:19" ht="15.75" customHeight="1" x14ac:dyDescent="0.2">
      <c r="A929" s="108"/>
      <c r="B929" s="108"/>
      <c r="C929" s="108"/>
      <c r="D929" s="107"/>
      <c r="E929" s="108"/>
      <c r="F929" s="108"/>
      <c r="G929" s="108"/>
      <c r="H929" s="108"/>
      <c r="I929" s="108"/>
      <c r="J929" s="109"/>
      <c r="K929" s="109"/>
      <c r="L929" s="108"/>
      <c r="M929" s="108"/>
      <c r="N929" s="108"/>
      <c r="O929" s="112"/>
      <c r="P929" s="112"/>
      <c r="Q929" s="108"/>
      <c r="R929" s="108"/>
      <c r="S929" s="112"/>
    </row>
    <row r="930" spans="1:19" ht="15.75" customHeight="1" x14ac:dyDescent="0.2">
      <c r="A930" s="108"/>
      <c r="B930" s="108"/>
      <c r="C930" s="108"/>
      <c r="D930" s="107"/>
      <c r="E930" s="108"/>
      <c r="F930" s="108"/>
      <c r="G930" s="108"/>
      <c r="H930" s="108"/>
      <c r="I930" s="108"/>
      <c r="J930" s="109"/>
      <c r="K930" s="109"/>
      <c r="L930" s="108"/>
      <c r="M930" s="108"/>
      <c r="N930" s="108"/>
      <c r="O930" s="112"/>
      <c r="P930" s="112"/>
      <c r="Q930" s="108"/>
      <c r="R930" s="108"/>
      <c r="S930" s="112"/>
    </row>
    <row r="931" spans="1:19" ht="15.75" customHeight="1" x14ac:dyDescent="0.2">
      <c r="A931" s="108"/>
      <c r="B931" s="108"/>
      <c r="C931" s="108"/>
      <c r="D931" s="107"/>
      <c r="E931" s="108"/>
      <c r="F931" s="108"/>
      <c r="G931" s="108"/>
      <c r="H931" s="108"/>
      <c r="I931" s="108"/>
      <c r="J931" s="109"/>
      <c r="K931" s="109"/>
      <c r="L931" s="108"/>
      <c r="M931" s="108"/>
      <c r="N931" s="108"/>
      <c r="O931" s="112"/>
      <c r="P931" s="112"/>
      <c r="Q931" s="108"/>
      <c r="R931" s="108"/>
      <c r="S931" s="112"/>
    </row>
    <row r="932" spans="1:19" ht="15.75" customHeight="1" x14ac:dyDescent="0.2">
      <c r="A932" s="108"/>
      <c r="B932" s="108"/>
      <c r="C932" s="108"/>
      <c r="D932" s="107"/>
      <c r="E932" s="108"/>
      <c r="F932" s="108"/>
      <c r="G932" s="108"/>
      <c r="H932" s="108"/>
      <c r="I932" s="108"/>
      <c r="J932" s="109"/>
      <c r="K932" s="109"/>
      <c r="L932" s="108"/>
      <c r="M932" s="108"/>
      <c r="N932" s="108"/>
      <c r="O932" s="112"/>
      <c r="P932" s="112"/>
      <c r="Q932" s="108"/>
      <c r="R932" s="108"/>
      <c r="S932" s="112"/>
    </row>
    <row r="933" spans="1:19" ht="15.75" customHeight="1" x14ac:dyDescent="0.2">
      <c r="A933" s="108"/>
      <c r="B933" s="108"/>
      <c r="C933" s="108"/>
      <c r="D933" s="107"/>
      <c r="E933" s="108"/>
      <c r="F933" s="108"/>
      <c r="G933" s="108"/>
      <c r="H933" s="108"/>
      <c r="I933" s="108"/>
      <c r="J933" s="109"/>
      <c r="K933" s="109"/>
      <c r="L933" s="108"/>
      <c r="M933" s="108"/>
      <c r="N933" s="108"/>
      <c r="O933" s="112"/>
      <c r="P933" s="112"/>
      <c r="Q933" s="108"/>
      <c r="R933" s="108"/>
      <c r="S933" s="112"/>
    </row>
    <row r="934" spans="1:19" ht="15.75" customHeight="1" x14ac:dyDescent="0.2">
      <c r="A934" s="108"/>
      <c r="B934" s="108"/>
      <c r="C934" s="108"/>
      <c r="D934" s="107"/>
      <c r="E934" s="108"/>
      <c r="F934" s="108"/>
      <c r="G934" s="108"/>
      <c r="H934" s="108"/>
      <c r="I934" s="108"/>
      <c r="J934" s="109"/>
      <c r="K934" s="109"/>
      <c r="L934" s="108"/>
      <c r="M934" s="108"/>
      <c r="N934" s="108"/>
      <c r="O934" s="112"/>
      <c r="P934" s="112"/>
      <c r="Q934" s="108"/>
      <c r="R934" s="108"/>
      <c r="S934" s="112"/>
    </row>
    <row r="935" spans="1:19" ht="15.75" customHeight="1" x14ac:dyDescent="0.2">
      <c r="A935" s="108"/>
      <c r="B935" s="108"/>
      <c r="C935" s="108"/>
      <c r="D935" s="107"/>
      <c r="E935" s="108"/>
      <c r="F935" s="108"/>
      <c r="G935" s="108"/>
      <c r="H935" s="108"/>
      <c r="I935" s="108"/>
      <c r="J935" s="109"/>
      <c r="K935" s="109"/>
      <c r="L935" s="108"/>
      <c r="M935" s="108"/>
      <c r="N935" s="108"/>
      <c r="O935" s="112"/>
      <c r="P935" s="112"/>
      <c r="Q935" s="108"/>
      <c r="R935" s="108"/>
      <c r="S935" s="112"/>
    </row>
    <row r="936" spans="1:19" ht="15.75" customHeight="1" x14ac:dyDescent="0.2">
      <c r="A936" s="108"/>
      <c r="B936" s="108"/>
      <c r="C936" s="108"/>
      <c r="D936" s="107"/>
      <c r="E936" s="108"/>
      <c r="F936" s="108"/>
      <c r="G936" s="108"/>
      <c r="H936" s="108"/>
      <c r="I936" s="108"/>
      <c r="J936" s="109"/>
      <c r="K936" s="109"/>
      <c r="L936" s="108"/>
      <c r="M936" s="108"/>
      <c r="N936" s="108"/>
      <c r="O936" s="112"/>
      <c r="P936" s="112"/>
      <c r="Q936" s="108"/>
      <c r="R936" s="108"/>
      <c r="S936" s="112"/>
    </row>
    <row r="937" spans="1:19" ht="15.75" customHeight="1" x14ac:dyDescent="0.2">
      <c r="A937" s="108"/>
      <c r="B937" s="108"/>
      <c r="C937" s="108"/>
      <c r="D937" s="107"/>
      <c r="E937" s="108"/>
      <c r="F937" s="108"/>
      <c r="G937" s="108"/>
      <c r="H937" s="108"/>
      <c r="I937" s="108"/>
      <c r="J937" s="109"/>
      <c r="K937" s="109"/>
      <c r="L937" s="108"/>
      <c r="M937" s="108"/>
      <c r="N937" s="108"/>
      <c r="O937" s="112"/>
      <c r="P937" s="112"/>
      <c r="Q937" s="108"/>
      <c r="R937" s="108"/>
      <c r="S937" s="112"/>
    </row>
    <row r="938" spans="1:19" ht="15.75" customHeight="1" x14ac:dyDescent="0.2">
      <c r="A938" s="108"/>
      <c r="B938" s="108"/>
      <c r="C938" s="108"/>
      <c r="D938" s="107"/>
      <c r="E938" s="108"/>
      <c r="F938" s="108"/>
      <c r="G938" s="108"/>
      <c r="H938" s="108"/>
      <c r="I938" s="108"/>
      <c r="J938" s="109"/>
      <c r="K938" s="109"/>
      <c r="L938" s="108"/>
      <c r="M938" s="108"/>
      <c r="N938" s="108"/>
      <c r="O938" s="112"/>
      <c r="P938" s="112"/>
      <c r="Q938" s="108"/>
      <c r="R938" s="108"/>
      <c r="S938" s="112"/>
    </row>
    <row r="939" spans="1:19" ht="15.75" customHeight="1" x14ac:dyDescent="0.2">
      <c r="A939" s="108"/>
      <c r="B939" s="108"/>
      <c r="C939" s="108"/>
      <c r="D939" s="107"/>
      <c r="E939" s="108"/>
      <c r="F939" s="108"/>
      <c r="G939" s="108"/>
      <c r="H939" s="108"/>
      <c r="I939" s="108"/>
      <c r="J939" s="109"/>
      <c r="K939" s="109"/>
      <c r="L939" s="108"/>
      <c r="M939" s="108"/>
      <c r="N939" s="108"/>
      <c r="O939" s="112"/>
      <c r="P939" s="112"/>
      <c r="Q939" s="108"/>
      <c r="R939" s="108"/>
      <c r="S939" s="112"/>
    </row>
    <row r="940" spans="1:19" ht="15.75" customHeight="1" x14ac:dyDescent="0.2">
      <c r="A940" s="108"/>
      <c r="B940" s="108"/>
      <c r="C940" s="108"/>
      <c r="D940" s="107"/>
      <c r="E940" s="108"/>
      <c r="F940" s="108"/>
      <c r="G940" s="108"/>
      <c r="H940" s="108"/>
      <c r="I940" s="108"/>
      <c r="J940" s="109"/>
      <c r="K940" s="109"/>
      <c r="L940" s="108"/>
      <c r="M940" s="108"/>
      <c r="N940" s="108"/>
      <c r="O940" s="112"/>
      <c r="P940" s="112"/>
      <c r="Q940" s="108"/>
      <c r="R940" s="108"/>
      <c r="S940" s="112"/>
    </row>
    <row r="941" spans="1:19" ht="15.75" customHeight="1" x14ac:dyDescent="0.2">
      <c r="A941" s="108"/>
      <c r="B941" s="108"/>
      <c r="C941" s="108"/>
      <c r="D941" s="107"/>
      <c r="E941" s="108"/>
      <c r="F941" s="108"/>
      <c r="G941" s="108"/>
      <c r="H941" s="108"/>
      <c r="I941" s="108"/>
      <c r="J941" s="109"/>
      <c r="K941" s="109"/>
      <c r="L941" s="108"/>
      <c r="M941" s="108"/>
      <c r="N941" s="108"/>
      <c r="O941" s="112"/>
      <c r="P941" s="112"/>
      <c r="Q941" s="108"/>
      <c r="R941" s="108"/>
      <c r="S941" s="112"/>
    </row>
    <row r="942" spans="1:19" ht="15.75" customHeight="1" x14ac:dyDescent="0.2">
      <c r="A942" s="108"/>
      <c r="B942" s="108"/>
      <c r="C942" s="108"/>
      <c r="D942" s="107"/>
      <c r="E942" s="108"/>
      <c r="F942" s="108"/>
      <c r="G942" s="108"/>
      <c r="H942" s="108"/>
      <c r="I942" s="108"/>
      <c r="J942" s="109"/>
      <c r="K942" s="109"/>
      <c r="L942" s="108"/>
      <c r="M942" s="108"/>
      <c r="N942" s="108"/>
      <c r="O942" s="112"/>
      <c r="P942" s="112"/>
      <c r="Q942" s="108"/>
      <c r="R942" s="108"/>
      <c r="S942" s="112"/>
    </row>
    <row r="943" spans="1:19" ht="15.75" customHeight="1" x14ac:dyDescent="0.2">
      <c r="A943" s="108"/>
      <c r="B943" s="108"/>
      <c r="C943" s="108"/>
      <c r="D943" s="107"/>
      <c r="E943" s="108"/>
      <c r="F943" s="108"/>
      <c r="G943" s="108"/>
      <c r="H943" s="108"/>
      <c r="I943" s="108"/>
      <c r="J943" s="109"/>
      <c r="K943" s="109"/>
      <c r="L943" s="108"/>
      <c r="M943" s="108"/>
      <c r="N943" s="108"/>
      <c r="O943" s="112"/>
      <c r="P943" s="112"/>
      <c r="Q943" s="108"/>
      <c r="R943" s="108"/>
      <c r="S943" s="112"/>
    </row>
    <row r="944" spans="1:19" ht="15.75" customHeight="1" x14ac:dyDescent="0.2">
      <c r="A944" s="108"/>
      <c r="B944" s="108"/>
      <c r="C944" s="108"/>
      <c r="D944" s="107"/>
      <c r="E944" s="108"/>
      <c r="F944" s="108"/>
      <c r="G944" s="108"/>
      <c r="H944" s="108"/>
      <c r="I944" s="108"/>
      <c r="J944" s="109"/>
      <c r="K944" s="109"/>
      <c r="L944" s="108"/>
      <c r="M944" s="108"/>
      <c r="N944" s="108"/>
      <c r="O944" s="112"/>
      <c r="P944" s="112"/>
      <c r="Q944" s="108"/>
      <c r="R944" s="108"/>
      <c r="S944" s="112"/>
    </row>
    <row r="945" spans="1:19" ht="15.75" customHeight="1" x14ac:dyDescent="0.2">
      <c r="A945" s="108"/>
      <c r="B945" s="108"/>
      <c r="C945" s="108"/>
      <c r="D945" s="107"/>
      <c r="E945" s="108"/>
      <c r="F945" s="108"/>
      <c r="G945" s="108"/>
      <c r="H945" s="108"/>
      <c r="I945" s="108"/>
      <c r="J945" s="109"/>
      <c r="K945" s="109"/>
      <c r="L945" s="108"/>
      <c r="M945" s="108"/>
      <c r="N945" s="108"/>
      <c r="O945" s="112"/>
      <c r="P945" s="112"/>
      <c r="Q945" s="108"/>
      <c r="R945" s="108"/>
      <c r="S945" s="112"/>
    </row>
    <row r="946" spans="1:19" ht="15.75" customHeight="1" x14ac:dyDescent="0.2">
      <c r="A946" s="108"/>
      <c r="B946" s="108"/>
      <c r="C946" s="108"/>
      <c r="D946" s="107"/>
      <c r="E946" s="108"/>
      <c r="F946" s="108"/>
      <c r="G946" s="108"/>
      <c r="H946" s="108"/>
      <c r="I946" s="108"/>
      <c r="J946" s="109"/>
      <c r="K946" s="109"/>
      <c r="L946" s="108"/>
      <c r="M946" s="108"/>
      <c r="N946" s="108"/>
      <c r="O946" s="112"/>
      <c r="P946" s="112"/>
      <c r="Q946" s="108"/>
      <c r="R946" s="108"/>
      <c r="S946" s="112"/>
    </row>
    <row r="947" spans="1:19" ht="15.75" customHeight="1" x14ac:dyDescent="0.2">
      <c r="A947" s="108"/>
      <c r="B947" s="108"/>
      <c r="C947" s="108"/>
      <c r="D947" s="107"/>
      <c r="E947" s="108"/>
      <c r="F947" s="108"/>
      <c r="G947" s="108"/>
      <c r="H947" s="108"/>
      <c r="I947" s="108"/>
      <c r="J947" s="109"/>
      <c r="K947" s="109"/>
      <c r="L947" s="108"/>
      <c r="M947" s="108"/>
      <c r="N947" s="108"/>
      <c r="O947" s="112"/>
      <c r="P947" s="112"/>
      <c r="Q947" s="108"/>
      <c r="R947" s="108"/>
      <c r="S947" s="112"/>
    </row>
  </sheetData>
  <mergeCells count="3">
    <mergeCell ref="F1:K2"/>
    <mergeCell ref="E4:I4"/>
    <mergeCell ref="F3:K3"/>
  </mergeCells>
  <hyperlinks>
    <hyperlink ref="A8" r:id="rId1" display="http://planning.northwarks.gov.uk/portal/servlets/ApplicationSearchServlet?PKID=116875" xr:uid="{00000000-0004-0000-0100-000000000000}"/>
    <hyperlink ref="A9" r:id="rId2" display="https://planningdocuments.warwickdc.gov.uk/online-applications/applicationDetails.do?activeTab=summary&amp;keyVal=_WARWI_DCAPR_83518" xr:uid="{00000000-0004-0000-0100-000001000000}"/>
    <hyperlink ref="A10" r:id="rId3" display="https://apps.stratford.gov.uk/eplanning/AppDetail.aspx?appkey=PNWHY0PMM7800" xr:uid="{00000000-0004-0000-0100-000002000000}"/>
    <hyperlink ref="A11" r:id="rId4" display="https://planning.agileapplications.co.uk/rugby/application-details/30058" xr:uid="{00000000-0004-0000-0100-000003000000}"/>
    <hyperlink ref="A16" r:id="rId5" display="https://planningdocuments.warwickdc.gov.uk/online-applications/applicationDetails.do?activeTab=summary&amp;keyVal=_WARWI_DCAPR_83547" xr:uid="{00000000-0004-0000-0100-000004000000}"/>
    <hyperlink ref="A17" r:id="rId6" display="https://apps.stratford.gov.uk/eplanning/AppDetail.aspx?appkey=PRLG2YPM0GO00" xr:uid="{00000000-0004-0000-0100-000005000000}"/>
    <hyperlink ref="A19" r:id="rId7" display="https://planning.agileapplications.co.uk/rugby/application-details/28026" xr:uid="{00000000-0004-0000-0100-000006000000}"/>
    <hyperlink ref="A20" r:id="rId8" display="https://planning.agileapplications.co.uk/rugby/application-details/30102" xr:uid="{00000000-0004-0000-0100-000007000000}"/>
    <hyperlink ref="A21" r:id="rId9" display="https://apps.stratford.gov.uk/eplanning/AppDetail.aspx?appkey=PRV0KBPMLW800" xr:uid="{00000000-0004-0000-0100-000008000000}"/>
    <hyperlink ref="A24" r:id="rId10" display="http://apps.nuneatonandbedworth.gov.uk/BT_NBBC_Planning/BT_NBBC_Planning_application.asp?strApplicationReference=036491&amp;strRecordType=P" xr:uid="{00000000-0004-0000-0100-000009000000}"/>
    <hyperlink ref="A25" r:id="rId11" display="https://apps.stratford.gov.uk/eplanning/AppDetail.aspx?appkey=PQIV6RPMG9M00" xr:uid="{00000000-0004-0000-0100-00000A000000}"/>
    <hyperlink ref="A26" r:id="rId12" display="https://planningdocuments.warwickdc.gov.uk/online-applications/simpleSearchResults.do?action=firstPage" xr:uid="{00000000-0004-0000-0100-00000B000000}"/>
    <hyperlink ref="A27" r:id="rId13" display="https://planning.agileapplications.co.uk/rugby/application-details/30239" xr:uid="{00000000-0004-0000-0100-00000C000000}"/>
    <hyperlink ref="A28" r:id="rId14" display="http://planning.northwarks.gov.uk/portal/servlets/ApplicationSearchServlet?PKID=117233" xr:uid="{00000000-0004-0000-0100-00000D000000}"/>
    <hyperlink ref="A29" r:id="rId15" display="https://planningdocuments.warwickdc.gov.uk/online-applications/applicationDetails.do?activeTab=summary&amp;keyVal=_WARWI_DCAPR_84287" xr:uid="{00000000-0004-0000-0100-00000E000000}"/>
    <hyperlink ref="A30" r:id="rId16" display="https://planning.agileapplications.co.uk/rugby/application-details/30274" xr:uid="{00000000-0004-0000-0100-00000F000000}"/>
    <hyperlink ref="A31" r:id="rId17" display="https://planningdocuments.warwickdc.gov.uk/online-applications/applicationDetails.do?activeTab=summary&amp;keyVal=_WARWI_DCAPR_83011" xr:uid="{00000000-0004-0000-0100-000010000000}"/>
    <hyperlink ref="A35" r:id="rId18" display="http://www.planningportal.rugby.gov.uk/fulldetail.asp?AltRef=R17/1089" xr:uid="{6E0D89C9-69E0-4CD2-9D1F-D0E8603C6F39}"/>
    <hyperlink ref="A36" r:id="rId19" display="https://apps.stratford.gov.uk/eplanning/AppDetail.aspx?appkey=PW8F7MPMH2L00" xr:uid="{63ADA4C2-0871-4331-9744-56F62D696747}"/>
    <hyperlink ref="A37" r:id="rId20" tooltip="https://planning.agileapplications.co.uk/rugby/application-details/30822" display="https://planning.agileapplications.co.uk/rugby/application-details/30822" xr:uid="{146AE611-3A51-4DD9-ACE0-E9A0903868F4}"/>
    <hyperlink ref="A40" r:id="rId21" tooltip="Original URL: https://apps.stratford.gov.uk/eplanning/AppDetail.aspx?appkey=PY337ZPMIJF00. Click or tap if you trust this link." display="https://eur02.safelinks.protection.outlook.com/?url=https%3A%2F%2Fapps.stratford.gov.uk%2Feplanning%2FAppDetail.aspx%3Fappkey%3DPY337ZPMIJF00&amp;data=02%7C01%7Cjuliemansbridge%40warwickshire.gov.uk%7C90649e7ea50049189cd508d783b24f33%7C88b0aa0659274bbba89389cc2713ac82%7C0%7C0%7C637122674196489870&amp;sdata=FtjQSxuJlEreU6EVFUFOz1Q5oJg9OdBUBtTn6WQBizw%3D&amp;reserved=0" xr:uid="{3C9B025D-9DE6-46BF-9598-6F9A1EC9CD56}"/>
    <hyperlink ref="A41" r:id="rId22" tooltip="Original URL: https://apps.stratford.gov.uk/eplanning/AppDetail.aspx?appkey=Q1L3AIPMJNN00. Click or tap if you trust this link." display="https://eur02.safelinks.protection.outlook.com/?url=https%3A%2F%2Fapps.stratford.gov.uk%2Feplanning%2FAppDetail.aspx%3Fappkey%3DQ1L3AIPMJNN00&amp;data=02%7C01%7Cjuliemansbridge%40warwickshire.gov.uk%7C90649e7ea50049189cd508d783b24f33%7C88b0aa0659274bbba89389cc2713ac82%7C0%7C0%7C637122674196499868&amp;sdata=7cqBMeSoMvKwI9TdezcUK%2F5vDoeQ82sLRDOC%2B8h%2FJ6Y%3D&amp;reserved=0" xr:uid="{1079D8F3-9A21-433C-8592-FC7B7DD96153}"/>
    <hyperlink ref="A42" r:id="rId23" tooltip="Original URL: https://planningdocuments.warwickdc.gov.uk/online-applications/applicationDetails.do?activeTab=summary&amp;keyVal=_WARWI_DCAPR_83547. Click or tap if you trust this link." display="https://eur02.safelinks.protection.outlook.com/?url=https%3A%2F%2Fplanningdocuments.warwickdc.gov.uk%2Fonline-applications%2FapplicationDetails.do%3FactiveTab%3Dsummary%26keyVal%3D_WARWI_DCAPR_83547&amp;data=02%7C01%7Cjuliemansbridge%40warwickshire.gov.uk%7C61ab68b2efa44239f39808d7942fbfd7%7C88b0aa0659274bbba89389cc2713ac82%7C0%7C0%7C637140805132232615&amp;sdata=qUMiJ8xoUm32bO9EEAsSgVD0TYme%2Bjg5LIKmt4moWP0%3D&amp;reserved=0" xr:uid="{AD784508-4B53-4E14-8FF7-C3901C16F62D}"/>
    <hyperlink ref="A43" r:id="rId24" tooltip="Original URL: https://planningdocuments.warwickdc.gov.uk/online-applications/applicationDetails.do?activeTab=summary&amp;keyVal=_WARWI_DCAPR_85285. Click or tap if you trust this link." display="https://eur02.safelinks.protection.outlook.com/?url=https%3A%2F%2Fplanningdocuments.warwickdc.gov.uk%2Fonline-applications%2FapplicationDetails.do%3FactiveTab%3Dsummary%26keyVal%3D_WARWI_DCAPR_85285&amp;data=02%7C01%7Cjuliemansbridge%40warwickshire.gov.uk%7C61ab68b2efa44239f39808d7942fbfd7%7C88b0aa0659274bbba89389cc2713ac82%7C0%7C0%7C637140805132242608&amp;sdata=mIuVF54nafn%2FYeg3ae2RQBg2iZPHgO5EiGY%2BLu1OHog%3D&amp;reserved=0" xr:uid="{0817839A-A0C8-4AA4-89B3-7727E2BA56C6}"/>
    <hyperlink ref="A44" r:id="rId25" tooltip="Original URL: https://planningdocuments.warwickdc.gov.uk/online-applications/applicationDetails.do?activeTab=summary&amp;keyVal=_WARWI_DCAPR_85316. Click or tap if you trust this link." display="https://eur02.safelinks.protection.outlook.com/?url=https%3A%2F%2Fplanningdocuments.warwickdc.gov.uk%2Fonline-applications%2FapplicationDetails.do%3FactiveTab%3Dsummary%26keyVal%3D_WARWI_DCAPR_85316&amp;data=02%7C01%7Cjuliemansbridge%40warwickshire.gov.uk%7C61ab68b2efa44239f39808d7942fbfd7%7C88b0aa0659274bbba89389cc2713ac82%7C0%7C0%7C637140805132252595&amp;sdata=IiTj0yjvzuH2%2Ba%2FH%2FUvxcddkfXrhIN5IMG8u1GaF%2BkQ%3D&amp;reserved=0" xr:uid="{046216A2-9C7E-437E-8358-7B5DC210AF2E}"/>
    <hyperlink ref="A45" r:id="rId26" tooltip="Original URL: https://planning.agileapplications.co.uk/rugby/application-details/30954. Click or tap if you trust this link." display="https://eur02.safelinks.protection.outlook.com/?url=https%3A%2F%2Fplanning.agileapplications.co.uk%2Frugby%2Fapplication-details%2F30954&amp;data=02%7C01%7Cjuliemansbridge%40warwickshire.gov.uk%7C61ab68b2efa44239f39808d7942fbfd7%7C88b0aa0659274bbba89389cc2713ac82%7C0%7C0%7C637140805132272597&amp;sdata=4fQiUJhRTsSKVb4%2FUP7AxfZwCGlau%2Fgsk2lkAMCM2Ss%3D&amp;reserved=0" xr:uid="{DFEFDF23-8E31-4B28-8D29-CEBB67B444C9}"/>
    <hyperlink ref="A46" r:id="rId27" tooltip="Original URL: http://planning.northwarks.gov.uk/portal/servlets/ApplicationSearchServlet?PKID=117809. Click or tap if you trust this link." display="https://eur02.safelinks.protection.outlook.com/?url=http%3A%2F%2Fplanning.northwarks.gov.uk%2Fportal%2Fservlets%2FApplicationSearchServlet%3FPKID%3D117809&amp;data=02%7C01%7Cjuliemansbridge%40warwickshire.gov.uk%7C61ab68b2efa44239f39808d7942fbfd7%7C88b0aa0659274bbba89389cc2713ac82%7C0%7C0%7C637140805132272597&amp;sdata=ThdOF2ln6ooHJnAsYT5FK1a%2FNmvFhONj%2Ft2MMbyqM4U%3D&amp;reserved=0" xr:uid="{3D1A35EA-834E-40D3-B307-26E6C2082794}"/>
    <hyperlink ref="A47" r:id="rId28" tooltip="Original URL: https://customer.nuneatonandbedworth.gov.uk/en/AchieveForms/?form_uri=sandbox-publish://AF-Process-bb4f1551-25f7-4c9d-9504-359555b4764c/AF-Stage-52bb890a-7580-4889-8b19-31d27fd8a3bd/definition.json&amp;redirectlink=/en&amp;cancelRedirectLink=/en&amp;con" display="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2%7C01%7Cjuliemansbridge%40warwickshire.gov.uk%7Cdaf860de74d14ca977ac08d799aeb4c0%7C88b0aa0659274bbba89389cc2713ac82%7C0%7C0%7C637146847950513649&amp;sdata=s4hzoL6kUuUmD%2FX1Lb4AFhUqgMXN0tyJgBuk0K9ZQ%2Fo%3D&amp;reserved=0" xr:uid="{1FB3FEE8-B102-41CF-B94E-EE935DCE3ECE}"/>
    <hyperlink ref="A48" r:id="rId29" tooltip="Original URL: https://customer.nuneatonandbedworth.gov.uk/en/AchieveForms/?form_uri=sandbox-publish://AF-Process-bb4f1551-25f7-4c9d-9504-359555b4764c/AF-Stage-52bb890a-7580-4889-8b19-31d27fd8a3bd/definition.json&amp;redirectlink=/en&amp;cancelRedirectLink=/en&amp;con" display="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2%7C01%7Cjuliemansbridge%40warwickshire.gov.uk%7Cdaf860de74d14ca977ac08d799aeb4c0%7C88b0aa0659274bbba89389cc2713ac82%7C0%7C0%7C637146847950513649&amp;sdata=s4hzoL6kUuUmD%2FX1Lb4AFhUqgMXN0tyJgBuk0K9ZQ%2Fo%3D&amp;reserved=0" xr:uid="{F1229127-114C-43FB-A5DA-7EB37A65EE5B}"/>
    <hyperlink ref="A52" r:id="rId30" tooltip="Original URL: https://planningdocuments.warwickdc.gov.uk/online-applications/applicationDetails.do?activeTab=summary&amp;keyVal=_WARWI_DCAPR_85131. Click or tap if you trust this link." display="https://eur02.safelinks.protection.outlook.com/?url=https%3A%2F%2Fplanningdocuments.warwickdc.gov.uk%2Fonline-applications%2FapplicationDetails.do%3FactiveTab%3Dsummary%26keyVal%3D_WARWI_DCAPR_85131&amp;data=02%7C01%7Cjuliemansbridge%40warwickshire.gov.uk%7C4e4f8d5a186d4fde8ca508d7a314d5d1%7C88b0aa0659274bbba89389cc2713ac82%7C0%7C0%7C637157182186339192&amp;sdata=%2BiTpk8gPcPBJQ22XylP0YbR4rRVGhRH%2FNe0p4eHpKaY%3D&amp;reserved=0" xr:uid="{9F05953B-159F-4795-A01D-AF3A2599E3E7}"/>
    <hyperlink ref="A53" r:id="rId31" tooltip="Original URL: https://customer.nuneatonandbedworth.gov.uk/en/AchieveForms/?form_uri=sandbox-publish://AF-Process-bb4f1551-25f7-4c9d-9504-359555b4764c/AF-Stage-52bb890a-7580-4889-8b19-31d27fd8a3bd/definition.json&amp;redirectlink=/en&amp;cancelRedirectLink=/en&amp;con" display="https://eur02.safelinks.protection.outlook.com/?url=https%3A%2F%2Fcustomer.nuneatonandbedworth.gov.uk%2Fen%2FAchieveForms%2F%3Fform_uri%3Dsandbox-publish%3A%2F%2FAF-Process-bb4f1551-25f7-4c9d-9504-359555b4764c%2FAF-Stage-52bb890a-7580-4889-8b19-31d27fd8a3bd%2Fdefinition.json%26redirectlink%3D%2Fen%26cancelRedirectLink%3D%2Fen%26consentMessage%3Dyes%26noLoginPrompt%3D1&amp;data=02%7C01%7Cjuliemansbridge%40warwickshire.gov.uk%7C8171232ccc6943a937fc08d7af9f10cb%7C88b0aa0659274bbba89389cc2713ac82%7C0%7C0%7C637170970028852228&amp;sdata=p22NAiUa0q5%2FUs5wbxakq6VRHT3HddnZfco8IYs3ygw%3D&amp;reserved=0" xr:uid="{C280B232-6D2E-4A24-9A14-D1FD1B67C5E0}"/>
    <hyperlink ref="A54" r:id="rId32" tooltip="Original URL: https://apps.stratford.gov.uk/eplanning/AppDetail.aspx?appkey=Q58KLZPMKVV00. Click or tap if you trust this link." display="https://eur02.safelinks.protection.outlook.com/?url=https%3A%2F%2Fapps.stratford.gov.uk%2Feplanning%2FAppDetail.aspx%3Fappkey%3DQ58KLZPMKVV00&amp;data=02%7C01%7Cjuliemansbridge%40warwickshire.gov.uk%7C6557cc20e75a4d4f380008d7c0220576%7C88b0aa0659274bbba89389cc2713ac82%7C0%7C0%7C637189124662426282&amp;sdata=aPSUTY%2FwM77%2FJr7ciEj5sjW2HP2ywDKR8uEdt0jc6ew%3D&amp;reserved=0" xr:uid="{7247A1E6-CA38-45AD-B507-611D94BA3348}"/>
    <hyperlink ref="A56" r:id="rId33" tooltip="Original URL: https://apps.stratford.gov.uk/eplanning/AppDetail.aspx?appkey=Q69H75PM0IH00. Click or tap if you trust this link." display="https://eur02.safelinks.protection.outlook.com/?url=https%3A%2F%2Fapps.stratford.gov.uk%2Feplanning%2FAppDetail.aspx%3Fappkey%3DQ69H75PM0IH00&amp;data=02%7C01%7Cjuliemansbridge%40warwickshire.gov.uk%7Ca1d42cb567ed4ed3a91508d7c5a71bcc%7C88b0aa0659274bbba89389cc2713ac82%7C0%7C0%7C637195193830071287&amp;sdata=yzwroxg3%2BgQ%2BvYRCvWdSHoFUIJVYUL%2BW28xf5FqF%2Bwk%3D&amp;reserved=0" xr:uid="{04A618DE-F3EB-43D6-B0AB-6B9E0121144F}"/>
    <hyperlink ref="A55" r:id="rId34" tooltip="Original URL: https://apps.stratford.gov.uk/eplanning/AppDetail.aspx?appkey=Q62635PMGYA00. Click or tap if you trust this link." display="https://eur02.safelinks.protection.outlook.com/?url=https%3A%2F%2Fapps.stratford.gov.uk%2Feplanning%2FAppDetail.aspx%3Fappkey%3DQ62635PMGYA00&amp;data=02%7C01%7Cjuliemansbridge%40warwickshire.gov.uk%7Ca1d42cb567ed4ed3a91508d7c5a71bcc%7C88b0aa0659274bbba89389cc2713ac82%7C0%7C0%7C637195193830061291&amp;sdata=EUB0YxVOczkPC93TTgPuNV8rgbFTh29AiyM8pY15AAQ%3D&amp;reserved=0" xr:uid="{54514F86-2D63-408C-A22C-654EE41FB523}"/>
    <hyperlink ref="A57" r:id="rId35" tooltip="Original URL: https://apps.stratford.gov.uk/eplanning/AppDetail.aspx?appkey=Q7ECK1PMMUQ00. Click or tap if you trust this link." display="https://eur02.safelinks.protection.outlook.com/?url=https%3A%2F%2Fapps.stratford.gov.uk%2Feplanning%2FAppDetail.aspx%3Fappkey%3DQ7ECK1PMMUQ00&amp;data=02%7C01%7Cjuliemansbridge%40warwickshire.gov.uk%7Cae886a0b45294d4672e208d7d62565dd%7C88b0aa0659274bbba89389cc2713ac82%7C0%7C0%7C637213328423094419&amp;sdata=exlFwC0zgH8FpXzpLRSiSYXcMupBaGktVvZ0mII3Hzg%3D&amp;reserved=0" xr:uid="{23F2C3CE-2030-4505-83D3-0E6E8D584B9B}"/>
  </hyperlinks>
  <pageMargins left="0.7" right="0.7" top="0.75" bottom="0.75" header="0.3" footer="0.3"/>
  <pageSetup paperSize="9" orientation="portrait" r:id="rId36"/>
  <headerFooter>
    <oddFooter>&amp;C&amp;1#&amp;"Calibri"&amp;10&amp;K000000OFFICIAL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S947"/>
  <sheetViews>
    <sheetView workbookViewId="0">
      <pane ySplit="5" topLeftCell="A6" activePane="bottomLeft" state="frozen"/>
      <selection activeCell="A3" sqref="A3"/>
      <selection pane="bottomLeft" activeCell="B21" sqref="B21"/>
    </sheetView>
  </sheetViews>
  <sheetFormatPr defaultColWidth="17.28515625" defaultRowHeight="12.75" x14ac:dyDescent="0.2"/>
  <cols>
    <col min="1" max="1" width="17.7109375" style="86" customWidth="1"/>
    <col min="2" max="2" width="63.5703125" style="86" customWidth="1"/>
    <col min="3" max="3" width="16" style="86" customWidth="1"/>
    <col min="4" max="4" width="14.5703125" style="86" customWidth="1"/>
    <col min="5" max="9" width="10.5703125" style="86" bestFit="1" customWidth="1"/>
    <col min="10" max="10" width="13.42578125" style="86" bestFit="1" customWidth="1"/>
    <col min="11" max="11" width="12.140625" style="86" bestFit="1" customWidth="1"/>
    <col min="12" max="12" width="18" style="86" bestFit="1" customWidth="1"/>
    <col min="13" max="13" width="9.140625" style="86" bestFit="1" customWidth="1"/>
    <col min="14" max="14" width="27.42578125" style="86" customWidth="1"/>
    <col min="15" max="15" width="14.5703125" style="86" customWidth="1"/>
    <col min="16" max="16" width="47.28515625" style="86" customWidth="1"/>
    <col min="17" max="17" width="12.140625" style="86" bestFit="1" customWidth="1"/>
    <col min="18" max="18" width="26.140625" style="86" bestFit="1" customWidth="1"/>
    <col min="19" max="19" width="25.5703125" style="86" customWidth="1"/>
    <col min="20" max="16384" width="17.28515625" style="86"/>
  </cols>
  <sheetData>
    <row r="1" spans="1:19" ht="15.75" customHeight="1" x14ac:dyDescent="0.25">
      <c r="A1" s="85" t="s">
        <v>1200</v>
      </c>
      <c r="B1" s="85" t="s">
        <v>104</v>
      </c>
      <c r="F1" s="1057" t="s">
        <v>573</v>
      </c>
      <c r="G1" s="1057"/>
      <c r="H1" s="1057"/>
      <c r="I1" s="1057"/>
      <c r="J1" s="1057"/>
      <c r="K1" s="1057"/>
    </row>
    <row r="2" spans="1:19" ht="37.5" customHeight="1" x14ac:dyDescent="0.2">
      <c r="A2" s="87" t="s">
        <v>105</v>
      </c>
      <c r="B2" s="88" t="s">
        <v>106</v>
      </c>
      <c r="C2" s="89" t="s">
        <v>107</v>
      </c>
      <c r="F2" s="1057"/>
      <c r="G2" s="1057"/>
      <c r="H2" s="1057"/>
      <c r="I2" s="1057"/>
      <c r="J2" s="1057"/>
      <c r="K2" s="1057"/>
    </row>
    <row r="3" spans="1:19" ht="35.25" customHeight="1" x14ac:dyDescent="0.2">
      <c r="A3" s="90" t="s">
        <v>108</v>
      </c>
      <c r="B3" s="91" t="s">
        <v>109</v>
      </c>
      <c r="C3" s="92" t="s">
        <v>110</v>
      </c>
      <c r="D3" s="325" t="s">
        <v>627</v>
      </c>
      <c r="E3" s="93"/>
      <c r="F3" s="93"/>
      <c r="G3" s="93"/>
      <c r="H3" s="93"/>
      <c r="I3" s="93"/>
      <c r="J3" s="93"/>
      <c r="K3" s="93"/>
      <c r="L3" s="93"/>
      <c r="M3" s="93"/>
      <c r="N3" s="93"/>
      <c r="O3" s="94"/>
      <c r="P3" s="94"/>
      <c r="Q3" s="93"/>
      <c r="R3" s="93"/>
      <c r="S3" s="94"/>
    </row>
    <row r="4" spans="1:19" ht="16.5" customHeight="1" x14ac:dyDescent="0.25">
      <c r="A4" s="95"/>
      <c r="B4" s="96"/>
      <c r="C4" s="96"/>
      <c r="D4" s="97"/>
      <c r="E4" s="1061" t="s">
        <v>111</v>
      </c>
      <c r="F4" s="1064"/>
      <c r="G4" s="1064"/>
      <c r="H4" s="1064"/>
      <c r="I4" s="1064"/>
      <c r="J4" s="98"/>
      <c r="K4" s="96"/>
      <c r="L4" s="96"/>
      <c r="M4" s="96"/>
      <c r="N4" s="96"/>
      <c r="O4" s="99"/>
      <c r="P4" s="99"/>
      <c r="Q4" s="96"/>
      <c r="R4" s="96"/>
      <c r="S4" s="99"/>
    </row>
    <row r="5" spans="1:19" ht="42.75" customHeight="1" x14ac:dyDescent="0.2">
      <c r="A5" s="487" t="s">
        <v>112</v>
      </c>
      <c r="B5" s="489" t="s">
        <v>113</v>
      </c>
      <c r="C5" s="488" t="s">
        <v>114</v>
      </c>
      <c r="D5" s="101" t="s">
        <v>115</v>
      </c>
      <c r="E5" s="101" t="s">
        <v>116</v>
      </c>
      <c r="F5" s="101" t="s">
        <v>117</v>
      </c>
      <c r="G5" s="101" t="s">
        <v>118</v>
      </c>
      <c r="H5" s="101" t="s">
        <v>119</v>
      </c>
      <c r="I5" s="101" t="s">
        <v>120</v>
      </c>
      <c r="J5" s="102" t="s">
        <v>121</v>
      </c>
      <c r="K5" s="102" t="s">
        <v>122</v>
      </c>
      <c r="L5" s="101" t="s">
        <v>123</v>
      </c>
      <c r="M5" s="101" t="s">
        <v>124</v>
      </c>
      <c r="N5" s="101" t="s">
        <v>125</v>
      </c>
      <c r="O5" s="101" t="s">
        <v>126</v>
      </c>
      <c r="P5" s="101" t="s">
        <v>127</v>
      </c>
      <c r="Q5" s="101" t="s">
        <v>128</v>
      </c>
      <c r="R5" s="101" t="s">
        <v>129</v>
      </c>
      <c r="S5" s="103"/>
    </row>
    <row r="6" spans="1:19" x14ac:dyDescent="0.2">
      <c r="A6" s="402">
        <v>35538</v>
      </c>
      <c r="B6" s="558" t="s">
        <v>1199</v>
      </c>
      <c r="C6" s="106">
        <v>43196</v>
      </c>
      <c r="D6" s="107">
        <v>775</v>
      </c>
      <c r="E6" s="108"/>
      <c r="F6" s="108"/>
      <c r="G6" s="108">
        <v>775</v>
      </c>
      <c r="H6" s="108"/>
      <c r="I6" s="108"/>
      <c r="J6" s="109">
        <f t="shared" ref="J6:J69" si="0">SUM(E6*1.2,F6*1.5,G6*2.4,H6*3,I6*4)</f>
        <v>1860</v>
      </c>
      <c r="K6" s="110">
        <f t="shared" ref="K6:K69" si="1">ROUND((J6*28.5)*32%,0)</f>
        <v>16963</v>
      </c>
      <c r="L6" s="111">
        <v>43221</v>
      </c>
      <c r="M6" s="108"/>
      <c r="N6" s="108" t="s">
        <v>132</v>
      </c>
      <c r="O6" s="112"/>
      <c r="P6" s="112" t="s">
        <v>712</v>
      </c>
      <c r="Q6" s="108"/>
      <c r="R6" s="108"/>
      <c r="S6" s="112"/>
    </row>
    <row r="7" spans="1:19" x14ac:dyDescent="0.2">
      <c r="A7" s="766" t="s">
        <v>1201</v>
      </c>
      <c r="B7" s="767" t="s">
        <v>1202</v>
      </c>
      <c r="C7" s="768">
        <v>43203</v>
      </c>
      <c r="D7" s="405">
        <v>150</v>
      </c>
      <c r="E7" s="340"/>
      <c r="F7" s="340"/>
      <c r="G7" s="340">
        <v>150</v>
      </c>
      <c r="H7" s="340"/>
      <c r="I7" s="340"/>
      <c r="J7" s="406">
        <f t="shared" si="0"/>
        <v>360</v>
      </c>
      <c r="K7" s="407">
        <f t="shared" si="1"/>
        <v>3283</v>
      </c>
      <c r="L7" s="408">
        <v>43221</v>
      </c>
      <c r="M7" s="340"/>
      <c r="N7" s="340" t="s">
        <v>132</v>
      </c>
      <c r="O7" s="341"/>
      <c r="P7" s="341" t="s">
        <v>763</v>
      </c>
      <c r="Q7" s="340"/>
      <c r="R7" s="340"/>
      <c r="S7" s="341"/>
    </row>
    <row r="8" spans="1:19" x14ac:dyDescent="0.2">
      <c r="A8" s="403" t="s">
        <v>1203</v>
      </c>
      <c r="B8" s="221" t="s">
        <v>1204</v>
      </c>
      <c r="C8" s="106">
        <v>43222</v>
      </c>
      <c r="D8" s="107">
        <v>2500</v>
      </c>
      <c r="E8" s="108"/>
      <c r="F8" s="108"/>
      <c r="G8" s="108">
        <v>2500</v>
      </c>
      <c r="H8" s="108"/>
      <c r="I8" s="108"/>
      <c r="J8" s="109">
        <f t="shared" si="0"/>
        <v>6000</v>
      </c>
      <c r="K8" s="110">
        <f t="shared" si="1"/>
        <v>54720</v>
      </c>
      <c r="L8" s="111">
        <v>43223</v>
      </c>
      <c r="M8" s="108"/>
      <c r="N8" s="108" t="s">
        <v>132</v>
      </c>
      <c r="O8" s="112"/>
      <c r="P8" s="112" t="s">
        <v>990</v>
      </c>
      <c r="Q8" s="108"/>
      <c r="R8" s="108"/>
      <c r="S8" s="112"/>
    </row>
    <row r="9" spans="1:19" x14ac:dyDescent="0.2">
      <c r="A9" s="403" t="s">
        <v>1206</v>
      </c>
      <c r="B9" s="218" t="s">
        <v>1207</v>
      </c>
      <c r="C9" s="106">
        <v>43222</v>
      </c>
      <c r="D9" s="107">
        <v>35</v>
      </c>
      <c r="E9" s="108">
        <v>4</v>
      </c>
      <c r="F9" s="108">
        <v>16</v>
      </c>
      <c r="G9" s="108">
        <v>11</v>
      </c>
      <c r="H9" s="108">
        <v>4</v>
      </c>
      <c r="I9" s="108"/>
      <c r="J9" s="109">
        <f t="shared" si="0"/>
        <v>67.2</v>
      </c>
      <c r="K9" s="110">
        <f t="shared" si="1"/>
        <v>613</v>
      </c>
      <c r="L9" s="111">
        <v>43223</v>
      </c>
      <c r="M9" s="108"/>
      <c r="N9" s="108"/>
      <c r="P9" s="112" t="s">
        <v>1205</v>
      </c>
      <c r="Q9" s="108"/>
      <c r="R9" s="108"/>
      <c r="S9" s="112"/>
    </row>
    <row r="10" spans="1:19" x14ac:dyDescent="0.2">
      <c r="A10" s="461">
        <v>35587</v>
      </c>
      <c r="B10" s="221" t="s">
        <v>1208</v>
      </c>
      <c r="C10" s="440">
        <v>43229</v>
      </c>
      <c r="D10" s="107">
        <v>123</v>
      </c>
      <c r="E10" s="108">
        <v>55</v>
      </c>
      <c r="F10" s="108">
        <v>60</v>
      </c>
      <c r="G10" s="108">
        <v>4</v>
      </c>
      <c r="H10" s="108">
        <v>4</v>
      </c>
      <c r="I10" s="108"/>
      <c r="J10" s="109">
        <f t="shared" si="0"/>
        <v>177.6</v>
      </c>
      <c r="K10" s="110">
        <f t="shared" si="1"/>
        <v>1620</v>
      </c>
      <c r="L10" s="111">
        <v>43235</v>
      </c>
      <c r="M10" s="108"/>
      <c r="N10" s="108"/>
      <c r="O10" s="112"/>
      <c r="P10" s="112" t="s">
        <v>712</v>
      </c>
      <c r="Q10" s="108"/>
      <c r="R10" s="108"/>
      <c r="S10" s="112"/>
    </row>
    <row r="11" spans="1:19" x14ac:dyDescent="0.2">
      <c r="A11" s="461" t="s">
        <v>1209</v>
      </c>
      <c r="B11" s="559" t="s">
        <v>1210</v>
      </c>
      <c r="C11" s="443">
        <v>43229</v>
      </c>
      <c r="D11" s="438">
        <v>380</v>
      </c>
      <c r="E11" s="108"/>
      <c r="F11" s="108"/>
      <c r="G11" s="108">
        <v>380</v>
      </c>
      <c r="H11" s="108"/>
      <c r="I11" s="108"/>
      <c r="J11" s="109">
        <f t="shared" si="0"/>
        <v>912</v>
      </c>
      <c r="K11" s="110">
        <f t="shared" si="1"/>
        <v>8317</v>
      </c>
      <c r="L11" s="111">
        <v>43235</v>
      </c>
      <c r="M11" s="108"/>
      <c r="N11" s="108" t="s">
        <v>132</v>
      </c>
      <c r="O11" s="112"/>
      <c r="P11" s="112" t="s">
        <v>594</v>
      </c>
      <c r="Q11" s="108"/>
      <c r="R11" s="108"/>
      <c r="S11" s="112"/>
    </row>
    <row r="12" spans="1:19" x14ac:dyDescent="0.2">
      <c r="A12" s="461">
        <v>35595</v>
      </c>
      <c r="B12" s="221" t="s">
        <v>1211</v>
      </c>
      <c r="C12" s="442">
        <v>43236</v>
      </c>
      <c r="D12" s="107">
        <v>400</v>
      </c>
      <c r="E12" s="108"/>
      <c r="F12" s="108"/>
      <c r="G12" s="108">
        <v>400</v>
      </c>
      <c r="H12" s="108"/>
      <c r="I12" s="108"/>
      <c r="J12" s="109">
        <f t="shared" si="0"/>
        <v>960</v>
      </c>
      <c r="K12" s="110">
        <f t="shared" si="1"/>
        <v>8755</v>
      </c>
      <c r="L12" s="111">
        <v>43236</v>
      </c>
      <c r="M12" s="108"/>
      <c r="N12" s="108" t="s">
        <v>132</v>
      </c>
      <c r="O12" s="112"/>
      <c r="P12" s="112" t="s">
        <v>712</v>
      </c>
      <c r="Q12" s="108"/>
      <c r="R12" s="108"/>
      <c r="S12" s="112"/>
    </row>
    <row r="13" spans="1:19" x14ac:dyDescent="0.2">
      <c r="A13" s="461">
        <v>35647</v>
      </c>
      <c r="B13" s="221" t="s">
        <v>1211</v>
      </c>
      <c r="C13" s="106">
        <v>43236</v>
      </c>
      <c r="D13" s="107">
        <v>18</v>
      </c>
      <c r="E13" s="108"/>
      <c r="F13" s="108"/>
      <c r="G13" s="108">
        <v>18</v>
      </c>
      <c r="H13" s="108"/>
      <c r="I13" s="108"/>
      <c r="J13" s="109">
        <f t="shared" si="0"/>
        <v>43.199999999999996</v>
      </c>
      <c r="K13" s="110">
        <f t="shared" si="1"/>
        <v>394</v>
      </c>
      <c r="L13" s="111">
        <v>43236</v>
      </c>
      <c r="M13" s="108"/>
      <c r="N13" s="108" t="s">
        <v>132</v>
      </c>
      <c r="O13" s="112"/>
      <c r="P13" s="112" t="s">
        <v>712</v>
      </c>
      <c r="Q13" s="108"/>
      <c r="R13" s="108"/>
      <c r="S13" s="112"/>
    </row>
    <row r="14" spans="1:19" ht="15" customHeight="1" x14ac:dyDescent="0.2">
      <c r="A14" s="403" t="s">
        <v>1212</v>
      </c>
      <c r="B14" s="221" t="s">
        <v>1213</v>
      </c>
      <c r="C14" s="106">
        <v>43236</v>
      </c>
      <c r="D14" s="107">
        <v>56</v>
      </c>
      <c r="E14" s="108">
        <v>6</v>
      </c>
      <c r="F14" s="108">
        <v>7</v>
      </c>
      <c r="G14" s="108">
        <v>25</v>
      </c>
      <c r="H14" s="108">
        <v>18</v>
      </c>
      <c r="I14" s="108"/>
      <c r="J14" s="109">
        <f t="shared" si="0"/>
        <v>131.69999999999999</v>
      </c>
      <c r="K14" s="110">
        <f t="shared" si="1"/>
        <v>1201</v>
      </c>
      <c r="L14" s="111">
        <v>43236</v>
      </c>
      <c r="M14" s="108"/>
      <c r="N14" s="108"/>
      <c r="O14" s="112"/>
      <c r="P14" s="563" t="s">
        <v>766</v>
      </c>
      <c r="Q14" s="108"/>
      <c r="R14" s="108"/>
      <c r="S14" s="112"/>
    </row>
    <row r="15" spans="1:19" s="554" customFormat="1" x14ac:dyDescent="0.2">
      <c r="A15" s="403" t="s">
        <v>1214</v>
      </c>
      <c r="B15" s="221" t="s">
        <v>1215</v>
      </c>
      <c r="C15" s="557">
        <v>43236</v>
      </c>
      <c r="D15" s="550">
        <v>1000</v>
      </c>
      <c r="E15" s="551"/>
      <c r="F15" s="551"/>
      <c r="G15" s="551">
        <v>1000</v>
      </c>
      <c r="H15" s="551"/>
      <c r="I15" s="551"/>
      <c r="J15" s="109">
        <f t="shared" ref="J15" si="2">SUM(E15*1.2,F15*1.5,G15*2.4,H15*3,I15*4)</f>
        <v>2400</v>
      </c>
      <c r="K15" s="110">
        <f t="shared" ref="K15" si="3">ROUND((J15*28.5)*32%,0)</f>
        <v>21888</v>
      </c>
      <c r="L15" s="552">
        <v>43236</v>
      </c>
      <c r="M15" s="551"/>
      <c r="N15" s="108" t="s">
        <v>132</v>
      </c>
      <c r="O15" s="560" t="s">
        <v>244</v>
      </c>
      <c r="P15" s="1065" t="s">
        <v>1216</v>
      </c>
      <c r="Q15" s="561"/>
      <c r="R15" s="551"/>
      <c r="S15" s="553"/>
    </row>
    <row r="16" spans="1:19" ht="25.5" customHeight="1" x14ac:dyDescent="0.2">
      <c r="A16" s="403" t="s">
        <v>1214</v>
      </c>
      <c r="B16" s="221" t="s">
        <v>1215</v>
      </c>
      <c r="C16" s="440">
        <v>43236</v>
      </c>
      <c r="D16" s="107">
        <v>1500</v>
      </c>
      <c r="E16" s="108"/>
      <c r="F16" s="108"/>
      <c r="G16" s="108">
        <v>1500</v>
      </c>
      <c r="H16" s="108"/>
      <c r="I16" s="108"/>
      <c r="J16" s="109">
        <f t="shared" si="0"/>
        <v>3600</v>
      </c>
      <c r="K16" s="110">
        <f t="shared" si="1"/>
        <v>32832</v>
      </c>
      <c r="L16" s="111">
        <v>43236</v>
      </c>
      <c r="M16" s="108"/>
      <c r="N16" s="108" t="s">
        <v>132</v>
      </c>
      <c r="O16" s="326" t="s">
        <v>244</v>
      </c>
      <c r="P16" s="1066"/>
      <c r="Q16" s="562"/>
      <c r="R16" s="108"/>
      <c r="S16" s="112"/>
    </row>
    <row r="17" spans="1:19" x14ac:dyDescent="0.2">
      <c r="A17" s="451">
        <v>35641</v>
      </c>
      <c r="B17" s="460" t="s">
        <v>1217</v>
      </c>
      <c r="C17" s="564">
        <v>43243</v>
      </c>
      <c r="D17" s="438">
        <v>44</v>
      </c>
      <c r="E17" s="108"/>
      <c r="F17" s="108"/>
      <c r="G17" s="108">
        <v>44</v>
      </c>
      <c r="H17" s="108"/>
      <c r="I17" s="108"/>
      <c r="J17" s="109">
        <f t="shared" si="0"/>
        <v>105.6</v>
      </c>
      <c r="K17" s="110">
        <f t="shared" si="1"/>
        <v>963</v>
      </c>
      <c r="L17" s="111">
        <v>43243</v>
      </c>
      <c r="M17" s="108"/>
      <c r="N17" s="108" t="s">
        <v>132</v>
      </c>
      <c r="P17" s="112" t="s">
        <v>1218</v>
      </c>
      <c r="Q17" s="108"/>
      <c r="R17" s="108"/>
      <c r="S17" s="112"/>
    </row>
    <row r="18" spans="1:19" x14ac:dyDescent="0.2">
      <c r="A18" s="403" t="s">
        <v>1219</v>
      </c>
      <c r="B18" s="218" t="s">
        <v>1220</v>
      </c>
      <c r="C18" s="443">
        <v>43243</v>
      </c>
      <c r="D18" s="438">
        <v>33</v>
      </c>
      <c r="E18" s="108">
        <v>21</v>
      </c>
      <c r="F18" s="108">
        <v>12</v>
      </c>
      <c r="G18" s="108"/>
      <c r="H18" s="108"/>
      <c r="I18" s="108"/>
      <c r="J18" s="109">
        <f t="shared" si="0"/>
        <v>43.2</v>
      </c>
      <c r="K18" s="110">
        <f t="shared" si="1"/>
        <v>394</v>
      </c>
      <c r="L18" s="111">
        <v>43243</v>
      </c>
      <c r="M18" s="108"/>
      <c r="N18" s="108"/>
      <c r="O18" s="112"/>
      <c r="P18" s="112" t="s">
        <v>288</v>
      </c>
      <c r="Q18" s="108"/>
      <c r="R18" s="108"/>
      <c r="S18" s="112"/>
    </row>
    <row r="19" spans="1:19" x14ac:dyDescent="0.2">
      <c r="A19" s="565">
        <v>35623</v>
      </c>
      <c r="B19" s="549" t="s">
        <v>1221</v>
      </c>
      <c r="C19" s="442">
        <v>43250</v>
      </c>
      <c r="D19" s="107">
        <v>75</v>
      </c>
      <c r="E19" s="108">
        <v>4</v>
      </c>
      <c r="F19" s="108">
        <v>26</v>
      </c>
      <c r="G19" s="108">
        <v>45</v>
      </c>
      <c r="H19" s="108"/>
      <c r="I19" s="108"/>
      <c r="J19" s="109">
        <f t="shared" si="0"/>
        <v>151.80000000000001</v>
      </c>
      <c r="K19" s="110">
        <f t="shared" si="1"/>
        <v>1384</v>
      </c>
      <c r="L19" s="111">
        <v>43250</v>
      </c>
      <c r="M19" s="108"/>
      <c r="N19" s="108"/>
      <c r="O19" s="112"/>
      <c r="P19" s="112" t="s">
        <v>712</v>
      </c>
      <c r="Q19" s="108"/>
      <c r="R19" s="108"/>
      <c r="S19" s="112"/>
    </row>
    <row r="20" spans="1:19" x14ac:dyDescent="0.2">
      <c r="A20" s="566" t="s">
        <v>1222</v>
      </c>
      <c r="B20" s="218" t="s">
        <v>1096</v>
      </c>
      <c r="C20" s="106">
        <v>43256</v>
      </c>
      <c r="D20" s="107">
        <v>68</v>
      </c>
      <c r="E20" s="108"/>
      <c r="F20" s="108">
        <v>24</v>
      </c>
      <c r="G20" s="108">
        <v>23</v>
      </c>
      <c r="H20" s="108">
        <v>21</v>
      </c>
      <c r="I20" s="108"/>
      <c r="J20" s="109">
        <f t="shared" si="0"/>
        <v>154.19999999999999</v>
      </c>
      <c r="K20" s="110">
        <f t="shared" si="1"/>
        <v>1406</v>
      </c>
      <c r="L20" s="111">
        <v>43256</v>
      </c>
      <c r="M20" s="108"/>
      <c r="N20" s="108"/>
      <c r="O20" s="112"/>
      <c r="P20" s="112" t="s">
        <v>1145</v>
      </c>
      <c r="Q20" s="108"/>
      <c r="R20" s="108"/>
      <c r="S20" s="112"/>
    </row>
    <row r="21" spans="1:19" x14ac:dyDescent="0.2">
      <c r="A21" s="461">
        <v>35745</v>
      </c>
      <c r="B21" s="218" t="s">
        <v>1248</v>
      </c>
      <c r="C21" s="106">
        <v>43286</v>
      </c>
      <c r="D21" s="107">
        <v>82</v>
      </c>
      <c r="E21" s="108"/>
      <c r="F21" s="108"/>
      <c r="G21" s="108">
        <v>82</v>
      </c>
      <c r="H21" s="108"/>
      <c r="I21" s="108"/>
      <c r="J21" s="109">
        <f t="shared" si="0"/>
        <v>196.79999999999998</v>
      </c>
      <c r="K21" s="110">
        <f t="shared" si="1"/>
        <v>1795</v>
      </c>
      <c r="L21" s="111">
        <v>43290</v>
      </c>
      <c r="M21" s="108"/>
      <c r="N21" s="108" t="s">
        <v>132</v>
      </c>
      <c r="O21" s="112"/>
      <c r="P21" s="112" t="s">
        <v>1123</v>
      </c>
      <c r="Q21" s="108"/>
      <c r="R21" s="108"/>
      <c r="S21" s="112"/>
    </row>
    <row r="22" spans="1:19" x14ac:dyDescent="0.2">
      <c r="A22" s="403" t="s">
        <v>1247</v>
      </c>
      <c r="B22" s="221" t="s">
        <v>1249</v>
      </c>
      <c r="C22" s="106">
        <v>43306</v>
      </c>
      <c r="D22" s="107">
        <v>99</v>
      </c>
      <c r="E22" s="108">
        <v>4</v>
      </c>
      <c r="F22" s="108">
        <v>43</v>
      </c>
      <c r="G22" s="108">
        <v>11</v>
      </c>
      <c r="H22" s="108">
        <v>21</v>
      </c>
      <c r="I22" s="108"/>
      <c r="J22" s="109">
        <f t="shared" si="0"/>
        <v>158.69999999999999</v>
      </c>
      <c r="K22" s="110">
        <f t="shared" si="1"/>
        <v>1447</v>
      </c>
      <c r="L22" s="111">
        <v>43306</v>
      </c>
      <c r="M22" s="108"/>
      <c r="N22" s="108"/>
      <c r="O22" s="112"/>
      <c r="P22" s="112" t="s">
        <v>244</v>
      </c>
      <c r="Q22" s="108"/>
      <c r="R22" s="108"/>
      <c r="S22" s="112"/>
    </row>
    <row r="23" spans="1:19" x14ac:dyDescent="0.2">
      <c r="A23" s="403" t="s">
        <v>1250</v>
      </c>
      <c r="B23" s="221" t="s">
        <v>1251</v>
      </c>
      <c r="C23" s="106">
        <v>43313</v>
      </c>
      <c r="D23" s="107">
        <v>46</v>
      </c>
      <c r="E23" s="108">
        <v>4</v>
      </c>
      <c r="F23" s="108">
        <v>17</v>
      </c>
      <c r="G23" s="108">
        <v>18</v>
      </c>
      <c r="H23" s="108">
        <v>7</v>
      </c>
      <c r="I23" s="108"/>
      <c r="J23" s="109">
        <f t="shared" si="0"/>
        <v>94.5</v>
      </c>
      <c r="K23" s="110">
        <f t="shared" si="1"/>
        <v>862</v>
      </c>
      <c r="L23" s="111">
        <v>43314</v>
      </c>
      <c r="M23" s="108"/>
      <c r="N23" s="108"/>
      <c r="O23" s="112"/>
      <c r="P23" s="112" t="s">
        <v>748</v>
      </c>
      <c r="Q23" s="108"/>
      <c r="R23" s="108"/>
      <c r="S23" s="112"/>
    </row>
    <row r="24" spans="1:19" x14ac:dyDescent="0.2">
      <c r="A24" s="526" t="s">
        <v>1252</v>
      </c>
      <c r="B24" s="218" t="s">
        <v>1253</v>
      </c>
      <c r="C24" s="106">
        <v>43325</v>
      </c>
      <c r="D24" s="107">
        <v>180</v>
      </c>
      <c r="E24" s="108"/>
      <c r="F24" s="108"/>
      <c r="G24" s="108">
        <v>180</v>
      </c>
      <c r="H24" s="108"/>
      <c r="I24" s="108"/>
      <c r="J24" s="109">
        <f t="shared" si="0"/>
        <v>432</v>
      </c>
      <c r="K24" s="110">
        <f t="shared" si="1"/>
        <v>3940</v>
      </c>
      <c r="L24" s="111">
        <v>43326</v>
      </c>
      <c r="M24" s="108"/>
      <c r="N24" s="108" t="s">
        <v>132</v>
      </c>
      <c r="O24" s="112"/>
      <c r="P24" s="112" t="s">
        <v>476</v>
      </c>
      <c r="Q24" s="108"/>
      <c r="R24" s="108"/>
      <c r="S24" s="112"/>
    </row>
    <row r="25" spans="1:19" x14ac:dyDescent="0.2">
      <c r="A25" s="403" t="s">
        <v>1254</v>
      </c>
      <c r="B25" s="221" t="s">
        <v>1255</v>
      </c>
      <c r="C25" s="106">
        <v>43327</v>
      </c>
      <c r="D25" s="107">
        <v>130</v>
      </c>
      <c r="E25" s="108">
        <v>8</v>
      </c>
      <c r="F25" s="108">
        <v>45</v>
      </c>
      <c r="G25" s="108">
        <v>49</v>
      </c>
      <c r="H25" s="108">
        <v>28</v>
      </c>
      <c r="I25" s="108"/>
      <c r="J25" s="109">
        <f t="shared" si="0"/>
        <v>278.7</v>
      </c>
      <c r="K25" s="110">
        <f t="shared" si="1"/>
        <v>2542</v>
      </c>
      <c r="L25" s="111">
        <v>43332</v>
      </c>
      <c r="M25" s="108"/>
      <c r="N25" s="108"/>
      <c r="O25" s="112"/>
      <c r="P25" s="112" t="s">
        <v>476</v>
      </c>
      <c r="Q25" s="108"/>
      <c r="R25" s="108"/>
      <c r="S25" s="112"/>
    </row>
    <row r="26" spans="1:19" x14ac:dyDescent="0.2">
      <c r="A26" s="221" t="s">
        <v>1476</v>
      </c>
      <c r="B26" s="221" t="s">
        <v>1256</v>
      </c>
      <c r="C26" s="440">
        <v>43327</v>
      </c>
      <c r="D26" s="107">
        <v>210</v>
      </c>
      <c r="E26" s="108"/>
      <c r="F26" s="108"/>
      <c r="G26" s="108">
        <v>210</v>
      </c>
      <c r="H26" s="108"/>
      <c r="I26" s="108"/>
      <c r="J26" s="109">
        <f t="shared" si="0"/>
        <v>504</v>
      </c>
      <c r="K26" s="110">
        <f t="shared" si="1"/>
        <v>4596</v>
      </c>
      <c r="L26" s="111">
        <v>43332</v>
      </c>
      <c r="M26" s="108"/>
      <c r="N26" s="108" t="s">
        <v>132</v>
      </c>
      <c r="O26" s="112"/>
      <c r="P26" s="112" t="s">
        <v>594</v>
      </c>
      <c r="Q26" s="108"/>
      <c r="R26" s="108"/>
      <c r="S26" s="112"/>
    </row>
    <row r="27" spans="1:19" x14ac:dyDescent="0.2">
      <c r="A27" s="403" t="s">
        <v>1259</v>
      </c>
      <c r="B27" s="221" t="s">
        <v>1262</v>
      </c>
      <c r="C27" s="511">
        <v>43355</v>
      </c>
      <c r="D27" s="438">
        <v>640</v>
      </c>
      <c r="E27" s="108"/>
      <c r="F27" s="108"/>
      <c r="G27" s="108">
        <v>640</v>
      </c>
      <c r="H27" s="108"/>
      <c r="I27" s="108"/>
      <c r="J27" s="109">
        <f t="shared" si="0"/>
        <v>1536</v>
      </c>
      <c r="K27" s="110">
        <f t="shared" si="1"/>
        <v>14008</v>
      </c>
      <c r="L27" s="111">
        <v>43355</v>
      </c>
      <c r="M27" s="108"/>
      <c r="N27" s="108" t="s">
        <v>132</v>
      </c>
      <c r="O27" s="112"/>
      <c r="P27" s="112" t="s">
        <v>990</v>
      </c>
      <c r="Q27" s="108"/>
      <c r="R27" s="108"/>
      <c r="S27" s="112"/>
    </row>
    <row r="28" spans="1:19" x14ac:dyDescent="0.2">
      <c r="A28" s="403" t="s">
        <v>1260</v>
      </c>
      <c r="B28" s="221" t="s">
        <v>1263</v>
      </c>
      <c r="C28" s="442">
        <v>43355</v>
      </c>
      <c r="D28" s="107">
        <v>34</v>
      </c>
      <c r="E28" s="108"/>
      <c r="F28" s="108"/>
      <c r="G28" s="108">
        <v>9</v>
      </c>
      <c r="H28" s="108">
        <v>25</v>
      </c>
      <c r="I28" s="108"/>
      <c r="J28" s="109">
        <f t="shared" si="0"/>
        <v>96.6</v>
      </c>
      <c r="K28" s="110">
        <f t="shared" si="1"/>
        <v>881</v>
      </c>
      <c r="L28" s="111">
        <v>43355</v>
      </c>
      <c r="M28" s="108"/>
      <c r="N28" s="108"/>
      <c r="O28" s="112"/>
      <c r="P28" s="112" t="s">
        <v>594</v>
      </c>
      <c r="Q28" s="108"/>
      <c r="R28" s="108"/>
      <c r="S28" s="112"/>
    </row>
    <row r="29" spans="1:19" x14ac:dyDescent="0.2">
      <c r="A29" s="215" t="s">
        <v>1261</v>
      </c>
      <c r="B29" s="219" t="s">
        <v>1264</v>
      </c>
      <c r="C29" s="440">
        <v>43355</v>
      </c>
      <c r="D29" s="107">
        <v>3100</v>
      </c>
      <c r="E29" s="108"/>
      <c r="F29" s="108"/>
      <c r="G29" s="108">
        <v>3100</v>
      </c>
      <c r="H29" s="108"/>
      <c r="I29" s="108"/>
      <c r="J29" s="109">
        <f t="shared" si="0"/>
        <v>7440</v>
      </c>
      <c r="K29" s="110">
        <f t="shared" si="1"/>
        <v>67853</v>
      </c>
      <c r="L29" s="111">
        <v>43355</v>
      </c>
      <c r="M29" s="108"/>
      <c r="N29" s="108" t="s">
        <v>132</v>
      </c>
      <c r="O29" s="112"/>
      <c r="P29" s="112" t="s">
        <v>1083</v>
      </c>
      <c r="Q29" s="108"/>
      <c r="R29" s="108"/>
      <c r="S29" s="112"/>
    </row>
    <row r="30" spans="1:19" x14ac:dyDescent="0.2">
      <c r="A30" s="403" t="s">
        <v>1265</v>
      </c>
      <c r="B30" s="221" t="s">
        <v>1267</v>
      </c>
      <c r="C30" s="511">
        <v>43362</v>
      </c>
      <c r="D30" s="438">
        <v>78</v>
      </c>
      <c r="E30" s="108"/>
      <c r="F30" s="108"/>
      <c r="G30" s="108">
        <v>78</v>
      </c>
      <c r="H30" s="108"/>
      <c r="I30" s="108"/>
      <c r="J30" s="109">
        <f t="shared" si="0"/>
        <v>187.2</v>
      </c>
      <c r="K30" s="110">
        <f t="shared" si="1"/>
        <v>1707</v>
      </c>
      <c r="L30" s="111">
        <v>43362</v>
      </c>
      <c r="M30" s="108"/>
      <c r="N30" s="108" t="s">
        <v>132</v>
      </c>
      <c r="O30" s="112"/>
      <c r="P30" s="112" t="s">
        <v>712</v>
      </c>
      <c r="Q30" s="108"/>
      <c r="R30" s="108"/>
      <c r="S30" s="112"/>
    </row>
    <row r="31" spans="1:19" x14ac:dyDescent="0.2">
      <c r="A31" s="403" t="s">
        <v>1266</v>
      </c>
      <c r="B31" s="221" t="s">
        <v>1268</v>
      </c>
      <c r="C31" s="442">
        <v>43362</v>
      </c>
      <c r="D31" s="107">
        <v>70</v>
      </c>
      <c r="E31" s="108"/>
      <c r="F31" s="108"/>
      <c r="G31" s="108">
        <v>70</v>
      </c>
      <c r="H31" s="108"/>
      <c r="I31" s="108"/>
      <c r="J31" s="109">
        <f t="shared" si="0"/>
        <v>168</v>
      </c>
      <c r="K31" s="110">
        <f t="shared" si="1"/>
        <v>1532</v>
      </c>
      <c r="L31" s="111">
        <v>43362</v>
      </c>
      <c r="M31" s="108"/>
      <c r="N31" s="108" t="s">
        <v>132</v>
      </c>
      <c r="O31" s="112"/>
      <c r="P31" s="112" t="s">
        <v>1123</v>
      </c>
      <c r="Q31" s="108"/>
      <c r="R31" s="108"/>
      <c r="S31" s="112"/>
    </row>
    <row r="32" spans="1:19" x14ac:dyDescent="0.2">
      <c r="A32" s="403" t="s">
        <v>1269</v>
      </c>
      <c r="B32" s="221" t="s">
        <v>1270</v>
      </c>
      <c r="C32" s="106">
        <v>43376</v>
      </c>
      <c r="D32" s="107">
        <v>131</v>
      </c>
      <c r="E32" s="108"/>
      <c r="F32" s="108"/>
      <c r="G32" s="108">
        <v>131</v>
      </c>
      <c r="H32" s="108"/>
      <c r="I32" s="108"/>
      <c r="J32" s="109">
        <f t="shared" si="0"/>
        <v>314.39999999999998</v>
      </c>
      <c r="K32" s="110">
        <f t="shared" si="1"/>
        <v>2867</v>
      </c>
      <c r="L32" s="111">
        <v>43378</v>
      </c>
      <c r="M32" s="108"/>
      <c r="N32" s="108" t="s">
        <v>132</v>
      </c>
      <c r="O32" s="112"/>
      <c r="P32" s="112" t="s">
        <v>476</v>
      </c>
      <c r="Q32" s="108"/>
      <c r="R32" s="108"/>
      <c r="S32" s="112"/>
    </row>
    <row r="33" spans="1:19" x14ac:dyDescent="0.2">
      <c r="A33" s="403" t="s">
        <v>930</v>
      </c>
      <c r="B33" s="221" t="s">
        <v>1271</v>
      </c>
      <c r="C33" s="106">
        <v>43383</v>
      </c>
      <c r="D33" s="107">
        <v>83</v>
      </c>
      <c r="E33" s="108"/>
      <c r="F33" s="108"/>
      <c r="G33" s="108">
        <v>83</v>
      </c>
      <c r="H33" s="108"/>
      <c r="I33" s="108"/>
      <c r="J33" s="109">
        <f t="shared" si="0"/>
        <v>199.2</v>
      </c>
      <c r="K33" s="110">
        <f t="shared" si="1"/>
        <v>1817</v>
      </c>
      <c r="L33" s="111">
        <v>43383</v>
      </c>
      <c r="M33" s="108"/>
      <c r="N33" s="108" t="s">
        <v>132</v>
      </c>
      <c r="O33" s="112"/>
      <c r="P33" s="112" t="s">
        <v>244</v>
      </c>
      <c r="Q33" s="108"/>
      <c r="R33" s="108"/>
      <c r="S33" s="112"/>
    </row>
    <row r="34" spans="1:19" s="554" customFormat="1" ht="25.5" x14ac:dyDescent="0.2">
      <c r="A34" s="403" t="s">
        <v>1272</v>
      </c>
      <c r="B34" s="221" t="s">
        <v>1273</v>
      </c>
      <c r="C34" s="579">
        <v>43390</v>
      </c>
      <c r="D34" s="555">
        <v>43</v>
      </c>
      <c r="E34" s="551">
        <v>4</v>
      </c>
      <c r="F34" s="551">
        <v>17</v>
      </c>
      <c r="G34" s="551">
        <v>18</v>
      </c>
      <c r="H34" s="551">
        <v>7</v>
      </c>
      <c r="I34" s="551"/>
      <c r="J34" s="109">
        <f t="shared" si="0"/>
        <v>94.5</v>
      </c>
      <c r="K34" s="110">
        <f t="shared" si="1"/>
        <v>862</v>
      </c>
      <c r="L34" s="552">
        <v>43390</v>
      </c>
      <c r="M34" s="551"/>
      <c r="N34" s="551"/>
      <c r="O34" s="553"/>
      <c r="P34" s="553" t="s">
        <v>748</v>
      </c>
      <c r="Q34" s="551"/>
      <c r="R34" s="551" t="s">
        <v>1276</v>
      </c>
      <c r="S34" s="553"/>
    </row>
    <row r="35" spans="1:19" x14ac:dyDescent="0.2">
      <c r="A35" s="403" t="s">
        <v>1274</v>
      </c>
      <c r="B35" s="221" t="s">
        <v>1275</v>
      </c>
      <c r="C35" s="442">
        <v>43397</v>
      </c>
      <c r="D35" s="107">
        <v>51</v>
      </c>
      <c r="E35" s="108">
        <v>26</v>
      </c>
      <c r="F35" s="108">
        <v>25</v>
      </c>
      <c r="G35" s="108"/>
      <c r="H35" s="108"/>
      <c r="I35" s="108"/>
      <c r="J35" s="109">
        <f t="shared" si="0"/>
        <v>68.7</v>
      </c>
      <c r="K35" s="110">
        <f t="shared" si="1"/>
        <v>627</v>
      </c>
      <c r="L35" s="111">
        <v>43397</v>
      </c>
      <c r="M35" s="108"/>
      <c r="N35" s="108"/>
      <c r="O35" s="112"/>
      <c r="P35" s="112" t="s">
        <v>712</v>
      </c>
      <c r="Q35" s="108"/>
      <c r="R35" s="108"/>
      <c r="S35" s="112"/>
    </row>
    <row r="36" spans="1:19" ht="25.5" x14ac:dyDescent="0.2">
      <c r="A36" s="403" t="s">
        <v>859</v>
      </c>
      <c r="B36" s="221" t="s">
        <v>1284</v>
      </c>
      <c r="C36" s="106">
        <v>43404</v>
      </c>
      <c r="D36" s="107">
        <v>879</v>
      </c>
      <c r="E36" s="108"/>
      <c r="F36" s="108"/>
      <c r="G36" s="108">
        <v>879</v>
      </c>
      <c r="H36" s="108"/>
      <c r="I36" s="108"/>
      <c r="J36" s="109">
        <f t="shared" si="0"/>
        <v>2109.6</v>
      </c>
      <c r="K36" s="110">
        <f t="shared" si="1"/>
        <v>19240</v>
      </c>
      <c r="L36" s="111">
        <v>43404</v>
      </c>
      <c r="M36" s="108"/>
      <c r="N36" s="108" t="s">
        <v>132</v>
      </c>
      <c r="O36" s="112"/>
      <c r="P36" s="112" t="s">
        <v>748</v>
      </c>
      <c r="Q36" s="108"/>
      <c r="R36" s="108" t="s">
        <v>1283</v>
      </c>
      <c r="S36" s="112"/>
    </row>
    <row r="37" spans="1:19" ht="14.25" x14ac:dyDescent="0.2">
      <c r="A37" s="403" t="s">
        <v>1287</v>
      </c>
      <c r="B37" s="452" t="s">
        <v>1288</v>
      </c>
      <c r="C37" s="106">
        <v>43418</v>
      </c>
      <c r="D37" s="107">
        <v>273</v>
      </c>
      <c r="E37" s="108">
        <v>273</v>
      </c>
      <c r="F37" s="108"/>
      <c r="G37" s="108"/>
      <c r="H37" s="108"/>
      <c r="I37" s="108"/>
      <c r="J37" s="109">
        <f t="shared" si="0"/>
        <v>327.59999999999997</v>
      </c>
      <c r="K37" s="110">
        <f t="shared" si="1"/>
        <v>2988</v>
      </c>
      <c r="L37" s="111">
        <v>43418</v>
      </c>
      <c r="M37" s="108"/>
      <c r="N37" s="108"/>
      <c r="O37" s="112"/>
      <c r="P37" s="185" t="s">
        <v>926</v>
      </c>
      <c r="Q37" s="108"/>
      <c r="R37" s="108"/>
      <c r="S37" s="329"/>
    </row>
    <row r="38" spans="1:19" ht="14.25" x14ac:dyDescent="0.2">
      <c r="A38" s="403" t="s">
        <v>1289</v>
      </c>
      <c r="B38" s="452" t="s">
        <v>1290</v>
      </c>
      <c r="C38" s="106">
        <v>43432</v>
      </c>
      <c r="D38" s="107">
        <v>60</v>
      </c>
      <c r="E38" s="108">
        <v>1</v>
      </c>
      <c r="F38" s="108">
        <v>19</v>
      </c>
      <c r="G38" s="108">
        <v>30</v>
      </c>
      <c r="H38" s="108">
        <v>10</v>
      </c>
      <c r="I38" s="108"/>
      <c r="J38" s="109">
        <f t="shared" si="0"/>
        <v>131.69999999999999</v>
      </c>
      <c r="K38" s="110">
        <f t="shared" si="1"/>
        <v>1201</v>
      </c>
      <c r="L38" s="111">
        <v>43432</v>
      </c>
      <c r="M38" s="108"/>
      <c r="N38" s="108"/>
      <c r="O38" s="112"/>
      <c r="P38" s="112" t="s">
        <v>594</v>
      </c>
      <c r="Q38" s="108"/>
      <c r="R38" s="108"/>
      <c r="S38" s="112"/>
    </row>
    <row r="39" spans="1:19" x14ac:dyDescent="0.2">
      <c r="A39" s="461">
        <v>36050</v>
      </c>
      <c r="B39" s="221" t="s">
        <v>1291</v>
      </c>
      <c r="C39" s="106">
        <v>43446</v>
      </c>
      <c r="D39" s="107">
        <v>195</v>
      </c>
      <c r="E39" s="108"/>
      <c r="F39" s="108"/>
      <c r="G39" s="108">
        <v>195</v>
      </c>
      <c r="H39" s="108"/>
      <c r="I39" s="108"/>
      <c r="J39" s="109">
        <f t="shared" si="0"/>
        <v>468</v>
      </c>
      <c r="K39" s="110">
        <f t="shared" si="1"/>
        <v>4268</v>
      </c>
      <c r="L39" s="111">
        <v>43446</v>
      </c>
      <c r="M39" s="108"/>
      <c r="N39" s="108" t="s">
        <v>132</v>
      </c>
      <c r="O39" s="112"/>
      <c r="P39" s="112" t="s">
        <v>712</v>
      </c>
      <c r="Q39" s="108"/>
      <c r="R39" s="108"/>
      <c r="S39" s="112"/>
    </row>
    <row r="40" spans="1:19" ht="14.25" x14ac:dyDescent="0.2">
      <c r="A40" s="403" t="s">
        <v>1310</v>
      </c>
      <c r="B40" s="452" t="s">
        <v>1315</v>
      </c>
      <c r="C40" s="106">
        <v>43474</v>
      </c>
      <c r="D40" s="107">
        <v>26</v>
      </c>
      <c r="E40" s="108">
        <v>9</v>
      </c>
      <c r="F40" s="108">
        <v>16</v>
      </c>
      <c r="G40" s="108">
        <v>1</v>
      </c>
      <c r="H40" s="108"/>
      <c r="I40" s="108"/>
      <c r="J40" s="109">
        <f t="shared" si="0"/>
        <v>37.199999999999996</v>
      </c>
      <c r="K40" s="110">
        <f t="shared" si="1"/>
        <v>339</v>
      </c>
      <c r="L40" s="111">
        <v>43474</v>
      </c>
      <c r="M40" s="108"/>
      <c r="N40" s="108"/>
      <c r="O40" s="112"/>
      <c r="P40" s="112" t="s">
        <v>926</v>
      </c>
      <c r="Q40" s="108"/>
      <c r="R40" s="108"/>
      <c r="S40" s="112"/>
    </row>
    <row r="41" spans="1:19" ht="38.25" x14ac:dyDescent="0.2">
      <c r="A41" s="616" t="s">
        <v>1311</v>
      </c>
      <c r="B41" s="476" t="s">
        <v>1314</v>
      </c>
      <c r="C41" s="477">
        <v>43474</v>
      </c>
      <c r="D41" s="478">
        <v>28</v>
      </c>
      <c r="E41" s="479"/>
      <c r="F41" s="479">
        <v>16</v>
      </c>
      <c r="G41" s="479">
        <v>12</v>
      </c>
      <c r="H41" s="479"/>
      <c r="I41" s="479"/>
      <c r="J41" s="480">
        <f t="shared" si="0"/>
        <v>52.8</v>
      </c>
      <c r="K41" s="481">
        <f t="shared" si="1"/>
        <v>482</v>
      </c>
      <c r="L41" s="482">
        <v>43474</v>
      </c>
      <c r="M41" s="479"/>
      <c r="N41" s="479"/>
      <c r="O41" s="483"/>
      <c r="P41" s="483" t="s">
        <v>868</v>
      </c>
      <c r="Q41" s="479"/>
      <c r="R41" s="479" t="s">
        <v>1417</v>
      </c>
      <c r="S41" s="112"/>
    </row>
    <row r="42" spans="1:19" x14ac:dyDescent="0.2">
      <c r="A42" s="539" t="s">
        <v>1312</v>
      </c>
      <c r="B42" s="460" t="s">
        <v>1313</v>
      </c>
      <c r="C42" s="440">
        <v>43474</v>
      </c>
      <c r="D42" s="107">
        <v>35</v>
      </c>
      <c r="E42" s="108"/>
      <c r="F42" s="108"/>
      <c r="G42" s="108">
        <v>35</v>
      </c>
      <c r="H42" s="108"/>
      <c r="I42" s="108"/>
      <c r="J42" s="109">
        <f t="shared" si="0"/>
        <v>84</v>
      </c>
      <c r="K42" s="110">
        <f t="shared" si="1"/>
        <v>766</v>
      </c>
      <c r="L42" s="111">
        <v>43474</v>
      </c>
      <c r="M42" s="108"/>
      <c r="N42" s="108" t="s">
        <v>132</v>
      </c>
      <c r="O42" s="112"/>
      <c r="P42" s="112" t="s">
        <v>244</v>
      </c>
      <c r="Q42" s="108"/>
      <c r="R42" s="108"/>
      <c r="S42" s="112"/>
    </row>
    <row r="43" spans="1:19" x14ac:dyDescent="0.2">
      <c r="A43" s="586" t="s">
        <v>1316</v>
      </c>
      <c r="B43" s="404" t="s">
        <v>1326</v>
      </c>
      <c r="C43" s="443">
        <v>43480</v>
      </c>
      <c r="D43" s="438">
        <v>100</v>
      </c>
      <c r="E43" s="108"/>
      <c r="F43" s="108"/>
      <c r="G43" s="108">
        <v>100</v>
      </c>
      <c r="H43" s="108"/>
      <c r="I43" s="108"/>
      <c r="J43" s="109">
        <f t="shared" si="0"/>
        <v>240</v>
      </c>
      <c r="K43" s="110">
        <f t="shared" si="1"/>
        <v>2189</v>
      </c>
      <c r="L43" s="111">
        <v>43480</v>
      </c>
      <c r="M43" s="108"/>
      <c r="N43" s="108" t="s">
        <v>132</v>
      </c>
      <c r="O43" s="112"/>
      <c r="P43" s="112" t="s">
        <v>1325</v>
      </c>
      <c r="Q43" s="108"/>
      <c r="R43" s="108"/>
      <c r="S43" s="112"/>
    </row>
    <row r="44" spans="1:19" ht="14.25" x14ac:dyDescent="0.2">
      <c r="A44" s="403" t="s">
        <v>1321</v>
      </c>
      <c r="B44" s="452" t="s">
        <v>1323</v>
      </c>
      <c r="C44" s="442">
        <v>43480</v>
      </c>
      <c r="D44" s="107">
        <v>67</v>
      </c>
      <c r="E44" s="108"/>
      <c r="F44" s="108"/>
      <c r="G44" s="108">
        <v>67</v>
      </c>
      <c r="H44" s="108"/>
      <c r="I44" s="108"/>
      <c r="J44" s="109">
        <f t="shared" si="0"/>
        <v>160.79999999999998</v>
      </c>
      <c r="K44" s="110">
        <f t="shared" si="1"/>
        <v>1466</v>
      </c>
      <c r="L44" s="111">
        <v>43480</v>
      </c>
      <c r="M44" s="108"/>
      <c r="N44" s="108" t="s">
        <v>132</v>
      </c>
      <c r="O44" s="112"/>
      <c r="P44" s="112" t="s">
        <v>998</v>
      </c>
      <c r="Q44" s="108"/>
      <c r="R44" s="108"/>
      <c r="S44" s="112"/>
    </row>
    <row r="45" spans="1:19" x14ac:dyDescent="0.2">
      <c r="A45" s="403" t="s">
        <v>1322</v>
      </c>
      <c r="B45" s="218" t="s">
        <v>1324</v>
      </c>
      <c r="C45" s="106">
        <v>43480</v>
      </c>
      <c r="D45" s="107">
        <v>80</v>
      </c>
      <c r="E45" s="108"/>
      <c r="F45" s="108"/>
      <c r="G45" s="108">
        <v>80</v>
      </c>
      <c r="H45" s="108"/>
      <c r="I45" s="108"/>
      <c r="J45" s="109">
        <f t="shared" si="0"/>
        <v>192</v>
      </c>
      <c r="K45" s="110">
        <f t="shared" si="1"/>
        <v>1751</v>
      </c>
      <c r="L45" s="111">
        <v>43480</v>
      </c>
      <c r="M45" s="108"/>
      <c r="N45" s="108" t="s">
        <v>132</v>
      </c>
      <c r="O45" s="112"/>
      <c r="P45" s="112" t="s">
        <v>748</v>
      </c>
      <c r="Q45" s="108"/>
      <c r="R45" s="108"/>
      <c r="S45" s="112"/>
    </row>
    <row r="46" spans="1:19" x14ac:dyDescent="0.2">
      <c r="A46" s="403" t="s">
        <v>1329</v>
      </c>
      <c r="B46" s="221" t="s">
        <v>1330</v>
      </c>
      <c r="C46" s="106">
        <v>43509</v>
      </c>
      <c r="D46" s="107">
        <v>148</v>
      </c>
      <c r="E46" s="108"/>
      <c r="F46" s="108"/>
      <c r="G46" s="108">
        <v>148</v>
      </c>
      <c r="H46" s="108"/>
      <c r="I46" s="108"/>
      <c r="J46" s="109">
        <f t="shared" si="0"/>
        <v>355.2</v>
      </c>
      <c r="K46" s="110">
        <f t="shared" si="1"/>
        <v>3239</v>
      </c>
      <c r="L46" s="111">
        <v>43509</v>
      </c>
      <c r="M46" s="108"/>
      <c r="N46" s="108" t="s">
        <v>132</v>
      </c>
      <c r="O46" s="112"/>
      <c r="P46" s="112" t="s">
        <v>476</v>
      </c>
      <c r="Q46" s="108"/>
      <c r="R46" s="108"/>
      <c r="S46" s="112"/>
    </row>
    <row r="47" spans="1:19" x14ac:dyDescent="0.2">
      <c r="A47" s="403" t="s">
        <v>1336</v>
      </c>
      <c r="B47" s="221" t="s">
        <v>1335</v>
      </c>
      <c r="C47" s="106">
        <v>43516</v>
      </c>
      <c r="D47" s="107">
        <v>31</v>
      </c>
      <c r="E47" s="108"/>
      <c r="F47" s="108"/>
      <c r="G47" s="108">
        <v>31</v>
      </c>
      <c r="H47" s="108"/>
      <c r="I47" s="108"/>
      <c r="J47" s="109">
        <f t="shared" si="0"/>
        <v>74.399999999999991</v>
      </c>
      <c r="K47" s="110">
        <f t="shared" si="1"/>
        <v>679</v>
      </c>
      <c r="L47" s="111">
        <v>43516</v>
      </c>
      <c r="M47" s="108"/>
      <c r="N47" s="108" t="s">
        <v>132</v>
      </c>
      <c r="O47" s="112"/>
      <c r="P47" s="112" t="s">
        <v>476</v>
      </c>
      <c r="Q47" s="108"/>
      <c r="R47" s="108"/>
      <c r="S47" s="112"/>
    </row>
    <row r="48" spans="1:19" x14ac:dyDescent="0.2">
      <c r="A48" s="215" t="s">
        <v>1344</v>
      </c>
      <c r="B48" s="219" t="s">
        <v>1346</v>
      </c>
      <c r="C48" s="106">
        <v>43476</v>
      </c>
      <c r="D48" s="107">
        <v>1540</v>
      </c>
      <c r="E48" s="108"/>
      <c r="F48" s="108"/>
      <c r="G48" s="108">
        <v>1540</v>
      </c>
      <c r="H48" s="108"/>
      <c r="I48" s="108"/>
      <c r="J48" s="109">
        <f t="shared" si="0"/>
        <v>3696</v>
      </c>
      <c r="K48" s="110">
        <f t="shared" si="1"/>
        <v>33708</v>
      </c>
      <c r="L48" s="111">
        <v>43517</v>
      </c>
      <c r="M48" s="108"/>
      <c r="N48" s="108" t="s">
        <v>132</v>
      </c>
      <c r="O48" s="112"/>
      <c r="P48" s="112" t="s">
        <v>868</v>
      </c>
      <c r="Q48" s="108"/>
      <c r="R48" s="108"/>
      <c r="S48" s="112"/>
    </row>
    <row r="49" spans="1:19" x14ac:dyDescent="0.2">
      <c r="A49" s="461">
        <v>36188</v>
      </c>
      <c r="B49" s="221" t="s">
        <v>1345</v>
      </c>
      <c r="C49" s="440">
        <v>43523</v>
      </c>
      <c r="D49" s="107">
        <v>59</v>
      </c>
      <c r="E49" s="108">
        <v>6</v>
      </c>
      <c r="F49" s="108">
        <v>33</v>
      </c>
      <c r="G49" s="108">
        <v>20</v>
      </c>
      <c r="H49" s="108"/>
      <c r="I49" s="108"/>
      <c r="J49" s="109">
        <f t="shared" si="0"/>
        <v>104.7</v>
      </c>
      <c r="K49" s="110">
        <f t="shared" si="1"/>
        <v>955</v>
      </c>
      <c r="L49" s="111">
        <v>43523</v>
      </c>
      <c r="M49" s="108"/>
      <c r="N49" s="108"/>
      <c r="O49" s="112"/>
      <c r="P49" s="112" t="s">
        <v>712</v>
      </c>
      <c r="Q49" s="108"/>
      <c r="R49" s="108"/>
      <c r="S49" s="112"/>
    </row>
    <row r="50" spans="1:19" ht="15.75" x14ac:dyDescent="0.25">
      <c r="A50" s="403" t="s">
        <v>1351</v>
      </c>
      <c r="B50" s="597" t="s">
        <v>1352</v>
      </c>
      <c r="C50" s="443">
        <v>43537</v>
      </c>
      <c r="D50" s="438">
        <v>621</v>
      </c>
      <c r="E50" s="108"/>
      <c r="F50" s="108"/>
      <c r="G50" s="108">
        <v>621</v>
      </c>
      <c r="H50" s="108"/>
      <c r="I50" s="108"/>
      <c r="J50" s="109">
        <f t="shared" si="0"/>
        <v>1490.3999999999999</v>
      </c>
      <c r="K50" s="110">
        <f t="shared" si="1"/>
        <v>13592</v>
      </c>
      <c r="L50" s="111">
        <v>43537</v>
      </c>
      <c r="M50" s="108"/>
      <c r="N50" s="108" t="s">
        <v>132</v>
      </c>
      <c r="O50" s="112"/>
      <c r="P50" s="112" t="s">
        <v>712</v>
      </c>
      <c r="Q50" s="108"/>
      <c r="R50" s="108"/>
      <c r="S50" s="112"/>
    </row>
    <row r="51" spans="1:19" ht="15" customHeight="1" x14ac:dyDescent="0.2">
      <c r="A51" s="461">
        <v>36253</v>
      </c>
      <c r="B51" s="218" t="s">
        <v>1354</v>
      </c>
      <c r="C51" s="443">
        <v>43544</v>
      </c>
      <c r="D51" s="438">
        <v>500</v>
      </c>
      <c r="E51" s="108"/>
      <c r="F51" s="108"/>
      <c r="G51" s="108">
        <v>500</v>
      </c>
      <c r="H51" s="108"/>
      <c r="I51" s="108"/>
      <c r="J51" s="109">
        <f t="shared" si="0"/>
        <v>1200</v>
      </c>
      <c r="K51" s="110">
        <f t="shared" si="1"/>
        <v>10944</v>
      </c>
      <c r="L51" s="596">
        <v>43544</v>
      </c>
      <c r="M51" s="108"/>
      <c r="N51" s="108" t="s">
        <v>132</v>
      </c>
      <c r="O51" s="112"/>
      <c r="P51" s="112" t="s">
        <v>1123</v>
      </c>
      <c r="Q51" s="108"/>
      <c r="R51" s="108"/>
      <c r="S51" s="112"/>
    </row>
    <row r="52" spans="1:19" ht="15" customHeight="1" x14ac:dyDescent="0.2">
      <c r="A52" s="403" t="s">
        <v>1353</v>
      </c>
      <c r="B52" s="598" t="s">
        <v>1355</v>
      </c>
      <c r="C52" s="442">
        <v>43544</v>
      </c>
      <c r="D52" s="107">
        <v>620</v>
      </c>
      <c r="E52" s="108"/>
      <c r="F52" s="108"/>
      <c r="G52" s="108">
        <v>620</v>
      </c>
      <c r="H52" s="108"/>
      <c r="I52" s="108"/>
      <c r="J52" s="109">
        <f t="shared" si="0"/>
        <v>1488</v>
      </c>
      <c r="K52" s="110">
        <f t="shared" si="1"/>
        <v>13571</v>
      </c>
      <c r="L52" s="111">
        <v>43544</v>
      </c>
      <c r="M52" s="108"/>
      <c r="N52" s="108" t="s">
        <v>132</v>
      </c>
      <c r="O52" s="112"/>
      <c r="P52" s="112" t="s">
        <v>990</v>
      </c>
      <c r="Q52" s="108"/>
      <c r="R52" s="108"/>
      <c r="S52" s="112"/>
    </row>
    <row r="53" spans="1:19" ht="15" customHeight="1" x14ac:dyDescent="0.2">
      <c r="A53" s="403" t="s">
        <v>1358</v>
      </c>
      <c r="B53" s="598" t="s">
        <v>1359</v>
      </c>
      <c r="C53" s="106">
        <v>43550</v>
      </c>
      <c r="D53" s="107">
        <v>210</v>
      </c>
      <c r="E53" s="108"/>
      <c r="F53" s="108"/>
      <c r="G53" s="108">
        <v>210</v>
      </c>
      <c r="H53" s="108"/>
      <c r="I53" s="108"/>
      <c r="J53" s="109">
        <f t="shared" si="0"/>
        <v>504</v>
      </c>
      <c r="K53" s="110">
        <f t="shared" si="1"/>
        <v>4596</v>
      </c>
      <c r="L53" s="111">
        <v>43550</v>
      </c>
      <c r="M53" s="108"/>
      <c r="N53" s="108" t="s">
        <v>132</v>
      </c>
      <c r="O53" s="112"/>
      <c r="P53" s="112" t="s">
        <v>594</v>
      </c>
      <c r="Q53" s="108"/>
      <c r="R53" s="108"/>
      <c r="S53" s="112"/>
    </row>
    <row r="54" spans="1:19" ht="15" customHeight="1" x14ac:dyDescent="0.2">
      <c r="A54" s="599" t="s">
        <v>1362</v>
      </c>
      <c r="B54" s="221" t="s">
        <v>1363</v>
      </c>
      <c r="C54" s="106">
        <v>43559</v>
      </c>
      <c r="D54" s="107">
        <v>200</v>
      </c>
      <c r="E54" s="108"/>
      <c r="F54" s="108"/>
      <c r="G54" s="108">
        <v>200</v>
      </c>
      <c r="H54" s="108"/>
      <c r="I54" s="108"/>
      <c r="J54" s="109">
        <f t="shared" si="0"/>
        <v>480</v>
      </c>
      <c r="K54" s="110">
        <f t="shared" si="1"/>
        <v>4378</v>
      </c>
      <c r="L54" s="111">
        <v>43559</v>
      </c>
      <c r="M54" s="108"/>
      <c r="N54" s="108" t="s">
        <v>132</v>
      </c>
      <c r="O54" s="112"/>
      <c r="P54" s="112" t="s">
        <v>712</v>
      </c>
      <c r="Q54" s="108"/>
      <c r="R54" s="108"/>
      <c r="S54" s="112"/>
    </row>
    <row r="55" spans="1:19" ht="15" customHeight="1" x14ac:dyDescent="0.2">
      <c r="A55" s="461" t="s">
        <v>1351</v>
      </c>
      <c r="B55" s="221" t="s">
        <v>1364</v>
      </c>
      <c r="C55" s="106">
        <v>43559</v>
      </c>
      <c r="D55" s="107">
        <v>353</v>
      </c>
      <c r="E55" s="108">
        <v>178</v>
      </c>
      <c r="F55" s="108">
        <v>175</v>
      </c>
      <c r="G55" s="108"/>
      <c r="H55" s="108"/>
      <c r="I55" s="108"/>
      <c r="J55" s="109">
        <f t="shared" si="0"/>
        <v>476.1</v>
      </c>
      <c r="K55" s="110">
        <f t="shared" si="1"/>
        <v>4342</v>
      </c>
      <c r="L55" s="111">
        <v>43559</v>
      </c>
      <c r="M55" s="108"/>
      <c r="N55" s="108"/>
      <c r="O55" s="112"/>
      <c r="P55" s="112" t="s">
        <v>594</v>
      </c>
      <c r="Q55" s="108"/>
      <c r="R55" s="403"/>
      <c r="S55" s="112"/>
    </row>
    <row r="56" spans="1:19" ht="15" customHeight="1" x14ac:dyDescent="0.2">
      <c r="A56" s="539"/>
      <c r="B56" s="321"/>
      <c r="C56" s="111"/>
      <c r="D56" s="107"/>
      <c r="E56" s="108"/>
      <c r="F56" s="108"/>
      <c r="G56" s="108"/>
      <c r="H56" s="108"/>
      <c r="I56" s="108"/>
      <c r="J56" s="109">
        <f t="shared" si="0"/>
        <v>0</v>
      </c>
      <c r="K56" s="110">
        <f t="shared" si="1"/>
        <v>0</v>
      </c>
      <c r="L56" s="111"/>
      <c r="M56" s="108"/>
      <c r="N56" s="108"/>
      <c r="O56" s="112"/>
      <c r="P56" s="112"/>
      <c r="Q56" s="108"/>
      <c r="R56" s="108"/>
      <c r="S56" s="112"/>
    </row>
    <row r="57" spans="1:19" ht="15" customHeight="1" x14ac:dyDescent="0.2">
      <c r="A57" s="461"/>
      <c r="B57" s="221"/>
      <c r="C57" s="106"/>
      <c r="D57" s="107"/>
      <c r="E57" s="108"/>
      <c r="F57" s="108"/>
      <c r="G57" s="108"/>
      <c r="H57" s="108"/>
      <c r="I57" s="108"/>
      <c r="J57" s="109">
        <f t="shared" si="0"/>
        <v>0</v>
      </c>
      <c r="K57" s="110">
        <f t="shared" si="1"/>
        <v>0</v>
      </c>
      <c r="L57" s="111"/>
      <c r="M57" s="108"/>
      <c r="N57" s="108"/>
      <c r="O57" s="112"/>
      <c r="P57" s="112"/>
      <c r="Q57" s="108"/>
      <c r="R57" s="108"/>
      <c r="S57" s="112"/>
    </row>
    <row r="58" spans="1:19" ht="15" customHeight="1" x14ac:dyDescent="0.2">
      <c r="A58" s="403"/>
      <c r="B58" s="221"/>
      <c r="C58" s="106"/>
      <c r="D58" s="107"/>
      <c r="E58" s="108"/>
      <c r="F58" s="108"/>
      <c r="G58" s="108"/>
      <c r="H58" s="108"/>
      <c r="I58" s="108"/>
      <c r="J58" s="109">
        <f t="shared" si="0"/>
        <v>0</v>
      </c>
      <c r="K58" s="110">
        <f t="shared" si="1"/>
        <v>0</v>
      </c>
      <c r="L58" s="111"/>
      <c r="M58" s="108"/>
      <c r="N58" s="108"/>
      <c r="O58" s="112"/>
      <c r="P58" s="112"/>
      <c r="Q58" s="108"/>
      <c r="R58" s="108"/>
      <c r="S58" s="112"/>
    </row>
    <row r="59" spans="1:19" ht="15" customHeight="1" x14ac:dyDescent="0.2">
      <c r="A59" s="403"/>
      <c r="B59" s="221"/>
      <c r="C59" s="106"/>
      <c r="D59" s="107"/>
      <c r="E59" s="108"/>
      <c r="F59" s="108"/>
      <c r="G59" s="108"/>
      <c r="H59" s="108"/>
      <c r="I59" s="108"/>
      <c r="J59" s="109">
        <f t="shared" si="0"/>
        <v>0</v>
      </c>
      <c r="K59" s="110">
        <f t="shared" si="1"/>
        <v>0</v>
      </c>
      <c r="L59" s="111"/>
      <c r="M59" s="108"/>
      <c r="N59" s="108"/>
      <c r="O59" s="112"/>
      <c r="P59" s="112"/>
      <c r="Q59" s="108"/>
      <c r="R59" s="108"/>
      <c r="S59" s="112"/>
    </row>
    <row r="60" spans="1:19" ht="15" customHeight="1" x14ac:dyDescent="0.2">
      <c r="A60" s="461"/>
      <c r="B60" s="221"/>
      <c r="C60" s="106"/>
      <c r="D60" s="107"/>
      <c r="E60" s="108"/>
      <c r="F60" s="108"/>
      <c r="G60" s="108"/>
      <c r="H60" s="108"/>
      <c r="I60" s="108"/>
      <c r="J60" s="109">
        <f t="shared" si="0"/>
        <v>0</v>
      </c>
      <c r="K60" s="110">
        <f t="shared" si="1"/>
        <v>0</v>
      </c>
      <c r="L60" s="111"/>
      <c r="M60" s="108"/>
      <c r="N60" s="108"/>
      <c r="O60" s="112"/>
      <c r="P60" s="112"/>
      <c r="Q60" s="108"/>
      <c r="R60" s="108"/>
      <c r="S60" s="112"/>
    </row>
    <row r="61" spans="1:19" ht="15" customHeight="1" x14ac:dyDescent="0.2">
      <c r="A61" s="403"/>
      <c r="B61" s="221"/>
      <c r="C61" s="106"/>
      <c r="D61" s="107"/>
      <c r="E61" s="108"/>
      <c r="F61" s="108"/>
      <c r="G61" s="108"/>
      <c r="H61" s="108"/>
      <c r="I61" s="108"/>
      <c r="J61" s="109">
        <f t="shared" si="0"/>
        <v>0</v>
      </c>
      <c r="K61" s="110">
        <f t="shared" si="1"/>
        <v>0</v>
      </c>
      <c r="L61" s="111"/>
      <c r="M61" s="108"/>
      <c r="N61" s="108"/>
      <c r="O61" s="112"/>
      <c r="P61" s="112"/>
      <c r="Q61" s="108"/>
      <c r="R61" s="108"/>
      <c r="S61" s="112"/>
    </row>
    <row r="62" spans="1:19" ht="15" customHeight="1" x14ac:dyDescent="0.2">
      <c r="A62" s="410"/>
      <c r="B62" s="410"/>
      <c r="C62" s="111"/>
      <c r="D62" s="107"/>
      <c r="E62" s="108"/>
      <c r="F62" s="108"/>
      <c r="G62" s="108"/>
      <c r="H62" s="108"/>
      <c r="I62" s="108"/>
      <c r="J62" s="109">
        <f t="shared" si="0"/>
        <v>0</v>
      </c>
      <c r="K62" s="110">
        <f t="shared" si="1"/>
        <v>0</v>
      </c>
      <c r="L62" s="111"/>
      <c r="M62" s="108"/>
      <c r="N62" s="108"/>
      <c r="O62" s="112"/>
      <c r="P62" s="112"/>
      <c r="Q62" s="108"/>
      <c r="R62" s="108"/>
      <c r="S62" s="112"/>
    </row>
    <row r="63" spans="1:19" ht="15" customHeight="1" x14ac:dyDescent="0.2">
      <c r="A63" s="427"/>
      <c r="B63" s="221"/>
      <c r="C63" s="106"/>
      <c r="D63" s="107"/>
      <c r="E63" s="108"/>
      <c r="F63" s="108"/>
      <c r="G63" s="108"/>
      <c r="H63" s="108"/>
      <c r="I63" s="108"/>
      <c r="J63" s="109">
        <f t="shared" si="0"/>
        <v>0</v>
      </c>
      <c r="K63" s="110">
        <f t="shared" si="1"/>
        <v>0</v>
      </c>
      <c r="L63" s="111"/>
      <c r="M63" s="108"/>
      <c r="N63" s="108"/>
      <c r="O63" s="112"/>
      <c r="P63" s="112"/>
      <c r="Q63" s="108"/>
      <c r="R63" s="108"/>
      <c r="S63" s="112"/>
    </row>
    <row r="64" spans="1:19" ht="15" customHeight="1" x14ac:dyDescent="0.2">
      <c r="A64" s="459"/>
      <c r="B64" s="221"/>
      <c r="C64" s="106"/>
      <c r="D64" s="107"/>
      <c r="E64" s="108"/>
      <c r="F64" s="108"/>
      <c r="G64" s="108"/>
      <c r="H64" s="108"/>
      <c r="I64" s="108"/>
      <c r="J64" s="109">
        <f t="shared" si="0"/>
        <v>0</v>
      </c>
      <c r="K64" s="110">
        <f t="shared" si="1"/>
        <v>0</v>
      </c>
      <c r="L64" s="111"/>
      <c r="M64" s="108"/>
      <c r="N64" s="108"/>
      <c r="O64" s="112"/>
      <c r="P64" s="112"/>
      <c r="Q64" s="108"/>
      <c r="R64" s="108"/>
      <c r="S64" s="112"/>
    </row>
    <row r="65" spans="1:19" s="554" customFormat="1" ht="15" customHeight="1" x14ac:dyDescent="0.2">
      <c r="A65" s="551"/>
      <c r="B65" s="556"/>
      <c r="C65" s="552"/>
      <c r="D65" s="550"/>
      <c r="E65" s="551"/>
      <c r="F65" s="551"/>
      <c r="G65" s="551"/>
      <c r="H65" s="551"/>
      <c r="I65" s="551"/>
      <c r="J65" s="109">
        <f t="shared" si="0"/>
        <v>0</v>
      </c>
      <c r="K65" s="110">
        <f t="shared" si="1"/>
        <v>0</v>
      </c>
      <c r="L65" s="552"/>
      <c r="M65" s="551"/>
      <c r="N65" s="551"/>
      <c r="O65" s="553"/>
      <c r="P65" s="553"/>
      <c r="Q65" s="551"/>
      <c r="R65" s="551"/>
      <c r="S65" s="553"/>
    </row>
    <row r="66" spans="1:19" ht="15" customHeight="1" x14ac:dyDescent="0.2">
      <c r="A66" s="459"/>
      <c r="B66" s="221"/>
      <c r="C66" s="106"/>
      <c r="D66" s="107"/>
      <c r="E66" s="108"/>
      <c r="F66" s="108"/>
      <c r="G66" s="108"/>
      <c r="H66" s="108"/>
      <c r="I66" s="108"/>
      <c r="J66" s="109">
        <f t="shared" si="0"/>
        <v>0</v>
      </c>
      <c r="K66" s="110">
        <f t="shared" si="1"/>
        <v>0</v>
      </c>
      <c r="L66" s="111"/>
      <c r="M66" s="108"/>
      <c r="N66" s="108"/>
      <c r="O66" s="112"/>
      <c r="P66" s="112"/>
      <c r="Q66" s="108"/>
      <c r="R66" s="108"/>
      <c r="S66" s="112"/>
    </row>
    <row r="67" spans="1:19" ht="15" customHeight="1" x14ac:dyDescent="0.2">
      <c r="A67" s="546"/>
      <c r="B67" s="548"/>
      <c r="C67" s="106"/>
      <c r="D67" s="107"/>
      <c r="E67" s="108"/>
      <c r="F67" s="108"/>
      <c r="G67" s="108"/>
      <c r="H67" s="108"/>
      <c r="I67" s="108"/>
      <c r="J67" s="109">
        <f t="shared" si="0"/>
        <v>0</v>
      </c>
      <c r="K67" s="110">
        <f t="shared" si="1"/>
        <v>0</v>
      </c>
      <c r="L67" s="111"/>
      <c r="M67" s="108"/>
      <c r="N67" s="108"/>
      <c r="O67" s="112"/>
      <c r="P67" s="112"/>
      <c r="Q67" s="108"/>
      <c r="R67" s="108"/>
      <c r="S67" s="112"/>
    </row>
    <row r="68" spans="1:19" ht="15" customHeight="1" x14ac:dyDescent="0.2">
      <c r="A68" s="108"/>
      <c r="B68" s="114"/>
      <c r="C68" s="108"/>
      <c r="D68" s="107"/>
      <c r="E68" s="108"/>
      <c r="F68" s="108"/>
      <c r="G68" s="108"/>
      <c r="H68" s="108"/>
      <c r="I68" s="108"/>
      <c r="J68" s="109">
        <f t="shared" si="0"/>
        <v>0</v>
      </c>
      <c r="K68" s="110">
        <f t="shared" si="1"/>
        <v>0</v>
      </c>
      <c r="L68" s="108"/>
      <c r="M68" s="108"/>
      <c r="N68" s="108"/>
      <c r="O68" s="112"/>
      <c r="P68" s="112"/>
      <c r="Q68" s="108"/>
      <c r="R68" s="108"/>
      <c r="S68" s="112"/>
    </row>
    <row r="69" spans="1:19" ht="15" customHeight="1" x14ac:dyDescent="0.2">
      <c r="A69" s="108"/>
      <c r="B69" s="108"/>
      <c r="C69" s="108"/>
      <c r="D69" s="107"/>
      <c r="E69" s="108"/>
      <c r="F69" s="108"/>
      <c r="G69" s="108"/>
      <c r="H69" s="108"/>
      <c r="I69" s="108"/>
      <c r="J69" s="109">
        <f t="shared" si="0"/>
        <v>0</v>
      </c>
      <c r="K69" s="110">
        <f t="shared" si="1"/>
        <v>0</v>
      </c>
      <c r="L69" s="108"/>
      <c r="M69" s="108"/>
      <c r="N69" s="108"/>
      <c r="O69" s="112"/>
      <c r="P69" s="112"/>
      <c r="Q69" s="108"/>
      <c r="R69" s="108"/>
      <c r="S69" s="112"/>
    </row>
    <row r="70" spans="1:19" ht="15" customHeight="1" x14ac:dyDescent="0.2">
      <c r="A70" s="108"/>
      <c r="B70" s="108"/>
      <c r="C70" s="108"/>
      <c r="D70" s="107"/>
      <c r="E70" s="108"/>
      <c r="F70" s="108"/>
      <c r="G70" s="108"/>
      <c r="H70" s="108"/>
      <c r="I70" s="108"/>
      <c r="J70" s="109">
        <f t="shared" ref="J70:J133" si="4">SUM(E70*1.2,F70*1.5,G70*2.4,H70*3,I70*4)</f>
        <v>0</v>
      </c>
      <c r="K70" s="110">
        <f t="shared" ref="K70:K133" si="5">ROUND((J70*28.5)*32%,0)</f>
        <v>0</v>
      </c>
      <c r="L70" s="108"/>
      <c r="M70" s="108"/>
      <c r="N70" s="108"/>
      <c r="O70" s="112"/>
      <c r="P70" s="112"/>
      <c r="Q70" s="108"/>
      <c r="R70" s="108"/>
      <c r="S70" s="112"/>
    </row>
    <row r="71" spans="1:19" ht="15" customHeight="1" x14ac:dyDescent="0.2">
      <c r="A71" s="108"/>
      <c r="B71" s="108"/>
      <c r="C71" s="108"/>
      <c r="D71" s="107"/>
      <c r="E71" s="108"/>
      <c r="F71" s="108"/>
      <c r="G71" s="108"/>
      <c r="H71" s="108"/>
      <c r="I71" s="108"/>
      <c r="J71" s="109">
        <f t="shared" si="4"/>
        <v>0</v>
      </c>
      <c r="K71" s="110">
        <f t="shared" si="5"/>
        <v>0</v>
      </c>
      <c r="L71" s="108"/>
      <c r="M71" s="108"/>
      <c r="N71" s="108"/>
      <c r="O71" s="112"/>
      <c r="P71" s="112"/>
      <c r="Q71" s="108"/>
      <c r="R71" s="108"/>
      <c r="S71" s="112"/>
    </row>
    <row r="72" spans="1:19" ht="15" customHeight="1" x14ac:dyDescent="0.2">
      <c r="A72" s="108"/>
      <c r="B72" s="108"/>
      <c r="C72" s="108"/>
      <c r="D72" s="107"/>
      <c r="E72" s="108"/>
      <c r="F72" s="108"/>
      <c r="G72" s="108"/>
      <c r="H72" s="108"/>
      <c r="I72" s="108"/>
      <c r="J72" s="109">
        <f t="shared" si="4"/>
        <v>0</v>
      </c>
      <c r="K72" s="110">
        <f t="shared" si="5"/>
        <v>0</v>
      </c>
      <c r="L72" s="108"/>
      <c r="M72" s="108"/>
      <c r="N72" s="108"/>
      <c r="O72" s="112"/>
      <c r="P72" s="112"/>
      <c r="Q72" s="108"/>
      <c r="R72" s="108"/>
      <c r="S72" s="112"/>
    </row>
    <row r="73" spans="1:19" ht="15" customHeight="1" x14ac:dyDescent="0.2">
      <c r="A73" s="108"/>
      <c r="B73" s="108"/>
      <c r="C73" s="108"/>
      <c r="D73" s="107"/>
      <c r="E73" s="108"/>
      <c r="F73" s="108"/>
      <c r="G73" s="108"/>
      <c r="H73" s="108"/>
      <c r="I73" s="108"/>
      <c r="J73" s="109">
        <f t="shared" si="4"/>
        <v>0</v>
      </c>
      <c r="K73" s="110">
        <f t="shared" si="5"/>
        <v>0</v>
      </c>
      <c r="L73" s="108"/>
      <c r="M73" s="108"/>
      <c r="N73" s="108"/>
      <c r="O73" s="112"/>
      <c r="P73" s="112"/>
      <c r="Q73" s="108"/>
      <c r="R73" s="108"/>
      <c r="S73" s="112"/>
    </row>
    <row r="74" spans="1:19" ht="15" customHeight="1" x14ac:dyDescent="0.2">
      <c r="A74" s="108"/>
      <c r="B74" s="108"/>
      <c r="C74" s="108"/>
      <c r="D74" s="107"/>
      <c r="E74" s="108"/>
      <c r="F74" s="108"/>
      <c r="G74" s="108"/>
      <c r="H74" s="108"/>
      <c r="I74" s="108"/>
      <c r="J74" s="109">
        <f t="shared" si="4"/>
        <v>0</v>
      </c>
      <c r="K74" s="110">
        <f t="shared" si="5"/>
        <v>0</v>
      </c>
      <c r="L74" s="108"/>
      <c r="M74" s="108"/>
      <c r="N74" s="108"/>
      <c r="O74" s="112"/>
      <c r="P74" s="112"/>
      <c r="Q74" s="108"/>
      <c r="R74" s="108"/>
      <c r="S74" s="112"/>
    </row>
    <row r="75" spans="1:19" ht="15" customHeight="1" x14ac:dyDescent="0.2">
      <c r="A75" s="108"/>
      <c r="B75" s="108"/>
      <c r="C75" s="108"/>
      <c r="D75" s="107"/>
      <c r="E75" s="108"/>
      <c r="F75" s="108"/>
      <c r="G75" s="108"/>
      <c r="H75" s="108"/>
      <c r="I75" s="108"/>
      <c r="J75" s="109">
        <f t="shared" si="4"/>
        <v>0</v>
      </c>
      <c r="K75" s="110">
        <f t="shared" si="5"/>
        <v>0</v>
      </c>
      <c r="L75" s="108"/>
      <c r="M75" s="108"/>
      <c r="N75" s="108"/>
      <c r="O75" s="112"/>
      <c r="P75" s="112"/>
      <c r="Q75" s="108"/>
      <c r="R75" s="108"/>
      <c r="S75" s="112"/>
    </row>
    <row r="76" spans="1:19" ht="15" customHeight="1" x14ac:dyDescent="0.2">
      <c r="A76" s="108"/>
      <c r="B76" s="108"/>
      <c r="C76" s="108"/>
      <c r="D76" s="107"/>
      <c r="E76" s="108"/>
      <c r="F76" s="108"/>
      <c r="G76" s="108"/>
      <c r="H76" s="108"/>
      <c r="I76" s="108"/>
      <c r="J76" s="109">
        <f t="shared" si="4"/>
        <v>0</v>
      </c>
      <c r="K76" s="110">
        <f t="shared" si="5"/>
        <v>0</v>
      </c>
      <c r="L76" s="108"/>
      <c r="M76" s="108"/>
      <c r="N76" s="108"/>
      <c r="O76" s="112"/>
      <c r="P76" s="112"/>
      <c r="Q76" s="108"/>
      <c r="R76" s="108"/>
      <c r="S76" s="112"/>
    </row>
    <row r="77" spans="1:19" ht="15" customHeight="1" x14ac:dyDescent="0.2">
      <c r="A77" s="108"/>
      <c r="B77" s="108"/>
      <c r="C77" s="108"/>
      <c r="D77" s="107"/>
      <c r="E77" s="108"/>
      <c r="F77" s="108"/>
      <c r="G77" s="108"/>
      <c r="H77" s="108"/>
      <c r="I77" s="108"/>
      <c r="J77" s="109">
        <f t="shared" si="4"/>
        <v>0</v>
      </c>
      <c r="K77" s="110">
        <f t="shared" si="5"/>
        <v>0</v>
      </c>
      <c r="L77" s="108"/>
      <c r="M77" s="108"/>
      <c r="N77" s="108"/>
      <c r="O77" s="112"/>
      <c r="P77" s="112"/>
      <c r="Q77" s="108"/>
      <c r="R77" s="108"/>
      <c r="S77" s="112"/>
    </row>
    <row r="78" spans="1:19" ht="15" customHeight="1" x14ac:dyDescent="0.2">
      <c r="A78" s="108"/>
      <c r="B78" s="108"/>
      <c r="C78" s="108"/>
      <c r="D78" s="107"/>
      <c r="E78" s="108"/>
      <c r="F78" s="108"/>
      <c r="G78" s="108"/>
      <c r="H78" s="108"/>
      <c r="I78" s="108"/>
      <c r="J78" s="109">
        <f t="shared" si="4"/>
        <v>0</v>
      </c>
      <c r="K78" s="110">
        <f t="shared" si="5"/>
        <v>0</v>
      </c>
      <c r="L78" s="108"/>
      <c r="M78" s="108"/>
      <c r="N78" s="108"/>
      <c r="O78" s="112"/>
      <c r="P78" s="112"/>
      <c r="Q78" s="108"/>
      <c r="R78" s="108"/>
      <c r="S78" s="112"/>
    </row>
    <row r="79" spans="1:19" ht="15" customHeight="1" x14ac:dyDescent="0.2">
      <c r="A79" s="108"/>
      <c r="B79" s="108"/>
      <c r="C79" s="108"/>
      <c r="D79" s="107"/>
      <c r="E79" s="108"/>
      <c r="F79" s="108"/>
      <c r="G79" s="108"/>
      <c r="H79" s="108"/>
      <c r="I79" s="108"/>
      <c r="J79" s="109">
        <f t="shared" si="4"/>
        <v>0</v>
      </c>
      <c r="K79" s="110">
        <f t="shared" si="5"/>
        <v>0</v>
      </c>
      <c r="L79" s="108"/>
      <c r="M79" s="108"/>
      <c r="N79" s="108"/>
      <c r="O79" s="112"/>
      <c r="P79" s="112"/>
      <c r="Q79" s="108"/>
      <c r="R79" s="108"/>
      <c r="S79" s="112"/>
    </row>
    <row r="80" spans="1:19" ht="15" customHeight="1" x14ac:dyDescent="0.2">
      <c r="A80" s="108"/>
      <c r="B80" s="108"/>
      <c r="C80" s="108"/>
      <c r="D80" s="107"/>
      <c r="E80" s="108"/>
      <c r="F80" s="108"/>
      <c r="G80" s="108"/>
      <c r="H80" s="108"/>
      <c r="I80" s="108"/>
      <c r="J80" s="109">
        <f t="shared" si="4"/>
        <v>0</v>
      </c>
      <c r="K80" s="110">
        <f t="shared" si="5"/>
        <v>0</v>
      </c>
      <c r="L80" s="108"/>
      <c r="M80" s="108"/>
      <c r="N80" s="108"/>
      <c r="O80" s="112"/>
      <c r="P80" s="112"/>
      <c r="Q80" s="108"/>
      <c r="R80" s="108"/>
      <c r="S80" s="112"/>
    </row>
    <row r="81" spans="1:19" ht="15" customHeight="1" x14ac:dyDescent="0.2">
      <c r="A81" s="108"/>
      <c r="B81" s="108"/>
      <c r="C81" s="108"/>
      <c r="D81" s="107"/>
      <c r="E81" s="108"/>
      <c r="F81" s="108"/>
      <c r="G81" s="108"/>
      <c r="H81" s="108"/>
      <c r="I81" s="108"/>
      <c r="J81" s="109">
        <f t="shared" si="4"/>
        <v>0</v>
      </c>
      <c r="K81" s="110">
        <f t="shared" si="5"/>
        <v>0</v>
      </c>
      <c r="L81" s="108"/>
      <c r="M81" s="108"/>
      <c r="N81" s="108"/>
      <c r="O81" s="112"/>
      <c r="P81" s="112"/>
      <c r="Q81" s="108"/>
      <c r="R81" s="108"/>
      <c r="S81" s="112"/>
    </row>
    <row r="82" spans="1:19" ht="15" customHeight="1" x14ac:dyDescent="0.2">
      <c r="A82" s="108"/>
      <c r="B82" s="108"/>
      <c r="C82" s="108"/>
      <c r="D82" s="107"/>
      <c r="E82" s="108"/>
      <c r="F82" s="108"/>
      <c r="G82" s="108"/>
      <c r="H82" s="108"/>
      <c r="I82" s="108"/>
      <c r="J82" s="109">
        <f t="shared" si="4"/>
        <v>0</v>
      </c>
      <c r="K82" s="110">
        <f t="shared" si="5"/>
        <v>0</v>
      </c>
      <c r="L82" s="108"/>
      <c r="M82" s="108"/>
      <c r="N82" s="108"/>
      <c r="O82" s="112"/>
      <c r="P82" s="112"/>
      <c r="Q82" s="108"/>
      <c r="R82" s="108"/>
      <c r="S82" s="112"/>
    </row>
    <row r="83" spans="1:19" ht="15" customHeight="1" x14ac:dyDescent="0.2">
      <c r="A83" s="108"/>
      <c r="B83" s="108"/>
      <c r="C83" s="108"/>
      <c r="D83" s="107"/>
      <c r="E83" s="108"/>
      <c r="F83" s="108"/>
      <c r="G83" s="108"/>
      <c r="H83" s="108"/>
      <c r="I83" s="108"/>
      <c r="J83" s="109">
        <f t="shared" si="4"/>
        <v>0</v>
      </c>
      <c r="K83" s="110">
        <f t="shared" si="5"/>
        <v>0</v>
      </c>
      <c r="L83" s="108"/>
      <c r="M83" s="108"/>
      <c r="N83" s="108"/>
      <c r="O83" s="112"/>
      <c r="P83" s="112"/>
      <c r="Q83" s="108"/>
      <c r="R83" s="108"/>
      <c r="S83" s="112"/>
    </row>
    <row r="84" spans="1:19" ht="15" customHeight="1" x14ac:dyDescent="0.2">
      <c r="A84" s="108"/>
      <c r="B84" s="108"/>
      <c r="C84" s="108"/>
      <c r="D84" s="107"/>
      <c r="E84" s="108"/>
      <c r="F84" s="108"/>
      <c r="G84" s="108"/>
      <c r="H84" s="108"/>
      <c r="I84" s="108"/>
      <c r="J84" s="109">
        <f t="shared" si="4"/>
        <v>0</v>
      </c>
      <c r="K84" s="110">
        <f t="shared" si="5"/>
        <v>0</v>
      </c>
      <c r="L84" s="108"/>
      <c r="M84" s="108"/>
      <c r="N84" s="108"/>
      <c r="O84" s="112"/>
      <c r="P84" s="112"/>
      <c r="Q84" s="108"/>
      <c r="R84" s="108"/>
      <c r="S84" s="112"/>
    </row>
    <row r="85" spans="1:19" ht="15" customHeight="1" x14ac:dyDescent="0.2">
      <c r="A85" s="108"/>
      <c r="B85" s="108"/>
      <c r="C85" s="108"/>
      <c r="D85" s="107"/>
      <c r="E85" s="108"/>
      <c r="F85" s="108"/>
      <c r="G85" s="108"/>
      <c r="H85" s="108"/>
      <c r="I85" s="108"/>
      <c r="J85" s="109">
        <f t="shared" si="4"/>
        <v>0</v>
      </c>
      <c r="K85" s="110">
        <f t="shared" si="5"/>
        <v>0</v>
      </c>
      <c r="L85" s="108"/>
      <c r="M85" s="108"/>
      <c r="N85" s="108"/>
      <c r="O85" s="112"/>
      <c r="P85" s="112"/>
      <c r="Q85" s="108"/>
      <c r="R85" s="108"/>
      <c r="S85" s="112"/>
    </row>
    <row r="86" spans="1:19" ht="15" customHeight="1" x14ac:dyDescent="0.2">
      <c r="A86" s="108"/>
      <c r="B86" s="108"/>
      <c r="C86" s="108"/>
      <c r="D86" s="107"/>
      <c r="E86" s="108"/>
      <c r="F86" s="108"/>
      <c r="G86" s="108"/>
      <c r="H86" s="108"/>
      <c r="I86" s="108"/>
      <c r="J86" s="109">
        <f t="shared" si="4"/>
        <v>0</v>
      </c>
      <c r="K86" s="110">
        <f t="shared" si="5"/>
        <v>0</v>
      </c>
      <c r="L86" s="108"/>
      <c r="M86" s="108"/>
      <c r="N86" s="108"/>
      <c r="O86" s="112"/>
      <c r="P86" s="112"/>
      <c r="Q86" s="108"/>
      <c r="R86" s="108"/>
      <c r="S86" s="112"/>
    </row>
    <row r="87" spans="1:19" ht="15" customHeight="1" x14ac:dyDescent="0.2">
      <c r="A87" s="108"/>
      <c r="B87" s="108"/>
      <c r="C87" s="108"/>
      <c r="D87" s="107"/>
      <c r="E87" s="108"/>
      <c r="F87" s="108"/>
      <c r="G87" s="108"/>
      <c r="H87" s="108"/>
      <c r="I87" s="108"/>
      <c r="J87" s="109">
        <f t="shared" si="4"/>
        <v>0</v>
      </c>
      <c r="K87" s="110">
        <f t="shared" si="5"/>
        <v>0</v>
      </c>
      <c r="L87" s="108"/>
      <c r="M87" s="108"/>
      <c r="N87" s="108"/>
      <c r="O87" s="112"/>
      <c r="P87" s="112"/>
      <c r="Q87" s="108"/>
      <c r="R87" s="108"/>
      <c r="S87" s="112"/>
    </row>
    <row r="88" spans="1:19" ht="15" customHeight="1" x14ac:dyDescent="0.2">
      <c r="A88" s="108"/>
      <c r="B88" s="108"/>
      <c r="C88" s="108"/>
      <c r="D88" s="107"/>
      <c r="E88" s="108"/>
      <c r="F88" s="108"/>
      <c r="G88" s="108"/>
      <c r="H88" s="108"/>
      <c r="I88" s="108"/>
      <c r="J88" s="109">
        <f t="shared" si="4"/>
        <v>0</v>
      </c>
      <c r="K88" s="110">
        <f t="shared" si="5"/>
        <v>0</v>
      </c>
      <c r="L88" s="108"/>
      <c r="M88" s="108"/>
      <c r="N88" s="108"/>
      <c r="O88" s="112"/>
      <c r="P88" s="112"/>
      <c r="Q88" s="108"/>
      <c r="R88" s="108"/>
      <c r="S88" s="112"/>
    </row>
    <row r="89" spans="1:19" ht="15" customHeight="1" x14ac:dyDescent="0.2">
      <c r="A89" s="108"/>
      <c r="B89" s="108"/>
      <c r="C89" s="108"/>
      <c r="D89" s="107"/>
      <c r="E89" s="108"/>
      <c r="F89" s="108"/>
      <c r="G89" s="108"/>
      <c r="H89" s="108"/>
      <c r="I89" s="108"/>
      <c r="J89" s="109">
        <f t="shared" si="4"/>
        <v>0</v>
      </c>
      <c r="K89" s="110">
        <f t="shared" si="5"/>
        <v>0</v>
      </c>
      <c r="L89" s="108"/>
      <c r="M89" s="108"/>
      <c r="N89" s="108"/>
      <c r="O89" s="112"/>
      <c r="P89" s="112"/>
      <c r="Q89" s="108"/>
      <c r="R89" s="108"/>
      <c r="S89" s="112"/>
    </row>
    <row r="90" spans="1:19" ht="15" customHeight="1" x14ac:dyDescent="0.2">
      <c r="A90" s="108"/>
      <c r="B90" s="108"/>
      <c r="C90" s="108"/>
      <c r="D90" s="107"/>
      <c r="E90" s="108"/>
      <c r="F90" s="108"/>
      <c r="G90" s="108"/>
      <c r="H90" s="108"/>
      <c r="I90" s="108"/>
      <c r="J90" s="109">
        <f t="shared" si="4"/>
        <v>0</v>
      </c>
      <c r="K90" s="110">
        <f t="shared" si="5"/>
        <v>0</v>
      </c>
      <c r="L90" s="108"/>
      <c r="M90" s="108"/>
      <c r="N90" s="108"/>
      <c r="O90" s="112"/>
      <c r="P90" s="112"/>
      <c r="Q90" s="108"/>
      <c r="R90" s="108"/>
      <c r="S90" s="112"/>
    </row>
    <row r="91" spans="1:19" ht="15" customHeight="1" x14ac:dyDescent="0.2">
      <c r="A91" s="108"/>
      <c r="B91" s="108"/>
      <c r="C91" s="108"/>
      <c r="D91" s="107"/>
      <c r="E91" s="108"/>
      <c r="F91" s="108"/>
      <c r="G91" s="108"/>
      <c r="H91" s="108"/>
      <c r="I91" s="108"/>
      <c r="J91" s="109">
        <f t="shared" si="4"/>
        <v>0</v>
      </c>
      <c r="K91" s="110">
        <f t="shared" si="5"/>
        <v>0</v>
      </c>
      <c r="L91" s="108"/>
      <c r="M91" s="108"/>
      <c r="N91" s="108"/>
      <c r="O91" s="112"/>
      <c r="P91" s="112"/>
      <c r="Q91" s="108"/>
      <c r="R91" s="108"/>
      <c r="S91" s="112"/>
    </row>
    <row r="92" spans="1:19" ht="15" customHeight="1" x14ac:dyDescent="0.2">
      <c r="A92" s="108"/>
      <c r="B92" s="108"/>
      <c r="C92" s="108"/>
      <c r="D92" s="107"/>
      <c r="E92" s="108"/>
      <c r="F92" s="108"/>
      <c r="G92" s="108"/>
      <c r="H92" s="108"/>
      <c r="I92" s="108"/>
      <c r="J92" s="109">
        <f t="shared" si="4"/>
        <v>0</v>
      </c>
      <c r="K92" s="110">
        <f t="shared" si="5"/>
        <v>0</v>
      </c>
      <c r="L92" s="108"/>
      <c r="M92" s="108"/>
      <c r="N92" s="108"/>
      <c r="O92" s="112"/>
      <c r="P92" s="112"/>
      <c r="Q92" s="108"/>
      <c r="R92" s="108"/>
      <c r="S92" s="112"/>
    </row>
    <row r="93" spans="1:19" ht="15" customHeight="1" x14ac:dyDescent="0.2">
      <c r="A93" s="108"/>
      <c r="B93" s="108"/>
      <c r="C93" s="108"/>
      <c r="D93" s="107"/>
      <c r="E93" s="108"/>
      <c r="F93" s="108"/>
      <c r="G93" s="108"/>
      <c r="H93" s="108"/>
      <c r="I93" s="108"/>
      <c r="J93" s="109">
        <f t="shared" si="4"/>
        <v>0</v>
      </c>
      <c r="K93" s="110">
        <f t="shared" si="5"/>
        <v>0</v>
      </c>
      <c r="L93" s="108"/>
      <c r="M93" s="108"/>
      <c r="N93" s="108"/>
      <c r="O93" s="112"/>
      <c r="P93" s="112"/>
      <c r="Q93" s="108"/>
      <c r="R93" s="108"/>
      <c r="S93" s="112"/>
    </row>
    <row r="94" spans="1:19" ht="15" customHeight="1" x14ac:dyDescent="0.2">
      <c r="A94" s="108"/>
      <c r="B94" s="108"/>
      <c r="C94" s="108"/>
      <c r="D94" s="107"/>
      <c r="E94" s="108"/>
      <c r="F94" s="108"/>
      <c r="G94" s="108"/>
      <c r="H94" s="108"/>
      <c r="I94" s="108"/>
      <c r="J94" s="109">
        <f t="shared" si="4"/>
        <v>0</v>
      </c>
      <c r="K94" s="110">
        <f t="shared" si="5"/>
        <v>0</v>
      </c>
      <c r="L94" s="108"/>
      <c r="M94" s="108"/>
      <c r="N94" s="108"/>
      <c r="O94" s="112"/>
      <c r="P94" s="112"/>
      <c r="Q94" s="108"/>
      <c r="R94" s="108"/>
      <c r="S94" s="112"/>
    </row>
    <row r="95" spans="1:19" ht="15" customHeight="1" x14ac:dyDescent="0.2">
      <c r="A95" s="108"/>
      <c r="B95" s="108"/>
      <c r="C95" s="108"/>
      <c r="D95" s="107"/>
      <c r="E95" s="108"/>
      <c r="F95" s="108"/>
      <c r="G95" s="108"/>
      <c r="H95" s="108"/>
      <c r="I95" s="108"/>
      <c r="J95" s="109">
        <f t="shared" si="4"/>
        <v>0</v>
      </c>
      <c r="K95" s="110">
        <f t="shared" si="5"/>
        <v>0</v>
      </c>
      <c r="L95" s="108"/>
      <c r="M95" s="108"/>
      <c r="N95" s="108"/>
      <c r="O95" s="112"/>
      <c r="P95" s="112"/>
      <c r="Q95" s="108"/>
      <c r="R95" s="108"/>
      <c r="S95" s="112"/>
    </row>
    <row r="96" spans="1:19" ht="15" customHeight="1" x14ac:dyDescent="0.2">
      <c r="A96" s="108"/>
      <c r="B96" s="108"/>
      <c r="C96" s="108"/>
      <c r="D96" s="107"/>
      <c r="E96" s="108"/>
      <c r="F96" s="108"/>
      <c r="G96" s="108"/>
      <c r="H96" s="108"/>
      <c r="I96" s="108"/>
      <c r="J96" s="109">
        <f t="shared" si="4"/>
        <v>0</v>
      </c>
      <c r="K96" s="110">
        <f t="shared" si="5"/>
        <v>0</v>
      </c>
      <c r="L96" s="108"/>
      <c r="M96" s="108"/>
      <c r="N96" s="108"/>
      <c r="O96" s="112"/>
      <c r="P96" s="112"/>
      <c r="Q96" s="108"/>
      <c r="R96" s="108"/>
      <c r="S96" s="112"/>
    </row>
    <row r="97" spans="1:19" ht="15" customHeight="1" x14ac:dyDescent="0.2">
      <c r="A97" s="108"/>
      <c r="B97" s="108"/>
      <c r="C97" s="108"/>
      <c r="D97" s="107"/>
      <c r="E97" s="108"/>
      <c r="F97" s="108"/>
      <c r="G97" s="108"/>
      <c r="H97" s="108"/>
      <c r="I97" s="108"/>
      <c r="J97" s="109">
        <f t="shared" si="4"/>
        <v>0</v>
      </c>
      <c r="K97" s="110">
        <f t="shared" si="5"/>
        <v>0</v>
      </c>
      <c r="L97" s="108"/>
      <c r="M97" s="108"/>
      <c r="N97" s="108"/>
      <c r="O97" s="112"/>
      <c r="P97" s="112"/>
      <c r="Q97" s="108"/>
      <c r="R97" s="108"/>
      <c r="S97" s="112"/>
    </row>
    <row r="98" spans="1:19" ht="15" customHeight="1" x14ac:dyDescent="0.2">
      <c r="A98" s="108"/>
      <c r="B98" s="108"/>
      <c r="C98" s="108"/>
      <c r="D98" s="107"/>
      <c r="E98" s="108"/>
      <c r="F98" s="108"/>
      <c r="G98" s="108"/>
      <c r="H98" s="108"/>
      <c r="I98" s="108"/>
      <c r="J98" s="109">
        <f t="shared" si="4"/>
        <v>0</v>
      </c>
      <c r="K98" s="110">
        <f t="shared" si="5"/>
        <v>0</v>
      </c>
      <c r="L98" s="108"/>
      <c r="M98" s="108"/>
      <c r="N98" s="108"/>
      <c r="O98" s="112"/>
      <c r="P98" s="112"/>
      <c r="Q98" s="108"/>
      <c r="R98" s="108"/>
      <c r="S98" s="112"/>
    </row>
    <row r="99" spans="1:19" ht="15" customHeight="1" x14ac:dyDescent="0.2">
      <c r="A99" s="108"/>
      <c r="B99" s="108"/>
      <c r="C99" s="108"/>
      <c r="D99" s="107"/>
      <c r="E99" s="108"/>
      <c r="F99" s="108"/>
      <c r="G99" s="108"/>
      <c r="H99" s="108"/>
      <c r="I99" s="108"/>
      <c r="J99" s="109">
        <f t="shared" si="4"/>
        <v>0</v>
      </c>
      <c r="K99" s="110">
        <f t="shared" si="5"/>
        <v>0</v>
      </c>
      <c r="L99" s="108"/>
      <c r="M99" s="108"/>
      <c r="N99" s="108"/>
      <c r="O99" s="112"/>
      <c r="P99" s="112"/>
      <c r="Q99" s="108"/>
      <c r="R99" s="108"/>
      <c r="S99" s="112"/>
    </row>
    <row r="100" spans="1:19" ht="15" customHeight="1" x14ac:dyDescent="0.2">
      <c r="A100" s="108"/>
      <c r="B100" s="108"/>
      <c r="C100" s="108"/>
      <c r="D100" s="107"/>
      <c r="E100" s="108"/>
      <c r="F100" s="108"/>
      <c r="G100" s="108"/>
      <c r="H100" s="108"/>
      <c r="I100" s="108"/>
      <c r="J100" s="109">
        <f t="shared" si="4"/>
        <v>0</v>
      </c>
      <c r="K100" s="110">
        <f t="shared" si="5"/>
        <v>0</v>
      </c>
      <c r="L100" s="108"/>
      <c r="M100" s="108"/>
      <c r="N100" s="108"/>
      <c r="O100" s="112"/>
      <c r="P100" s="112"/>
      <c r="Q100" s="108"/>
      <c r="R100" s="108"/>
      <c r="S100" s="112"/>
    </row>
    <row r="101" spans="1:19" ht="15" customHeight="1" x14ac:dyDescent="0.2">
      <c r="A101" s="108"/>
      <c r="B101" s="108"/>
      <c r="C101" s="108"/>
      <c r="D101" s="107"/>
      <c r="E101" s="108"/>
      <c r="F101" s="108"/>
      <c r="G101" s="108"/>
      <c r="H101" s="108"/>
      <c r="I101" s="108"/>
      <c r="J101" s="109">
        <f t="shared" si="4"/>
        <v>0</v>
      </c>
      <c r="K101" s="110">
        <f t="shared" si="5"/>
        <v>0</v>
      </c>
      <c r="L101" s="108"/>
      <c r="M101" s="108"/>
      <c r="N101" s="108"/>
      <c r="O101" s="112"/>
      <c r="P101" s="112"/>
      <c r="Q101" s="108"/>
      <c r="R101" s="108"/>
      <c r="S101" s="112"/>
    </row>
    <row r="102" spans="1:19" ht="15" customHeight="1" x14ac:dyDescent="0.2">
      <c r="A102" s="108"/>
      <c r="B102" s="108"/>
      <c r="C102" s="108"/>
      <c r="D102" s="107"/>
      <c r="E102" s="108"/>
      <c r="F102" s="108"/>
      <c r="G102" s="108"/>
      <c r="H102" s="108"/>
      <c r="I102" s="108"/>
      <c r="J102" s="109">
        <f t="shared" si="4"/>
        <v>0</v>
      </c>
      <c r="K102" s="110">
        <f t="shared" si="5"/>
        <v>0</v>
      </c>
      <c r="L102" s="108"/>
      <c r="M102" s="108"/>
      <c r="N102" s="108"/>
      <c r="O102" s="112"/>
      <c r="P102" s="112"/>
      <c r="Q102" s="108"/>
      <c r="R102" s="108"/>
      <c r="S102" s="112"/>
    </row>
    <row r="103" spans="1:19" ht="15" customHeight="1" x14ac:dyDescent="0.2">
      <c r="A103" s="108"/>
      <c r="B103" s="108"/>
      <c r="C103" s="108"/>
      <c r="D103" s="107"/>
      <c r="E103" s="108"/>
      <c r="F103" s="108"/>
      <c r="G103" s="108"/>
      <c r="H103" s="108"/>
      <c r="I103" s="108"/>
      <c r="J103" s="109">
        <f t="shared" si="4"/>
        <v>0</v>
      </c>
      <c r="K103" s="110">
        <f t="shared" si="5"/>
        <v>0</v>
      </c>
      <c r="L103" s="108"/>
      <c r="M103" s="108"/>
      <c r="N103" s="108"/>
      <c r="O103" s="112"/>
      <c r="P103" s="112"/>
      <c r="Q103" s="108"/>
      <c r="R103" s="108"/>
      <c r="S103" s="112"/>
    </row>
    <row r="104" spans="1:19" ht="15" customHeight="1" x14ac:dyDescent="0.2">
      <c r="A104" s="108"/>
      <c r="B104" s="108"/>
      <c r="C104" s="108"/>
      <c r="D104" s="107"/>
      <c r="E104" s="108"/>
      <c r="F104" s="108"/>
      <c r="G104" s="108"/>
      <c r="H104" s="108"/>
      <c r="I104" s="108"/>
      <c r="J104" s="109">
        <f t="shared" si="4"/>
        <v>0</v>
      </c>
      <c r="K104" s="110">
        <f t="shared" si="5"/>
        <v>0</v>
      </c>
      <c r="L104" s="108"/>
      <c r="M104" s="108"/>
      <c r="N104" s="108"/>
      <c r="O104" s="112"/>
      <c r="P104" s="112"/>
      <c r="Q104" s="108"/>
      <c r="R104" s="108"/>
      <c r="S104" s="112"/>
    </row>
    <row r="105" spans="1:19" ht="15" customHeight="1" x14ac:dyDescent="0.2">
      <c r="A105" s="108"/>
      <c r="B105" s="108"/>
      <c r="C105" s="108"/>
      <c r="D105" s="107"/>
      <c r="E105" s="108"/>
      <c r="F105" s="108"/>
      <c r="G105" s="108"/>
      <c r="H105" s="108"/>
      <c r="I105" s="108"/>
      <c r="J105" s="109">
        <f t="shared" si="4"/>
        <v>0</v>
      </c>
      <c r="K105" s="110">
        <f t="shared" si="5"/>
        <v>0</v>
      </c>
      <c r="L105" s="108"/>
      <c r="M105" s="108"/>
      <c r="N105" s="108"/>
      <c r="O105" s="112"/>
      <c r="P105" s="112"/>
      <c r="Q105" s="108"/>
      <c r="R105" s="108"/>
      <c r="S105" s="112"/>
    </row>
    <row r="106" spans="1:19" ht="15" customHeight="1" x14ac:dyDescent="0.2">
      <c r="A106" s="108"/>
      <c r="B106" s="108"/>
      <c r="C106" s="108"/>
      <c r="D106" s="107"/>
      <c r="E106" s="108"/>
      <c r="F106" s="108"/>
      <c r="G106" s="108"/>
      <c r="H106" s="108"/>
      <c r="I106" s="108"/>
      <c r="J106" s="109">
        <f t="shared" si="4"/>
        <v>0</v>
      </c>
      <c r="K106" s="110">
        <f t="shared" si="5"/>
        <v>0</v>
      </c>
      <c r="L106" s="108"/>
      <c r="M106" s="108"/>
      <c r="N106" s="108"/>
      <c r="O106" s="112"/>
      <c r="P106" s="112"/>
      <c r="Q106" s="108"/>
      <c r="R106" s="108"/>
      <c r="S106" s="112"/>
    </row>
    <row r="107" spans="1:19" ht="15" customHeight="1" x14ac:dyDescent="0.2">
      <c r="A107" s="108"/>
      <c r="B107" s="108"/>
      <c r="C107" s="108"/>
      <c r="D107" s="107"/>
      <c r="E107" s="108"/>
      <c r="F107" s="108"/>
      <c r="G107" s="108"/>
      <c r="H107" s="108"/>
      <c r="I107" s="108"/>
      <c r="J107" s="109">
        <f t="shared" si="4"/>
        <v>0</v>
      </c>
      <c r="K107" s="110">
        <f t="shared" si="5"/>
        <v>0</v>
      </c>
      <c r="L107" s="108"/>
      <c r="M107" s="108"/>
      <c r="N107" s="108"/>
      <c r="O107" s="112"/>
      <c r="P107" s="112"/>
      <c r="Q107" s="108"/>
      <c r="R107" s="108"/>
      <c r="S107" s="112"/>
    </row>
    <row r="108" spans="1:19" ht="15" customHeight="1" x14ac:dyDescent="0.2">
      <c r="A108" s="108"/>
      <c r="B108" s="108"/>
      <c r="C108" s="108"/>
      <c r="D108" s="107"/>
      <c r="E108" s="108"/>
      <c r="F108" s="108"/>
      <c r="G108" s="108"/>
      <c r="H108" s="108"/>
      <c r="I108" s="108"/>
      <c r="J108" s="109">
        <f t="shared" si="4"/>
        <v>0</v>
      </c>
      <c r="K108" s="110">
        <f t="shared" si="5"/>
        <v>0</v>
      </c>
      <c r="L108" s="108"/>
      <c r="M108" s="108"/>
      <c r="N108" s="108"/>
      <c r="O108" s="112"/>
      <c r="P108" s="112"/>
      <c r="Q108" s="108"/>
      <c r="R108" s="108"/>
      <c r="S108" s="112"/>
    </row>
    <row r="109" spans="1:19" ht="15" customHeight="1" x14ac:dyDescent="0.2">
      <c r="A109" s="108"/>
      <c r="B109" s="108"/>
      <c r="C109" s="108"/>
      <c r="D109" s="107"/>
      <c r="E109" s="108"/>
      <c r="F109" s="108"/>
      <c r="G109" s="108"/>
      <c r="H109" s="108"/>
      <c r="I109" s="108"/>
      <c r="J109" s="109">
        <f t="shared" si="4"/>
        <v>0</v>
      </c>
      <c r="K109" s="110">
        <f t="shared" si="5"/>
        <v>0</v>
      </c>
      <c r="L109" s="108"/>
      <c r="M109" s="108"/>
      <c r="N109" s="108"/>
      <c r="O109" s="112"/>
      <c r="P109" s="112"/>
      <c r="Q109" s="108"/>
      <c r="R109" s="108"/>
      <c r="S109" s="112"/>
    </row>
    <row r="110" spans="1:19" ht="15" customHeight="1" x14ac:dyDescent="0.2">
      <c r="A110" s="108"/>
      <c r="B110" s="108"/>
      <c r="C110" s="108"/>
      <c r="D110" s="107"/>
      <c r="E110" s="108"/>
      <c r="F110" s="108"/>
      <c r="G110" s="108"/>
      <c r="H110" s="108"/>
      <c r="I110" s="108"/>
      <c r="J110" s="109">
        <f t="shared" si="4"/>
        <v>0</v>
      </c>
      <c r="K110" s="110">
        <f t="shared" si="5"/>
        <v>0</v>
      </c>
      <c r="L110" s="108"/>
      <c r="M110" s="108"/>
      <c r="N110" s="108"/>
      <c r="O110" s="112"/>
      <c r="P110" s="112"/>
      <c r="Q110" s="108"/>
      <c r="R110" s="108"/>
      <c r="S110" s="112"/>
    </row>
    <row r="111" spans="1:19" ht="15" customHeight="1" x14ac:dyDescent="0.2">
      <c r="A111" s="108"/>
      <c r="B111" s="108"/>
      <c r="C111" s="108"/>
      <c r="D111" s="107"/>
      <c r="E111" s="108"/>
      <c r="F111" s="108"/>
      <c r="G111" s="108"/>
      <c r="H111" s="108"/>
      <c r="I111" s="108"/>
      <c r="J111" s="109">
        <f t="shared" si="4"/>
        <v>0</v>
      </c>
      <c r="K111" s="110">
        <f t="shared" si="5"/>
        <v>0</v>
      </c>
      <c r="L111" s="108"/>
      <c r="M111" s="108"/>
      <c r="N111" s="108"/>
      <c r="O111" s="112"/>
      <c r="P111" s="112"/>
      <c r="Q111" s="108"/>
      <c r="R111" s="108"/>
      <c r="S111" s="112"/>
    </row>
    <row r="112" spans="1:19" ht="15" customHeight="1" x14ac:dyDescent="0.2">
      <c r="A112" s="108"/>
      <c r="B112" s="108"/>
      <c r="C112" s="108"/>
      <c r="D112" s="107"/>
      <c r="E112" s="108"/>
      <c r="F112" s="108"/>
      <c r="G112" s="108"/>
      <c r="H112" s="108"/>
      <c r="I112" s="108"/>
      <c r="J112" s="109">
        <f t="shared" si="4"/>
        <v>0</v>
      </c>
      <c r="K112" s="110">
        <f t="shared" si="5"/>
        <v>0</v>
      </c>
      <c r="L112" s="108"/>
      <c r="M112" s="108"/>
      <c r="N112" s="108"/>
      <c r="O112" s="112"/>
      <c r="P112" s="112"/>
      <c r="Q112" s="108"/>
      <c r="R112" s="108"/>
      <c r="S112" s="112"/>
    </row>
    <row r="113" spans="1:19" ht="15" customHeight="1" x14ac:dyDescent="0.2">
      <c r="A113" s="108"/>
      <c r="B113" s="108"/>
      <c r="C113" s="108"/>
      <c r="D113" s="107"/>
      <c r="E113" s="108"/>
      <c r="F113" s="108"/>
      <c r="G113" s="108"/>
      <c r="H113" s="108"/>
      <c r="I113" s="108"/>
      <c r="J113" s="109">
        <f t="shared" si="4"/>
        <v>0</v>
      </c>
      <c r="K113" s="110">
        <f t="shared" si="5"/>
        <v>0</v>
      </c>
      <c r="L113" s="108"/>
      <c r="M113" s="108"/>
      <c r="N113" s="108"/>
      <c r="O113" s="112"/>
      <c r="P113" s="112"/>
      <c r="Q113" s="108"/>
      <c r="R113" s="108"/>
      <c r="S113" s="112"/>
    </row>
    <row r="114" spans="1:19" ht="15" customHeight="1" x14ac:dyDescent="0.2">
      <c r="A114" s="108"/>
      <c r="B114" s="108"/>
      <c r="C114" s="108"/>
      <c r="D114" s="107"/>
      <c r="E114" s="108"/>
      <c r="F114" s="108"/>
      <c r="G114" s="108"/>
      <c r="H114" s="108"/>
      <c r="I114" s="108"/>
      <c r="J114" s="109">
        <f t="shared" si="4"/>
        <v>0</v>
      </c>
      <c r="K114" s="110">
        <f t="shared" si="5"/>
        <v>0</v>
      </c>
      <c r="L114" s="108"/>
      <c r="M114" s="108"/>
      <c r="N114" s="108"/>
      <c r="O114" s="112"/>
      <c r="P114" s="112"/>
      <c r="Q114" s="108"/>
      <c r="R114" s="108"/>
      <c r="S114" s="112"/>
    </row>
    <row r="115" spans="1:19" ht="15" customHeight="1" x14ac:dyDescent="0.2">
      <c r="A115" s="108"/>
      <c r="B115" s="108"/>
      <c r="C115" s="108"/>
      <c r="D115" s="107"/>
      <c r="E115" s="108"/>
      <c r="F115" s="108"/>
      <c r="G115" s="108"/>
      <c r="H115" s="108"/>
      <c r="I115" s="108"/>
      <c r="J115" s="109">
        <f t="shared" si="4"/>
        <v>0</v>
      </c>
      <c r="K115" s="110">
        <f t="shared" si="5"/>
        <v>0</v>
      </c>
      <c r="L115" s="108"/>
      <c r="M115" s="108"/>
      <c r="N115" s="108"/>
      <c r="O115" s="112"/>
      <c r="P115" s="112"/>
      <c r="Q115" s="108"/>
      <c r="R115" s="108"/>
      <c r="S115" s="112"/>
    </row>
    <row r="116" spans="1:19" ht="15" customHeight="1" x14ac:dyDescent="0.2">
      <c r="A116" s="108"/>
      <c r="B116" s="108"/>
      <c r="C116" s="108"/>
      <c r="D116" s="107"/>
      <c r="E116" s="108"/>
      <c r="F116" s="108"/>
      <c r="G116" s="108"/>
      <c r="H116" s="108"/>
      <c r="I116" s="108"/>
      <c r="J116" s="109">
        <f t="shared" si="4"/>
        <v>0</v>
      </c>
      <c r="K116" s="110">
        <f t="shared" si="5"/>
        <v>0</v>
      </c>
      <c r="L116" s="108"/>
      <c r="M116" s="108"/>
      <c r="N116" s="108"/>
      <c r="O116" s="112"/>
      <c r="P116" s="112"/>
      <c r="Q116" s="108"/>
      <c r="R116" s="108"/>
      <c r="S116" s="112"/>
    </row>
    <row r="117" spans="1:19" ht="15" customHeight="1" x14ac:dyDescent="0.2">
      <c r="A117" s="108"/>
      <c r="B117" s="108"/>
      <c r="C117" s="108"/>
      <c r="D117" s="107"/>
      <c r="E117" s="108"/>
      <c r="F117" s="108"/>
      <c r="G117" s="108"/>
      <c r="H117" s="108"/>
      <c r="I117" s="108"/>
      <c r="J117" s="109">
        <f t="shared" si="4"/>
        <v>0</v>
      </c>
      <c r="K117" s="110">
        <f t="shared" si="5"/>
        <v>0</v>
      </c>
      <c r="L117" s="108"/>
      <c r="M117" s="108"/>
      <c r="N117" s="108"/>
      <c r="O117" s="112"/>
      <c r="P117" s="112"/>
      <c r="Q117" s="108"/>
      <c r="R117" s="108"/>
      <c r="S117" s="112"/>
    </row>
    <row r="118" spans="1:19" ht="15" customHeight="1" x14ac:dyDescent="0.2">
      <c r="A118" s="108"/>
      <c r="B118" s="108"/>
      <c r="C118" s="108"/>
      <c r="D118" s="107"/>
      <c r="E118" s="108"/>
      <c r="F118" s="108"/>
      <c r="G118" s="108"/>
      <c r="H118" s="108"/>
      <c r="I118" s="108"/>
      <c r="J118" s="109">
        <f t="shared" si="4"/>
        <v>0</v>
      </c>
      <c r="K118" s="110">
        <f t="shared" si="5"/>
        <v>0</v>
      </c>
      <c r="L118" s="108"/>
      <c r="M118" s="108"/>
      <c r="N118" s="108"/>
      <c r="O118" s="112"/>
      <c r="P118" s="112"/>
      <c r="Q118" s="108"/>
      <c r="R118" s="108"/>
      <c r="S118" s="112"/>
    </row>
    <row r="119" spans="1:19" ht="15" customHeight="1" x14ac:dyDescent="0.2">
      <c r="A119" s="108"/>
      <c r="B119" s="108"/>
      <c r="C119" s="108"/>
      <c r="D119" s="107"/>
      <c r="E119" s="108"/>
      <c r="F119" s="108"/>
      <c r="G119" s="108"/>
      <c r="H119" s="108"/>
      <c r="I119" s="108"/>
      <c r="J119" s="109">
        <f t="shared" si="4"/>
        <v>0</v>
      </c>
      <c r="K119" s="110">
        <f t="shared" si="5"/>
        <v>0</v>
      </c>
      <c r="L119" s="108"/>
      <c r="M119" s="108"/>
      <c r="N119" s="108"/>
      <c r="O119" s="112"/>
      <c r="P119" s="112"/>
      <c r="Q119" s="108"/>
      <c r="R119" s="108"/>
      <c r="S119" s="112"/>
    </row>
    <row r="120" spans="1:19" ht="15" customHeight="1" x14ac:dyDescent="0.2">
      <c r="A120" s="108"/>
      <c r="B120" s="108"/>
      <c r="C120" s="108"/>
      <c r="D120" s="107"/>
      <c r="E120" s="108"/>
      <c r="F120" s="108"/>
      <c r="G120" s="108"/>
      <c r="H120" s="108"/>
      <c r="I120" s="108"/>
      <c r="J120" s="109">
        <f t="shared" si="4"/>
        <v>0</v>
      </c>
      <c r="K120" s="110">
        <f t="shared" si="5"/>
        <v>0</v>
      </c>
      <c r="L120" s="108"/>
      <c r="M120" s="108"/>
      <c r="N120" s="108"/>
      <c r="O120" s="112"/>
      <c r="P120" s="112"/>
      <c r="Q120" s="108"/>
      <c r="R120" s="108"/>
      <c r="S120" s="112"/>
    </row>
    <row r="121" spans="1:19" ht="15" customHeight="1" x14ac:dyDescent="0.2">
      <c r="A121" s="108"/>
      <c r="B121" s="108"/>
      <c r="C121" s="108"/>
      <c r="D121" s="107"/>
      <c r="E121" s="108"/>
      <c r="F121" s="108"/>
      <c r="G121" s="108"/>
      <c r="H121" s="108"/>
      <c r="I121" s="108"/>
      <c r="J121" s="109">
        <f t="shared" si="4"/>
        <v>0</v>
      </c>
      <c r="K121" s="110">
        <f t="shared" si="5"/>
        <v>0</v>
      </c>
      <c r="L121" s="108"/>
      <c r="M121" s="108"/>
      <c r="N121" s="108"/>
      <c r="O121" s="112"/>
      <c r="P121" s="112"/>
      <c r="Q121" s="108"/>
      <c r="R121" s="108"/>
      <c r="S121" s="112"/>
    </row>
    <row r="122" spans="1:19" ht="15" customHeight="1" x14ac:dyDescent="0.2">
      <c r="A122" s="108"/>
      <c r="B122" s="108"/>
      <c r="C122" s="108"/>
      <c r="D122" s="107"/>
      <c r="E122" s="108"/>
      <c r="F122" s="108"/>
      <c r="G122" s="108"/>
      <c r="H122" s="108"/>
      <c r="I122" s="108"/>
      <c r="J122" s="109">
        <f t="shared" si="4"/>
        <v>0</v>
      </c>
      <c r="K122" s="110">
        <f t="shared" si="5"/>
        <v>0</v>
      </c>
      <c r="L122" s="108"/>
      <c r="M122" s="108"/>
      <c r="N122" s="108"/>
      <c r="O122" s="112"/>
      <c r="P122" s="112"/>
      <c r="Q122" s="108"/>
      <c r="R122" s="108"/>
      <c r="S122" s="112"/>
    </row>
    <row r="123" spans="1:19" ht="15" customHeight="1" x14ac:dyDescent="0.2">
      <c r="A123" s="108"/>
      <c r="B123" s="108"/>
      <c r="C123" s="108"/>
      <c r="D123" s="107"/>
      <c r="E123" s="108"/>
      <c r="F123" s="108"/>
      <c r="G123" s="108"/>
      <c r="H123" s="108"/>
      <c r="I123" s="108"/>
      <c r="J123" s="109">
        <f t="shared" si="4"/>
        <v>0</v>
      </c>
      <c r="K123" s="110">
        <f t="shared" si="5"/>
        <v>0</v>
      </c>
      <c r="L123" s="108"/>
      <c r="M123" s="108"/>
      <c r="N123" s="108"/>
      <c r="O123" s="112"/>
      <c r="P123" s="112"/>
      <c r="Q123" s="108"/>
      <c r="R123" s="108"/>
      <c r="S123" s="112"/>
    </row>
    <row r="124" spans="1:19" ht="15" customHeight="1" x14ac:dyDescent="0.2">
      <c r="A124" s="108"/>
      <c r="B124" s="108"/>
      <c r="C124" s="108"/>
      <c r="D124" s="107"/>
      <c r="E124" s="108"/>
      <c r="F124" s="108"/>
      <c r="G124" s="108"/>
      <c r="H124" s="108"/>
      <c r="I124" s="108"/>
      <c r="J124" s="109">
        <f t="shared" si="4"/>
        <v>0</v>
      </c>
      <c r="K124" s="110">
        <f t="shared" si="5"/>
        <v>0</v>
      </c>
      <c r="L124" s="108"/>
      <c r="M124" s="108"/>
      <c r="N124" s="108"/>
      <c r="O124" s="112"/>
      <c r="P124" s="112"/>
      <c r="Q124" s="108"/>
      <c r="R124" s="108"/>
      <c r="S124" s="112"/>
    </row>
    <row r="125" spans="1:19" ht="15" customHeight="1" x14ac:dyDescent="0.2">
      <c r="A125" s="108"/>
      <c r="B125" s="108"/>
      <c r="C125" s="108"/>
      <c r="D125" s="107"/>
      <c r="E125" s="108"/>
      <c r="F125" s="108"/>
      <c r="G125" s="108"/>
      <c r="H125" s="108"/>
      <c r="I125" s="108"/>
      <c r="J125" s="109">
        <f t="shared" si="4"/>
        <v>0</v>
      </c>
      <c r="K125" s="110">
        <f t="shared" si="5"/>
        <v>0</v>
      </c>
      <c r="L125" s="108"/>
      <c r="M125" s="108"/>
      <c r="N125" s="108"/>
      <c r="O125" s="112"/>
      <c r="P125" s="112"/>
      <c r="Q125" s="108"/>
      <c r="R125" s="108"/>
      <c r="S125" s="112"/>
    </row>
    <row r="126" spans="1:19" ht="15" customHeight="1" x14ac:dyDescent="0.2">
      <c r="A126" s="108"/>
      <c r="B126" s="108"/>
      <c r="C126" s="108"/>
      <c r="D126" s="107"/>
      <c r="E126" s="108"/>
      <c r="F126" s="108"/>
      <c r="G126" s="108"/>
      <c r="H126" s="108"/>
      <c r="I126" s="108"/>
      <c r="J126" s="109">
        <f t="shared" si="4"/>
        <v>0</v>
      </c>
      <c r="K126" s="110">
        <f t="shared" si="5"/>
        <v>0</v>
      </c>
      <c r="L126" s="108"/>
      <c r="M126" s="108"/>
      <c r="N126" s="108"/>
      <c r="O126" s="112"/>
      <c r="P126" s="112"/>
      <c r="Q126" s="108"/>
      <c r="R126" s="108"/>
      <c r="S126" s="112"/>
    </row>
    <row r="127" spans="1:19" ht="15" customHeight="1" x14ac:dyDescent="0.2">
      <c r="A127" s="108"/>
      <c r="B127" s="108"/>
      <c r="C127" s="108"/>
      <c r="D127" s="107"/>
      <c r="E127" s="108"/>
      <c r="F127" s="108"/>
      <c r="G127" s="108"/>
      <c r="H127" s="108"/>
      <c r="I127" s="108"/>
      <c r="J127" s="109">
        <f t="shared" si="4"/>
        <v>0</v>
      </c>
      <c r="K127" s="110">
        <f t="shared" si="5"/>
        <v>0</v>
      </c>
      <c r="L127" s="108"/>
      <c r="M127" s="108"/>
      <c r="N127" s="108"/>
      <c r="O127" s="112"/>
      <c r="P127" s="112"/>
      <c r="Q127" s="108"/>
      <c r="R127" s="108"/>
      <c r="S127" s="112"/>
    </row>
    <row r="128" spans="1:19" ht="15" customHeight="1" x14ac:dyDescent="0.2">
      <c r="A128" s="108"/>
      <c r="B128" s="108"/>
      <c r="C128" s="108"/>
      <c r="D128" s="107"/>
      <c r="E128" s="108"/>
      <c r="F128" s="108"/>
      <c r="G128" s="108"/>
      <c r="H128" s="108"/>
      <c r="I128" s="108"/>
      <c r="J128" s="109">
        <f t="shared" si="4"/>
        <v>0</v>
      </c>
      <c r="K128" s="110">
        <f t="shared" si="5"/>
        <v>0</v>
      </c>
      <c r="L128" s="108"/>
      <c r="M128" s="108"/>
      <c r="N128" s="108"/>
      <c r="O128" s="112"/>
      <c r="P128" s="112"/>
      <c r="Q128" s="108"/>
      <c r="R128" s="108"/>
      <c r="S128" s="112"/>
    </row>
    <row r="129" spans="1:19" ht="15" customHeight="1" x14ac:dyDescent="0.2">
      <c r="A129" s="108"/>
      <c r="B129" s="108"/>
      <c r="C129" s="108"/>
      <c r="D129" s="107"/>
      <c r="E129" s="108"/>
      <c r="F129" s="108"/>
      <c r="G129" s="108"/>
      <c r="H129" s="108"/>
      <c r="I129" s="108"/>
      <c r="J129" s="109">
        <f t="shared" si="4"/>
        <v>0</v>
      </c>
      <c r="K129" s="110">
        <f t="shared" si="5"/>
        <v>0</v>
      </c>
      <c r="L129" s="108"/>
      <c r="M129" s="108"/>
      <c r="N129" s="108"/>
      <c r="O129" s="112"/>
      <c r="P129" s="112"/>
      <c r="Q129" s="108"/>
      <c r="R129" s="108"/>
      <c r="S129" s="112"/>
    </row>
    <row r="130" spans="1:19" ht="15.75" customHeight="1" x14ac:dyDescent="0.2">
      <c r="A130" s="108"/>
      <c r="B130" s="108"/>
      <c r="C130" s="108"/>
      <c r="D130" s="107"/>
      <c r="E130" s="108"/>
      <c r="F130" s="108"/>
      <c r="G130" s="108"/>
      <c r="H130" s="108"/>
      <c r="I130" s="108"/>
      <c r="J130" s="109">
        <f t="shared" si="4"/>
        <v>0</v>
      </c>
      <c r="K130" s="110">
        <f t="shared" si="5"/>
        <v>0</v>
      </c>
      <c r="L130" s="108"/>
      <c r="M130" s="108"/>
      <c r="N130" s="108"/>
      <c r="O130" s="112"/>
      <c r="P130" s="112"/>
      <c r="Q130" s="108"/>
      <c r="R130" s="108"/>
      <c r="S130" s="112"/>
    </row>
    <row r="131" spans="1:19" ht="15.75" customHeight="1" x14ac:dyDescent="0.2">
      <c r="A131" s="108"/>
      <c r="B131" s="108"/>
      <c r="C131" s="108"/>
      <c r="D131" s="107"/>
      <c r="E131" s="108"/>
      <c r="F131" s="108"/>
      <c r="G131" s="108"/>
      <c r="H131" s="108"/>
      <c r="I131" s="108"/>
      <c r="J131" s="109">
        <f t="shared" si="4"/>
        <v>0</v>
      </c>
      <c r="K131" s="110">
        <f t="shared" si="5"/>
        <v>0</v>
      </c>
      <c r="L131" s="108"/>
      <c r="M131" s="108"/>
      <c r="N131" s="108"/>
      <c r="O131" s="112"/>
      <c r="P131" s="112"/>
      <c r="Q131" s="108"/>
      <c r="R131" s="108"/>
      <c r="S131" s="112"/>
    </row>
    <row r="132" spans="1:19" ht="15.75" customHeight="1" x14ac:dyDescent="0.2">
      <c r="A132" s="108"/>
      <c r="B132" s="108"/>
      <c r="C132" s="108"/>
      <c r="D132" s="107"/>
      <c r="E132" s="108"/>
      <c r="F132" s="108"/>
      <c r="G132" s="108"/>
      <c r="H132" s="108"/>
      <c r="I132" s="108"/>
      <c r="J132" s="109">
        <f t="shared" si="4"/>
        <v>0</v>
      </c>
      <c r="K132" s="110">
        <f t="shared" si="5"/>
        <v>0</v>
      </c>
      <c r="L132" s="108"/>
      <c r="M132" s="108"/>
      <c r="N132" s="108"/>
      <c r="O132" s="112"/>
      <c r="P132" s="112"/>
      <c r="Q132" s="108"/>
      <c r="R132" s="108"/>
      <c r="S132" s="112"/>
    </row>
    <row r="133" spans="1:19" ht="15.75" customHeight="1" x14ac:dyDescent="0.2">
      <c r="A133" s="108"/>
      <c r="B133" s="108"/>
      <c r="C133" s="108"/>
      <c r="D133" s="107"/>
      <c r="E133" s="108"/>
      <c r="F133" s="108"/>
      <c r="G133" s="108"/>
      <c r="H133" s="108"/>
      <c r="I133" s="108"/>
      <c r="J133" s="109">
        <f t="shared" si="4"/>
        <v>0</v>
      </c>
      <c r="K133" s="110">
        <f t="shared" si="5"/>
        <v>0</v>
      </c>
      <c r="L133" s="108"/>
      <c r="M133" s="108"/>
      <c r="N133" s="108"/>
      <c r="O133" s="112"/>
      <c r="P133" s="112"/>
      <c r="Q133" s="108"/>
      <c r="R133" s="108"/>
      <c r="S133" s="112"/>
    </row>
    <row r="134" spans="1:19" ht="15.75" customHeight="1" x14ac:dyDescent="0.2">
      <c r="A134" s="108"/>
      <c r="B134" s="108"/>
      <c r="C134" s="108"/>
      <c r="D134" s="107"/>
      <c r="E134" s="108"/>
      <c r="F134" s="108"/>
      <c r="G134" s="108"/>
      <c r="H134" s="108"/>
      <c r="I134" s="108"/>
      <c r="J134" s="109">
        <f t="shared" ref="J134:J197" si="6">SUM(E134*1.2,F134*1.5,G134*2.4,H134*3,I134*4)</f>
        <v>0</v>
      </c>
      <c r="K134" s="110">
        <f t="shared" ref="K134:K197" si="7">ROUND((J134*28.5)*32%,0)</f>
        <v>0</v>
      </c>
      <c r="L134" s="108"/>
      <c r="M134" s="108"/>
      <c r="N134" s="108"/>
      <c r="O134" s="112"/>
      <c r="P134" s="112"/>
      <c r="Q134" s="108"/>
      <c r="R134" s="108"/>
      <c r="S134" s="112"/>
    </row>
    <row r="135" spans="1:19" ht="15.75" customHeight="1" x14ac:dyDescent="0.2">
      <c r="A135" s="108"/>
      <c r="B135" s="108"/>
      <c r="C135" s="108"/>
      <c r="D135" s="107"/>
      <c r="E135" s="108"/>
      <c r="F135" s="108"/>
      <c r="G135" s="108"/>
      <c r="H135" s="108"/>
      <c r="I135" s="108"/>
      <c r="J135" s="109">
        <f t="shared" si="6"/>
        <v>0</v>
      </c>
      <c r="K135" s="110">
        <f t="shared" si="7"/>
        <v>0</v>
      </c>
      <c r="L135" s="108"/>
      <c r="M135" s="108"/>
      <c r="N135" s="108"/>
      <c r="O135" s="112"/>
      <c r="P135" s="112"/>
      <c r="Q135" s="108"/>
      <c r="R135" s="108"/>
      <c r="S135" s="112"/>
    </row>
    <row r="136" spans="1:19" ht="15.75" customHeight="1" x14ac:dyDescent="0.2">
      <c r="A136" s="108"/>
      <c r="B136" s="108"/>
      <c r="C136" s="108"/>
      <c r="D136" s="107"/>
      <c r="E136" s="108"/>
      <c r="F136" s="108"/>
      <c r="G136" s="108"/>
      <c r="H136" s="108"/>
      <c r="I136" s="108"/>
      <c r="J136" s="109">
        <f t="shared" si="6"/>
        <v>0</v>
      </c>
      <c r="K136" s="110">
        <f t="shared" si="7"/>
        <v>0</v>
      </c>
      <c r="L136" s="108"/>
      <c r="M136" s="108"/>
      <c r="N136" s="108"/>
      <c r="O136" s="112"/>
      <c r="P136" s="112"/>
      <c r="Q136" s="108"/>
      <c r="R136" s="108"/>
      <c r="S136" s="112"/>
    </row>
    <row r="137" spans="1:19" ht="15.75" customHeight="1" x14ac:dyDescent="0.2">
      <c r="A137" s="108"/>
      <c r="B137" s="108"/>
      <c r="C137" s="108"/>
      <c r="D137" s="107"/>
      <c r="E137" s="108"/>
      <c r="F137" s="108"/>
      <c r="G137" s="108"/>
      <c r="H137" s="108"/>
      <c r="I137" s="108"/>
      <c r="J137" s="109">
        <f t="shared" si="6"/>
        <v>0</v>
      </c>
      <c r="K137" s="110">
        <f t="shared" si="7"/>
        <v>0</v>
      </c>
      <c r="L137" s="108"/>
      <c r="M137" s="108"/>
      <c r="N137" s="108"/>
      <c r="O137" s="112"/>
      <c r="P137" s="112"/>
      <c r="Q137" s="108"/>
      <c r="R137" s="108"/>
      <c r="S137" s="112"/>
    </row>
    <row r="138" spans="1:19" ht="15.75" customHeight="1" x14ac:dyDescent="0.2">
      <c r="A138" s="108"/>
      <c r="B138" s="108"/>
      <c r="C138" s="108"/>
      <c r="D138" s="107"/>
      <c r="E138" s="108"/>
      <c r="F138" s="108"/>
      <c r="G138" s="108"/>
      <c r="H138" s="108"/>
      <c r="I138" s="108"/>
      <c r="J138" s="109">
        <f t="shared" si="6"/>
        <v>0</v>
      </c>
      <c r="K138" s="110">
        <f t="shared" si="7"/>
        <v>0</v>
      </c>
      <c r="L138" s="108"/>
      <c r="M138" s="108"/>
      <c r="N138" s="108"/>
      <c r="O138" s="112"/>
      <c r="P138" s="112"/>
      <c r="Q138" s="108"/>
      <c r="R138" s="108"/>
      <c r="S138" s="112"/>
    </row>
    <row r="139" spans="1:19" ht="15.75" customHeight="1" x14ac:dyDescent="0.2">
      <c r="A139" s="108"/>
      <c r="B139" s="108"/>
      <c r="C139" s="108"/>
      <c r="D139" s="107"/>
      <c r="E139" s="108"/>
      <c r="F139" s="108"/>
      <c r="G139" s="108"/>
      <c r="H139" s="108"/>
      <c r="I139" s="108"/>
      <c r="J139" s="109">
        <f t="shared" si="6"/>
        <v>0</v>
      </c>
      <c r="K139" s="110">
        <f t="shared" si="7"/>
        <v>0</v>
      </c>
      <c r="L139" s="108"/>
      <c r="M139" s="108"/>
      <c r="N139" s="108"/>
      <c r="O139" s="112"/>
      <c r="P139" s="112"/>
      <c r="Q139" s="108"/>
      <c r="R139" s="108"/>
      <c r="S139" s="112"/>
    </row>
    <row r="140" spans="1:19" ht="15.75" customHeight="1" x14ac:dyDescent="0.2">
      <c r="A140" s="108"/>
      <c r="B140" s="108"/>
      <c r="C140" s="108"/>
      <c r="D140" s="107"/>
      <c r="E140" s="108"/>
      <c r="F140" s="108"/>
      <c r="G140" s="108"/>
      <c r="H140" s="108"/>
      <c r="I140" s="108"/>
      <c r="J140" s="109">
        <f t="shared" si="6"/>
        <v>0</v>
      </c>
      <c r="K140" s="110">
        <f t="shared" si="7"/>
        <v>0</v>
      </c>
      <c r="L140" s="108"/>
      <c r="M140" s="108"/>
      <c r="N140" s="108"/>
      <c r="O140" s="112"/>
      <c r="P140" s="112"/>
      <c r="Q140" s="108"/>
      <c r="R140" s="108"/>
      <c r="S140" s="112"/>
    </row>
    <row r="141" spans="1:19" ht="15.75" customHeight="1" x14ac:dyDescent="0.2">
      <c r="A141" s="108"/>
      <c r="B141" s="108"/>
      <c r="C141" s="108"/>
      <c r="D141" s="107"/>
      <c r="E141" s="108"/>
      <c r="F141" s="108"/>
      <c r="G141" s="108"/>
      <c r="H141" s="108"/>
      <c r="I141" s="108"/>
      <c r="J141" s="109">
        <f t="shared" si="6"/>
        <v>0</v>
      </c>
      <c r="K141" s="110">
        <f t="shared" si="7"/>
        <v>0</v>
      </c>
      <c r="L141" s="108"/>
      <c r="M141" s="108"/>
      <c r="N141" s="108"/>
      <c r="O141" s="112"/>
      <c r="P141" s="112"/>
      <c r="Q141" s="108"/>
      <c r="R141" s="108"/>
      <c r="S141" s="112"/>
    </row>
    <row r="142" spans="1:19" ht="15.75" customHeight="1" x14ac:dyDescent="0.2">
      <c r="A142" s="108"/>
      <c r="B142" s="108"/>
      <c r="C142" s="108"/>
      <c r="D142" s="107"/>
      <c r="E142" s="108"/>
      <c r="F142" s="108"/>
      <c r="G142" s="108"/>
      <c r="H142" s="108"/>
      <c r="I142" s="108"/>
      <c r="J142" s="109">
        <f t="shared" si="6"/>
        <v>0</v>
      </c>
      <c r="K142" s="110">
        <f t="shared" si="7"/>
        <v>0</v>
      </c>
      <c r="L142" s="108"/>
      <c r="M142" s="108"/>
      <c r="N142" s="108"/>
      <c r="O142" s="112"/>
      <c r="P142" s="112"/>
      <c r="Q142" s="108"/>
      <c r="R142" s="108"/>
      <c r="S142" s="112"/>
    </row>
    <row r="143" spans="1:19" ht="15.75" customHeight="1" x14ac:dyDescent="0.2">
      <c r="A143" s="108"/>
      <c r="B143" s="108"/>
      <c r="C143" s="108"/>
      <c r="D143" s="107"/>
      <c r="E143" s="108"/>
      <c r="F143" s="108"/>
      <c r="G143" s="108"/>
      <c r="H143" s="108"/>
      <c r="I143" s="108"/>
      <c r="J143" s="109">
        <f t="shared" si="6"/>
        <v>0</v>
      </c>
      <c r="K143" s="110">
        <f t="shared" si="7"/>
        <v>0</v>
      </c>
      <c r="L143" s="108"/>
      <c r="M143" s="108"/>
      <c r="N143" s="108"/>
      <c r="O143" s="112"/>
      <c r="P143" s="112"/>
      <c r="Q143" s="108"/>
      <c r="R143" s="108"/>
      <c r="S143" s="112"/>
    </row>
    <row r="144" spans="1:19" ht="15.75" customHeight="1" x14ac:dyDescent="0.2">
      <c r="A144" s="108"/>
      <c r="B144" s="108"/>
      <c r="C144" s="108"/>
      <c r="D144" s="107"/>
      <c r="E144" s="108"/>
      <c r="F144" s="108"/>
      <c r="G144" s="108"/>
      <c r="H144" s="108"/>
      <c r="I144" s="108"/>
      <c r="J144" s="109">
        <f t="shared" si="6"/>
        <v>0</v>
      </c>
      <c r="K144" s="110">
        <f t="shared" si="7"/>
        <v>0</v>
      </c>
      <c r="L144" s="108"/>
      <c r="M144" s="108"/>
      <c r="N144" s="108"/>
      <c r="O144" s="112"/>
      <c r="P144" s="112"/>
      <c r="Q144" s="108"/>
      <c r="R144" s="108"/>
      <c r="S144" s="112"/>
    </row>
    <row r="145" spans="1:19" ht="15.75" customHeight="1" x14ac:dyDescent="0.2">
      <c r="A145" s="108"/>
      <c r="B145" s="108"/>
      <c r="C145" s="108"/>
      <c r="D145" s="107"/>
      <c r="E145" s="108"/>
      <c r="F145" s="108"/>
      <c r="G145" s="108"/>
      <c r="H145" s="108"/>
      <c r="I145" s="108"/>
      <c r="J145" s="109">
        <f t="shared" si="6"/>
        <v>0</v>
      </c>
      <c r="K145" s="110">
        <f t="shared" si="7"/>
        <v>0</v>
      </c>
      <c r="L145" s="108"/>
      <c r="M145" s="108"/>
      <c r="N145" s="108"/>
      <c r="O145" s="112"/>
      <c r="P145" s="112"/>
      <c r="Q145" s="108"/>
      <c r="R145" s="108"/>
      <c r="S145" s="112"/>
    </row>
    <row r="146" spans="1:19" ht="15.75" customHeight="1" x14ac:dyDescent="0.2">
      <c r="A146" s="108"/>
      <c r="B146" s="108"/>
      <c r="C146" s="108"/>
      <c r="D146" s="107"/>
      <c r="E146" s="108"/>
      <c r="F146" s="108"/>
      <c r="G146" s="108"/>
      <c r="H146" s="108"/>
      <c r="I146" s="108"/>
      <c r="J146" s="109">
        <f t="shared" si="6"/>
        <v>0</v>
      </c>
      <c r="K146" s="110">
        <f t="shared" si="7"/>
        <v>0</v>
      </c>
      <c r="L146" s="108"/>
      <c r="M146" s="108"/>
      <c r="N146" s="108"/>
      <c r="O146" s="112"/>
      <c r="P146" s="112"/>
      <c r="Q146" s="108"/>
      <c r="R146" s="108"/>
      <c r="S146" s="112"/>
    </row>
    <row r="147" spans="1:19" ht="15.75" customHeight="1" x14ac:dyDescent="0.2">
      <c r="A147" s="108"/>
      <c r="B147" s="108"/>
      <c r="C147" s="108"/>
      <c r="D147" s="107"/>
      <c r="E147" s="108"/>
      <c r="F147" s="108"/>
      <c r="G147" s="108"/>
      <c r="H147" s="108"/>
      <c r="I147" s="108"/>
      <c r="J147" s="109">
        <f t="shared" si="6"/>
        <v>0</v>
      </c>
      <c r="K147" s="110">
        <f t="shared" si="7"/>
        <v>0</v>
      </c>
      <c r="L147" s="108"/>
      <c r="M147" s="108"/>
      <c r="N147" s="108"/>
      <c r="O147" s="112"/>
      <c r="P147" s="112"/>
      <c r="Q147" s="108"/>
      <c r="R147" s="108"/>
      <c r="S147" s="112"/>
    </row>
    <row r="148" spans="1:19" ht="15.75" customHeight="1" x14ac:dyDescent="0.2">
      <c r="A148" s="108"/>
      <c r="B148" s="108"/>
      <c r="C148" s="108"/>
      <c r="D148" s="107"/>
      <c r="E148" s="108"/>
      <c r="F148" s="108"/>
      <c r="G148" s="108"/>
      <c r="H148" s="108"/>
      <c r="I148" s="108"/>
      <c r="J148" s="109">
        <f t="shared" si="6"/>
        <v>0</v>
      </c>
      <c r="K148" s="110">
        <f t="shared" si="7"/>
        <v>0</v>
      </c>
      <c r="L148" s="108"/>
      <c r="M148" s="108"/>
      <c r="N148" s="108"/>
      <c r="O148" s="112"/>
      <c r="P148" s="112"/>
      <c r="Q148" s="108"/>
      <c r="R148" s="108"/>
      <c r="S148" s="112"/>
    </row>
    <row r="149" spans="1:19" ht="15.75" customHeight="1" x14ac:dyDescent="0.2">
      <c r="A149" s="108"/>
      <c r="B149" s="108"/>
      <c r="C149" s="108"/>
      <c r="D149" s="107"/>
      <c r="E149" s="108"/>
      <c r="F149" s="108"/>
      <c r="G149" s="108"/>
      <c r="H149" s="108"/>
      <c r="I149" s="108"/>
      <c r="J149" s="109">
        <f t="shared" si="6"/>
        <v>0</v>
      </c>
      <c r="K149" s="110">
        <f t="shared" si="7"/>
        <v>0</v>
      </c>
      <c r="L149" s="108"/>
      <c r="M149" s="108"/>
      <c r="N149" s="108"/>
      <c r="O149" s="112"/>
      <c r="P149" s="112"/>
      <c r="Q149" s="108"/>
      <c r="R149" s="108"/>
      <c r="S149" s="112"/>
    </row>
    <row r="150" spans="1:19" ht="15.75" customHeight="1" x14ac:dyDescent="0.2">
      <c r="A150" s="108"/>
      <c r="B150" s="108"/>
      <c r="C150" s="108"/>
      <c r="D150" s="107"/>
      <c r="E150" s="108"/>
      <c r="F150" s="108"/>
      <c r="G150" s="108"/>
      <c r="H150" s="108"/>
      <c r="I150" s="108"/>
      <c r="J150" s="109">
        <f t="shared" si="6"/>
        <v>0</v>
      </c>
      <c r="K150" s="110">
        <f t="shared" si="7"/>
        <v>0</v>
      </c>
      <c r="L150" s="108"/>
      <c r="M150" s="108"/>
      <c r="N150" s="108"/>
      <c r="O150" s="112"/>
      <c r="P150" s="112"/>
      <c r="Q150" s="108"/>
      <c r="R150" s="108"/>
      <c r="S150" s="112"/>
    </row>
    <row r="151" spans="1:19" ht="15.75" customHeight="1" x14ac:dyDescent="0.2">
      <c r="A151" s="108"/>
      <c r="B151" s="108"/>
      <c r="C151" s="108"/>
      <c r="D151" s="107"/>
      <c r="E151" s="108"/>
      <c r="F151" s="108"/>
      <c r="G151" s="108"/>
      <c r="H151" s="108"/>
      <c r="I151" s="108"/>
      <c r="J151" s="109">
        <f t="shared" si="6"/>
        <v>0</v>
      </c>
      <c r="K151" s="110">
        <f t="shared" si="7"/>
        <v>0</v>
      </c>
      <c r="L151" s="108"/>
      <c r="M151" s="108"/>
      <c r="N151" s="108"/>
      <c r="O151" s="112"/>
      <c r="P151" s="112"/>
      <c r="Q151" s="108"/>
      <c r="R151" s="108"/>
      <c r="S151" s="112"/>
    </row>
    <row r="152" spans="1:19" ht="15.75" customHeight="1" x14ac:dyDescent="0.2">
      <c r="A152" s="108"/>
      <c r="B152" s="108"/>
      <c r="C152" s="108"/>
      <c r="D152" s="107"/>
      <c r="E152" s="108"/>
      <c r="F152" s="108"/>
      <c r="G152" s="108"/>
      <c r="H152" s="108"/>
      <c r="I152" s="108"/>
      <c r="J152" s="109">
        <f t="shared" si="6"/>
        <v>0</v>
      </c>
      <c r="K152" s="110">
        <f t="shared" si="7"/>
        <v>0</v>
      </c>
      <c r="L152" s="108"/>
      <c r="M152" s="108"/>
      <c r="N152" s="108"/>
      <c r="O152" s="112"/>
      <c r="P152" s="112"/>
      <c r="Q152" s="108"/>
      <c r="R152" s="108"/>
      <c r="S152" s="112"/>
    </row>
    <row r="153" spans="1:19" ht="15.75" customHeight="1" x14ac:dyDescent="0.2">
      <c r="A153" s="108"/>
      <c r="B153" s="108"/>
      <c r="C153" s="108"/>
      <c r="D153" s="107"/>
      <c r="E153" s="108"/>
      <c r="F153" s="108"/>
      <c r="G153" s="108"/>
      <c r="H153" s="108"/>
      <c r="I153" s="108"/>
      <c r="J153" s="109">
        <f t="shared" si="6"/>
        <v>0</v>
      </c>
      <c r="K153" s="110">
        <f t="shared" si="7"/>
        <v>0</v>
      </c>
      <c r="L153" s="108"/>
      <c r="M153" s="108"/>
      <c r="N153" s="108"/>
      <c r="O153" s="112"/>
      <c r="P153" s="112"/>
      <c r="Q153" s="108"/>
      <c r="R153" s="108"/>
      <c r="S153" s="112"/>
    </row>
    <row r="154" spans="1:19" ht="15.75" customHeight="1" x14ac:dyDescent="0.2">
      <c r="A154" s="108"/>
      <c r="B154" s="108"/>
      <c r="C154" s="108"/>
      <c r="D154" s="107"/>
      <c r="E154" s="108"/>
      <c r="F154" s="108"/>
      <c r="G154" s="108"/>
      <c r="H154" s="108"/>
      <c r="I154" s="108"/>
      <c r="J154" s="109">
        <f t="shared" si="6"/>
        <v>0</v>
      </c>
      <c r="K154" s="110">
        <f t="shared" si="7"/>
        <v>0</v>
      </c>
      <c r="L154" s="108"/>
      <c r="M154" s="108"/>
      <c r="N154" s="108"/>
      <c r="O154" s="112"/>
      <c r="P154" s="112"/>
      <c r="Q154" s="108"/>
      <c r="R154" s="108"/>
      <c r="S154" s="112"/>
    </row>
    <row r="155" spans="1:19" ht="15.75" customHeight="1" x14ac:dyDescent="0.2">
      <c r="A155" s="108"/>
      <c r="B155" s="108"/>
      <c r="C155" s="108"/>
      <c r="D155" s="107"/>
      <c r="E155" s="108"/>
      <c r="F155" s="108"/>
      <c r="G155" s="108"/>
      <c r="H155" s="108"/>
      <c r="I155" s="108"/>
      <c r="J155" s="109">
        <f t="shared" si="6"/>
        <v>0</v>
      </c>
      <c r="K155" s="110">
        <f t="shared" si="7"/>
        <v>0</v>
      </c>
      <c r="L155" s="108"/>
      <c r="M155" s="108"/>
      <c r="N155" s="108"/>
      <c r="O155" s="112"/>
      <c r="P155" s="112"/>
      <c r="Q155" s="108"/>
      <c r="R155" s="108"/>
      <c r="S155" s="112"/>
    </row>
    <row r="156" spans="1:19" ht="15.75" customHeight="1" x14ac:dyDescent="0.2">
      <c r="A156" s="108"/>
      <c r="B156" s="108"/>
      <c r="C156" s="108"/>
      <c r="D156" s="107"/>
      <c r="E156" s="108"/>
      <c r="F156" s="108"/>
      <c r="G156" s="108"/>
      <c r="H156" s="108"/>
      <c r="I156" s="108"/>
      <c r="J156" s="109">
        <f t="shared" si="6"/>
        <v>0</v>
      </c>
      <c r="K156" s="110">
        <f t="shared" si="7"/>
        <v>0</v>
      </c>
      <c r="L156" s="108"/>
      <c r="M156" s="108"/>
      <c r="N156" s="108"/>
      <c r="O156" s="112"/>
      <c r="P156" s="112"/>
      <c r="Q156" s="108"/>
      <c r="R156" s="108"/>
      <c r="S156" s="112"/>
    </row>
    <row r="157" spans="1:19" ht="15.75" customHeight="1" x14ac:dyDescent="0.2">
      <c r="A157" s="108"/>
      <c r="B157" s="108"/>
      <c r="C157" s="108"/>
      <c r="D157" s="107"/>
      <c r="E157" s="108"/>
      <c r="F157" s="108"/>
      <c r="G157" s="108"/>
      <c r="H157" s="108"/>
      <c r="I157" s="108"/>
      <c r="J157" s="109">
        <f t="shared" si="6"/>
        <v>0</v>
      </c>
      <c r="K157" s="110">
        <f t="shared" si="7"/>
        <v>0</v>
      </c>
      <c r="L157" s="108"/>
      <c r="M157" s="108"/>
      <c r="N157" s="108"/>
      <c r="O157" s="112"/>
      <c r="P157" s="112"/>
      <c r="Q157" s="108"/>
      <c r="R157" s="108"/>
      <c r="S157" s="112"/>
    </row>
    <row r="158" spans="1:19" ht="15.75" customHeight="1" x14ac:dyDescent="0.2">
      <c r="A158" s="108"/>
      <c r="B158" s="108"/>
      <c r="C158" s="108"/>
      <c r="D158" s="107"/>
      <c r="E158" s="108"/>
      <c r="F158" s="108"/>
      <c r="G158" s="108"/>
      <c r="H158" s="108"/>
      <c r="I158" s="108"/>
      <c r="J158" s="109">
        <f t="shared" si="6"/>
        <v>0</v>
      </c>
      <c r="K158" s="110">
        <f t="shared" si="7"/>
        <v>0</v>
      </c>
      <c r="L158" s="108"/>
      <c r="M158" s="108"/>
      <c r="N158" s="108"/>
      <c r="O158" s="112"/>
      <c r="P158" s="112"/>
      <c r="Q158" s="108"/>
      <c r="R158" s="108"/>
      <c r="S158" s="112"/>
    </row>
    <row r="159" spans="1:19" ht="15.75" customHeight="1" x14ac:dyDescent="0.2">
      <c r="A159" s="108"/>
      <c r="B159" s="108"/>
      <c r="C159" s="108"/>
      <c r="D159" s="107"/>
      <c r="E159" s="108"/>
      <c r="F159" s="108"/>
      <c r="G159" s="108"/>
      <c r="H159" s="108"/>
      <c r="I159" s="108"/>
      <c r="J159" s="109">
        <f t="shared" si="6"/>
        <v>0</v>
      </c>
      <c r="K159" s="110">
        <f t="shared" si="7"/>
        <v>0</v>
      </c>
      <c r="L159" s="108"/>
      <c r="M159" s="108"/>
      <c r="N159" s="108"/>
      <c r="O159" s="112"/>
      <c r="P159" s="112"/>
      <c r="Q159" s="108"/>
      <c r="R159" s="108"/>
      <c r="S159" s="112"/>
    </row>
    <row r="160" spans="1:19" ht="15.75" customHeight="1" x14ac:dyDescent="0.2">
      <c r="A160" s="108"/>
      <c r="B160" s="108"/>
      <c r="C160" s="108"/>
      <c r="D160" s="107"/>
      <c r="E160" s="108"/>
      <c r="F160" s="108"/>
      <c r="G160" s="108"/>
      <c r="H160" s="108"/>
      <c r="I160" s="108"/>
      <c r="J160" s="109">
        <f t="shared" si="6"/>
        <v>0</v>
      </c>
      <c r="K160" s="110">
        <f t="shared" si="7"/>
        <v>0</v>
      </c>
      <c r="L160" s="108"/>
      <c r="M160" s="108"/>
      <c r="N160" s="108"/>
      <c r="O160" s="112"/>
      <c r="P160" s="112"/>
      <c r="Q160" s="108"/>
      <c r="R160" s="108"/>
      <c r="S160" s="112"/>
    </row>
    <row r="161" spans="1:19" ht="15.75" customHeight="1" x14ac:dyDescent="0.2">
      <c r="A161" s="108"/>
      <c r="B161" s="108"/>
      <c r="C161" s="108"/>
      <c r="D161" s="107"/>
      <c r="E161" s="108"/>
      <c r="F161" s="108"/>
      <c r="G161" s="108"/>
      <c r="H161" s="108"/>
      <c r="I161" s="108"/>
      <c r="J161" s="109">
        <f t="shared" si="6"/>
        <v>0</v>
      </c>
      <c r="K161" s="110">
        <f t="shared" si="7"/>
        <v>0</v>
      </c>
      <c r="L161" s="108"/>
      <c r="M161" s="108"/>
      <c r="N161" s="108"/>
      <c r="O161" s="112"/>
      <c r="P161" s="112"/>
      <c r="Q161" s="108"/>
      <c r="R161" s="108"/>
      <c r="S161" s="112"/>
    </row>
    <row r="162" spans="1:19" ht="15.75" customHeight="1" x14ac:dyDescent="0.2">
      <c r="A162" s="108"/>
      <c r="B162" s="108"/>
      <c r="C162" s="108"/>
      <c r="D162" s="107"/>
      <c r="E162" s="108"/>
      <c r="F162" s="108"/>
      <c r="G162" s="108"/>
      <c r="H162" s="108"/>
      <c r="I162" s="108"/>
      <c r="J162" s="109">
        <f t="shared" si="6"/>
        <v>0</v>
      </c>
      <c r="K162" s="110">
        <f t="shared" si="7"/>
        <v>0</v>
      </c>
      <c r="L162" s="108"/>
      <c r="M162" s="108"/>
      <c r="N162" s="108"/>
      <c r="O162" s="112"/>
      <c r="P162" s="112"/>
      <c r="Q162" s="108"/>
      <c r="R162" s="108"/>
      <c r="S162" s="112"/>
    </row>
    <row r="163" spans="1:19" ht="15.75" customHeight="1" x14ac:dyDescent="0.2">
      <c r="A163" s="108"/>
      <c r="B163" s="108"/>
      <c r="C163" s="108"/>
      <c r="D163" s="107"/>
      <c r="E163" s="108"/>
      <c r="F163" s="108"/>
      <c r="G163" s="108"/>
      <c r="H163" s="108"/>
      <c r="I163" s="108"/>
      <c r="J163" s="109">
        <f t="shared" si="6"/>
        <v>0</v>
      </c>
      <c r="K163" s="110">
        <f t="shared" si="7"/>
        <v>0</v>
      </c>
      <c r="L163" s="108"/>
      <c r="M163" s="108"/>
      <c r="N163" s="108"/>
      <c r="O163" s="112"/>
      <c r="P163" s="112"/>
      <c r="Q163" s="108"/>
      <c r="R163" s="108"/>
      <c r="S163" s="112"/>
    </row>
    <row r="164" spans="1:19" ht="15.75" customHeight="1" x14ac:dyDescent="0.2">
      <c r="A164" s="108"/>
      <c r="B164" s="108"/>
      <c r="C164" s="108"/>
      <c r="D164" s="107"/>
      <c r="E164" s="108"/>
      <c r="F164" s="108"/>
      <c r="G164" s="108"/>
      <c r="H164" s="108"/>
      <c r="I164" s="108"/>
      <c r="J164" s="109">
        <f t="shared" si="6"/>
        <v>0</v>
      </c>
      <c r="K164" s="110">
        <f t="shared" si="7"/>
        <v>0</v>
      </c>
      <c r="L164" s="108"/>
      <c r="M164" s="108"/>
      <c r="N164" s="108"/>
      <c r="O164" s="112"/>
      <c r="P164" s="112"/>
      <c r="Q164" s="108"/>
      <c r="R164" s="108"/>
      <c r="S164" s="112"/>
    </row>
    <row r="165" spans="1:19" ht="15.75" customHeight="1" x14ac:dyDescent="0.2">
      <c r="A165" s="108"/>
      <c r="B165" s="108"/>
      <c r="C165" s="108"/>
      <c r="D165" s="107"/>
      <c r="E165" s="108"/>
      <c r="F165" s="108"/>
      <c r="G165" s="108"/>
      <c r="H165" s="108"/>
      <c r="I165" s="108"/>
      <c r="J165" s="109">
        <f t="shared" si="6"/>
        <v>0</v>
      </c>
      <c r="K165" s="110">
        <f t="shared" si="7"/>
        <v>0</v>
      </c>
      <c r="L165" s="108"/>
      <c r="M165" s="108"/>
      <c r="N165" s="108"/>
      <c r="O165" s="112"/>
      <c r="P165" s="112"/>
      <c r="Q165" s="108"/>
      <c r="R165" s="108"/>
      <c r="S165" s="112"/>
    </row>
    <row r="166" spans="1:19" ht="15.75" customHeight="1" x14ac:dyDescent="0.2">
      <c r="A166" s="108"/>
      <c r="B166" s="108"/>
      <c r="C166" s="108"/>
      <c r="D166" s="107"/>
      <c r="E166" s="108"/>
      <c r="F166" s="108"/>
      <c r="G166" s="108"/>
      <c r="H166" s="108"/>
      <c r="I166" s="108"/>
      <c r="J166" s="109">
        <f t="shared" si="6"/>
        <v>0</v>
      </c>
      <c r="K166" s="110">
        <f t="shared" si="7"/>
        <v>0</v>
      </c>
      <c r="L166" s="108"/>
      <c r="M166" s="108"/>
      <c r="N166" s="108"/>
      <c r="O166" s="112"/>
      <c r="P166" s="112"/>
      <c r="Q166" s="108"/>
      <c r="R166" s="108"/>
      <c r="S166" s="112"/>
    </row>
    <row r="167" spans="1:19" ht="15.75" customHeight="1" x14ac:dyDescent="0.2">
      <c r="A167" s="108"/>
      <c r="B167" s="108"/>
      <c r="C167" s="108"/>
      <c r="D167" s="107"/>
      <c r="E167" s="108"/>
      <c r="F167" s="108"/>
      <c r="G167" s="108"/>
      <c r="H167" s="108"/>
      <c r="I167" s="108"/>
      <c r="J167" s="109">
        <f t="shared" si="6"/>
        <v>0</v>
      </c>
      <c r="K167" s="110">
        <f t="shared" si="7"/>
        <v>0</v>
      </c>
      <c r="L167" s="108"/>
      <c r="M167" s="108"/>
      <c r="N167" s="108"/>
      <c r="O167" s="112"/>
      <c r="P167" s="112"/>
      <c r="Q167" s="108"/>
      <c r="R167" s="108"/>
      <c r="S167" s="112"/>
    </row>
    <row r="168" spans="1:19" ht="15.75" customHeight="1" x14ac:dyDescent="0.2">
      <c r="A168" s="108"/>
      <c r="B168" s="108"/>
      <c r="C168" s="108"/>
      <c r="D168" s="107"/>
      <c r="E168" s="108"/>
      <c r="F168" s="108"/>
      <c r="G168" s="108"/>
      <c r="H168" s="108"/>
      <c r="I168" s="108"/>
      <c r="J168" s="109">
        <f t="shared" si="6"/>
        <v>0</v>
      </c>
      <c r="K168" s="110">
        <f t="shared" si="7"/>
        <v>0</v>
      </c>
      <c r="L168" s="108"/>
      <c r="M168" s="108"/>
      <c r="N168" s="108"/>
      <c r="O168" s="112"/>
      <c r="P168" s="112"/>
      <c r="Q168" s="108"/>
      <c r="R168" s="108"/>
      <c r="S168" s="112"/>
    </row>
    <row r="169" spans="1:19" ht="15.75" customHeight="1" x14ac:dyDescent="0.2">
      <c r="A169" s="108"/>
      <c r="B169" s="108"/>
      <c r="C169" s="108"/>
      <c r="D169" s="107"/>
      <c r="E169" s="108"/>
      <c r="F169" s="108"/>
      <c r="G169" s="108"/>
      <c r="H169" s="108"/>
      <c r="I169" s="108"/>
      <c r="J169" s="109">
        <f t="shared" si="6"/>
        <v>0</v>
      </c>
      <c r="K169" s="110">
        <f t="shared" si="7"/>
        <v>0</v>
      </c>
      <c r="L169" s="108"/>
      <c r="M169" s="108"/>
      <c r="N169" s="108"/>
      <c r="O169" s="112"/>
      <c r="P169" s="112"/>
      <c r="Q169" s="108"/>
      <c r="R169" s="108"/>
      <c r="S169" s="112"/>
    </row>
    <row r="170" spans="1:19" ht="15.75" customHeight="1" x14ac:dyDescent="0.2">
      <c r="A170" s="108"/>
      <c r="B170" s="108"/>
      <c r="C170" s="108"/>
      <c r="D170" s="107"/>
      <c r="E170" s="108"/>
      <c r="F170" s="108"/>
      <c r="G170" s="108"/>
      <c r="H170" s="108"/>
      <c r="I170" s="108"/>
      <c r="J170" s="109">
        <f t="shared" si="6"/>
        <v>0</v>
      </c>
      <c r="K170" s="110">
        <f t="shared" si="7"/>
        <v>0</v>
      </c>
      <c r="L170" s="108"/>
      <c r="M170" s="108"/>
      <c r="N170" s="108"/>
      <c r="O170" s="112"/>
      <c r="P170" s="112"/>
      <c r="Q170" s="108"/>
      <c r="R170" s="108"/>
      <c r="S170" s="112"/>
    </row>
    <row r="171" spans="1:19" ht="15.75" customHeight="1" x14ac:dyDescent="0.2">
      <c r="A171" s="108"/>
      <c r="B171" s="108"/>
      <c r="C171" s="108"/>
      <c r="D171" s="107"/>
      <c r="E171" s="108"/>
      <c r="F171" s="108"/>
      <c r="G171" s="108"/>
      <c r="H171" s="108"/>
      <c r="I171" s="108"/>
      <c r="J171" s="109">
        <f t="shared" si="6"/>
        <v>0</v>
      </c>
      <c r="K171" s="110">
        <f t="shared" si="7"/>
        <v>0</v>
      </c>
      <c r="L171" s="108"/>
      <c r="M171" s="108"/>
      <c r="N171" s="108"/>
      <c r="O171" s="112"/>
      <c r="P171" s="112"/>
      <c r="Q171" s="108"/>
      <c r="R171" s="108"/>
      <c r="S171" s="112"/>
    </row>
    <row r="172" spans="1:19" ht="15.75" customHeight="1" x14ac:dyDescent="0.2">
      <c r="A172" s="108"/>
      <c r="B172" s="108"/>
      <c r="C172" s="108"/>
      <c r="D172" s="107"/>
      <c r="E172" s="108"/>
      <c r="F172" s="108"/>
      <c r="G172" s="108"/>
      <c r="H172" s="108"/>
      <c r="I172" s="108"/>
      <c r="J172" s="109">
        <f t="shared" si="6"/>
        <v>0</v>
      </c>
      <c r="K172" s="110">
        <f t="shared" si="7"/>
        <v>0</v>
      </c>
      <c r="L172" s="108"/>
      <c r="M172" s="108"/>
      <c r="N172" s="108"/>
      <c r="O172" s="112"/>
      <c r="P172" s="112"/>
      <c r="Q172" s="108"/>
      <c r="R172" s="108"/>
      <c r="S172" s="112"/>
    </row>
    <row r="173" spans="1:19" ht="15.75" customHeight="1" x14ac:dyDescent="0.2">
      <c r="A173" s="108"/>
      <c r="B173" s="108"/>
      <c r="C173" s="108"/>
      <c r="D173" s="107"/>
      <c r="E173" s="108"/>
      <c r="F173" s="108"/>
      <c r="G173" s="108"/>
      <c r="H173" s="108"/>
      <c r="I173" s="108"/>
      <c r="J173" s="109">
        <f t="shared" si="6"/>
        <v>0</v>
      </c>
      <c r="K173" s="110">
        <f t="shared" si="7"/>
        <v>0</v>
      </c>
      <c r="L173" s="108"/>
      <c r="M173" s="108"/>
      <c r="N173" s="108"/>
      <c r="O173" s="112"/>
      <c r="P173" s="112"/>
      <c r="Q173" s="108"/>
      <c r="R173" s="108"/>
      <c r="S173" s="112"/>
    </row>
    <row r="174" spans="1:19" ht="15.75" customHeight="1" x14ac:dyDescent="0.2">
      <c r="A174" s="108"/>
      <c r="B174" s="108"/>
      <c r="C174" s="108"/>
      <c r="D174" s="107"/>
      <c r="E174" s="108"/>
      <c r="F174" s="108"/>
      <c r="G174" s="108"/>
      <c r="H174" s="108"/>
      <c r="I174" s="108"/>
      <c r="J174" s="109">
        <f t="shared" si="6"/>
        <v>0</v>
      </c>
      <c r="K174" s="110">
        <f t="shared" si="7"/>
        <v>0</v>
      </c>
      <c r="L174" s="108"/>
      <c r="M174" s="108"/>
      <c r="N174" s="108"/>
      <c r="O174" s="112"/>
      <c r="P174" s="112"/>
      <c r="Q174" s="108"/>
      <c r="R174" s="108"/>
      <c r="S174" s="112"/>
    </row>
    <row r="175" spans="1:19" ht="15.75" customHeight="1" x14ac:dyDescent="0.2">
      <c r="A175" s="108"/>
      <c r="B175" s="108"/>
      <c r="C175" s="108"/>
      <c r="D175" s="107"/>
      <c r="E175" s="108"/>
      <c r="F175" s="108"/>
      <c r="G175" s="108"/>
      <c r="H175" s="108"/>
      <c r="I175" s="108"/>
      <c r="J175" s="109">
        <f t="shared" si="6"/>
        <v>0</v>
      </c>
      <c r="K175" s="110">
        <f t="shared" si="7"/>
        <v>0</v>
      </c>
      <c r="L175" s="108"/>
      <c r="M175" s="108"/>
      <c r="N175" s="108"/>
      <c r="O175" s="112"/>
      <c r="P175" s="112"/>
      <c r="Q175" s="108"/>
      <c r="R175" s="108"/>
      <c r="S175" s="112"/>
    </row>
    <row r="176" spans="1:19" ht="15.75" customHeight="1" x14ac:dyDescent="0.2">
      <c r="A176" s="108"/>
      <c r="B176" s="108"/>
      <c r="C176" s="108"/>
      <c r="D176" s="107"/>
      <c r="E176" s="108"/>
      <c r="F176" s="108"/>
      <c r="G176" s="108"/>
      <c r="H176" s="108"/>
      <c r="I176" s="108"/>
      <c r="J176" s="109">
        <f t="shared" si="6"/>
        <v>0</v>
      </c>
      <c r="K176" s="110">
        <f t="shared" si="7"/>
        <v>0</v>
      </c>
      <c r="L176" s="108"/>
      <c r="M176" s="108"/>
      <c r="N176" s="108"/>
      <c r="O176" s="112"/>
      <c r="P176" s="112"/>
      <c r="Q176" s="108"/>
      <c r="R176" s="108"/>
      <c r="S176" s="112"/>
    </row>
    <row r="177" spans="1:19" ht="15.75" customHeight="1" x14ac:dyDescent="0.2">
      <c r="A177" s="108"/>
      <c r="B177" s="108"/>
      <c r="C177" s="108"/>
      <c r="D177" s="107"/>
      <c r="E177" s="108"/>
      <c r="F177" s="108"/>
      <c r="G177" s="108"/>
      <c r="H177" s="108"/>
      <c r="I177" s="108"/>
      <c r="J177" s="109">
        <f t="shared" si="6"/>
        <v>0</v>
      </c>
      <c r="K177" s="110">
        <f t="shared" si="7"/>
        <v>0</v>
      </c>
      <c r="L177" s="108"/>
      <c r="M177" s="108"/>
      <c r="N177" s="108"/>
      <c r="O177" s="112"/>
      <c r="P177" s="112"/>
      <c r="Q177" s="108"/>
      <c r="R177" s="108"/>
      <c r="S177" s="112"/>
    </row>
    <row r="178" spans="1:19" ht="15.75" customHeight="1" x14ac:dyDescent="0.2">
      <c r="A178" s="108"/>
      <c r="B178" s="108"/>
      <c r="C178" s="108"/>
      <c r="D178" s="107"/>
      <c r="E178" s="108"/>
      <c r="F178" s="108"/>
      <c r="G178" s="108"/>
      <c r="H178" s="108"/>
      <c r="I178" s="108"/>
      <c r="J178" s="109">
        <f t="shared" si="6"/>
        <v>0</v>
      </c>
      <c r="K178" s="110">
        <f t="shared" si="7"/>
        <v>0</v>
      </c>
      <c r="L178" s="108"/>
      <c r="M178" s="108"/>
      <c r="N178" s="108"/>
      <c r="O178" s="112"/>
      <c r="P178" s="112"/>
      <c r="Q178" s="108"/>
      <c r="R178" s="108"/>
      <c r="S178" s="112"/>
    </row>
    <row r="179" spans="1:19" ht="15.75" customHeight="1" x14ac:dyDescent="0.2">
      <c r="A179" s="108"/>
      <c r="B179" s="108"/>
      <c r="C179" s="108"/>
      <c r="D179" s="107"/>
      <c r="E179" s="108"/>
      <c r="F179" s="108"/>
      <c r="G179" s="108"/>
      <c r="H179" s="108"/>
      <c r="I179" s="108"/>
      <c r="J179" s="109">
        <f t="shared" si="6"/>
        <v>0</v>
      </c>
      <c r="K179" s="110">
        <f t="shared" si="7"/>
        <v>0</v>
      </c>
      <c r="L179" s="108"/>
      <c r="M179" s="108"/>
      <c r="N179" s="108"/>
      <c r="O179" s="112"/>
      <c r="P179" s="112"/>
      <c r="Q179" s="108"/>
      <c r="R179" s="108"/>
      <c r="S179" s="112"/>
    </row>
    <row r="180" spans="1:19" ht="15.75" customHeight="1" x14ac:dyDescent="0.2">
      <c r="A180" s="108"/>
      <c r="B180" s="108"/>
      <c r="C180" s="108"/>
      <c r="D180" s="107"/>
      <c r="E180" s="108"/>
      <c r="F180" s="108"/>
      <c r="G180" s="108"/>
      <c r="H180" s="108"/>
      <c r="I180" s="108"/>
      <c r="J180" s="109">
        <f t="shared" si="6"/>
        <v>0</v>
      </c>
      <c r="K180" s="110">
        <f t="shared" si="7"/>
        <v>0</v>
      </c>
      <c r="L180" s="108"/>
      <c r="M180" s="108"/>
      <c r="N180" s="108"/>
      <c r="O180" s="112"/>
      <c r="P180" s="112"/>
      <c r="Q180" s="108"/>
      <c r="R180" s="108"/>
      <c r="S180" s="112"/>
    </row>
    <row r="181" spans="1:19" ht="15.75" customHeight="1" x14ac:dyDescent="0.2">
      <c r="A181" s="108"/>
      <c r="B181" s="108"/>
      <c r="C181" s="108"/>
      <c r="D181" s="107"/>
      <c r="E181" s="108"/>
      <c r="F181" s="108"/>
      <c r="G181" s="108"/>
      <c r="H181" s="108"/>
      <c r="I181" s="108"/>
      <c r="J181" s="109">
        <f t="shared" si="6"/>
        <v>0</v>
      </c>
      <c r="K181" s="110">
        <f t="shared" si="7"/>
        <v>0</v>
      </c>
      <c r="L181" s="108"/>
      <c r="M181" s="108"/>
      <c r="N181" s="108"/>
      <c r="O181" s="112"/>
      <c r="P181" s="112"/>
      <c r="Q181" s="108"/>
      <c r="R181" s="108"/>
      <c r="S181" s="112"/>
    </row>
    <row r="182" spans="1:19" ht="15.75" customHeight="1" x14ac:dyDescent="0.2">
      <c r="A182" s="108"/>
      <c r="B182" s="108"/>
      <c r="C182" s="108"/>
      <c r="D182" s="107"/>
      <c r="E182" s="108"/>
      <c r="F182" s="108"/>
      <c r="G182" s="108"/>
      <c r="H182" s="108"/>
      <c r="I182" s="108"/>
      <c r="J182" s="109">
        <f t="shared" si="6"/>
        <v>0</v>
      </c>
      <c r="K182" s="110">
        <f t="shared" si="7"/>
        <v>0</v>
      </c>
      <c r="L182" s="108"/>
      <c r="M182" s="108"/>
      <c r="N182" s="108"/>
      <c r="O182" s="112"/>
      <c r="P182" s="112"/>
      <c r="Q182" s="108"/>
      <c r="R182" s="108"/>
      <c r="S182" s="112"/>
    </row>
    <row r="183" spans="1:19" ht="15.75" customHeight="1" x14ac:dyDescent="0.2">
      <c r="A183" s="108"/>
      <c r="B183" s="108"/>
      <c r="C183" s="108"/>
      <c r="D183" s="107"/>
      <c r="E183" s="108"/>
      <c r="F183" s="108"/>
      <c r="G183" s="108"/>
      <c r="H183" s="108"/>
      <c r="I183" s="108"/>
      <c r="J183" s="109">
        <f t="shared" si="6"/>
        <v>0</v>
      </c>
      <c r="K183" s="110">
        <f t="shared" si="7"/>
        <v>0</v>
      </c>
      <c r="L183" s="108"/>
      <c r="M183" s="108"/>
      <c r="N183" s="108"/>
      <c r="O183" s="112"/>
      <c r="P183" s="112"/>
      <c r="Q183" s="108"/>
      <c r="R183" s="108"/>
      <c r="S183" s="112"/>
    </row>
    <row r="184" spans="1:19" ht="15.75" customHeight="1" x14ac:dyDescent="0.2">
      <c r="A184" s="108"/>
      <c r="B184" s="108"/>
      <c r="C184" s="108"/>
      <c r="D184" s="107"/>
      <c r="E184" s="108"/>
      <c r="F184" s="108"/>
      <c r="G184" s="108"/>
      <c r="H184" s="108"/>
      <c r="I184" s="108"/>
      <c r="J184" s="109">
        <f t="shared" si="6"/>
        <v>0</v>
      </c>
      <c r="K184" s="110">
        <f t="shared" si="7"/>
        <v>0</v>
      </c>
      <c r="L184" s="108"/>
      <c r="M184" s="108"/>
      <c r="N184" s="108"/>
      <c r="O184" s="112"/>
      <c r="P184" s="112"/>
      <c r="Q184" s="108"/>
      <c r="R184" s="108"/>
      <c r="S184" s="112"/>
    </row>
    <row r="185" spans="1:19" ht="15.75" customHeight="1" x14ac:dyDescent="0.2">
      <c r="A185" s="108"/>
      <c r="B185" s="108"/>
      <c r="C185" s="108"/>
      <c r="D185" s="107"/>
      <c r="E185" s="108"/>
      <c r="F185" s="108"/>
      <c r="G185" s="108"/>
      <c r="H185" s="108"/>
      <c r="I185" s="108"/>
      <c r="J185" s="109">
        <f t="shared" si="6"/>
        <v>0</v>
      </c>
      <c r="K185" s="110">
        <f t="shared" si="7"/>
        <v>0</v>
      </c>
      <c r="L185" s="108"/>
      <c r="M185" s="108"/>
      <c r="N185" s="108"/>
      <c r="O185" s="112"/>
      <c r="P185" s="112"/>
      <c r="Q185" s="108"/>
      <c r="R185" s="108"/>
      <c r="S185" s="112"/>
    </row>
    <row r="186" spans="1:19" ht="15.75" customHeight="1" x14ac:dyDescent="0.2">
      <c r="A186" s="108"/>
      <c r="B186" s="108"/>
      <c r="C186" s="108"/>
      <c r="D186" s="107"/>
      <c r="E186" s="108"/>
      <c r="F186" s="108"/>
      <c r="G186" s="108"/>
      <c r="H186" s="108"/>
      <c r="I186" s="108"/>
      <c r="J186" s="109">
        <f t="shared" si="6"/>
        <v>0</v>
      </c>
      <c r="K186" s="110">
        <f t="shared" si="7"/>
        <v>0</v>
      </c>
      <c r="L186" s="108"/>
      <c r="M186" s="108"/>
      <c r="N186" s="108"/>
      <c r="O186" s="112"/>
      <c r="P186" s="112"/>
      <c r="Q186" s="108"/>
      <c r="R186" s="108"/>
      <c r="S186" s="112"/>
    </row>
    <row r="187" spans="1:19" ht="15.75" customHeight="1" x14ac:dyDescent="0.2">
      <c r="A187" s="108"/>
      <c r="B187" s="108"/>
      <c r="C187" s="108"/>
      <c r="D187" s="107"/>
      <c r="E187" s="108"/>
      <c r="F187" s="108"/>
      <c r="G187" s="108"/>
      <c r="H187" s="108"/>
      <c r="I187" s="108"/>
      <c r="J187" s="109">
        <f t="shared" si="6"/>
        <v>0</v>
      </c>
      <c r="K187" s="110">
        <f t="shared" si="7"/>
        <v>0</v>
      </c>
      <c r="L187" s="108"/>
      <c r="M187" s="108"/>
      <c r="N187" s="108"/>
      <c r="O187" s="112"/>
      <c r="P187" s="112"/>
      <c r="Q187" s="108"/>
      <c r="R187" s="108"/>
      <c r="S187" s="112"/>
    </row>
    <row r="188" spans="1:19" ht="15.75" customHeight="1" x14ac:dyDescent="0.2">
      <c r="A188" s="108"/>
      <c r="B188" s="108"/>
      <c r="C188" s="108"/>
      <c r="D188" s="107"/>
      <c r="E188" s="108"/>
      <c r="F188" s="108"/>
      <c r="G188" s="108"/>
      <c r="H188" s="108"/>
      <c r="I188" s="108"/>
      <c r="J188" s="109">
        <f t="shared" si="6"/>
        <v>0</v>
      </c>
      <c r="K188" s="110">
        <f t="shared" si="7"/>
        <v>0</v>
      </c>
      <c r="L188" s="108"/>
      <c r="M188" s="108"/>
      <c r="N188" s="108"/>
      <c r="O188" s="112"/>
      <c r="P188" s="112"/>
      <c r="Q188" s="108"/>
      <c r="R188" s="108"/>
      <c r="S188" s="112"/>
    </row>
    <row r="189" spans="1:19" ht="15.75" customHeight="1" x14ac:dyDescent="0.2">
      <c r="A189" s="108"/>
      <c r="B189" s="108"/>
      <c r="C189" s="108"/>
      <c r="D189" s="107"/>
      <c r="E189" s="108"/>
      <c r="F189" s="108"/>
      <c r="G189" s="108"/>
      <c r="H189" s="108"/>
      <c r="I189" s="108"/>
      <c r="J189" s="109">
        <f t="shared" si="6"/>
        <v>0</v>
      </c>
      <c r="K189" s="110">
        <f t="shared" si="7"/>
        <v>0</v>
      </c>
      <c r="L189" s="108"/>
      <c r="M189" s="108"/>
      <c r="N189" s="108"/>
      <c r="O189" s="112"/>
      <c r="P189" s="112"/>
      <c r="Q189" s="108"/>
      <c r="R189" s="108"/>
      <c r="S189" s="112"/>
    </row>
    <row r="190" spans="1:19" ht="15.75" customHeight="1" x14ac:dyDescent="0.2">
      <c r="A190" s="108"/>
      <c r="B190" s="108"/>
      <c r="C190" s="108"/>
      <c r="D190" s="107"/>
      <c r="E190" s="108"/>
      <c r="F190" s="108"/>
      <c r="G190" s="108"/>
      <c r="H190" s="108"/>
      <c r="I190" s="108"/>
      <c r="J190" s="109">
        <f t="shared" si="6"/>
        <v>0</v>
      </c>
      <c r="K190" s="110">
        <f t="shared" si="7"/>
        <v>0</v>
      </c>
      <c r="L190" s="108"/>
      <c r="M190" s="108"/>
      <c r="N190" s="108"/>
      <c r="O190" s="112"/>
      <c r="P190" s="112"/>
      <c r="Q190" s="108"/>
      <c r="R190" s="108"/>
      <c r="S190" s="112"/>
    </row>
    <row r="191" spans="1:19" ht="15.75" customHeight="1" x14ac:dyDescent="0.2">
      <c r="A191" s="108"/>
      <c r="B191" s="108"/>
      <c r="C191" s="108"/>
      <c r="D191" s="107"/>
      <c r="E191" s="108"/>
      <c r="F191" s="108"/>
      <c r="G191" s="108"/>
      <c r="H191" s="108"/>
      <c r="I191" s="108"/>
      <c r="J191" s="109">
        <f t="shared" si="6"/>
        <v>0</v>
      </c>
      <c r="K191" s="110">
        <f t="shared" si="7"/>
        <v>0</v>
      </c>
      <c r="L191" s="108"/>
      <c r="M191" s="108"/>
      <c r="N191" s="108"/>
      <c r="O191" s="112"/>
      <c r="P191" s="112"/>
      <c r="Q191" s="108"/>
      <c r="R191" s="108"/>
      <c r="S191" s="112"/>
    </row>
    <row r="192" spans="1:19" ht="15.75" customHeight="1" x14ac:dyDescent="0.2">
      <c r="A192" s="108"/>
      <c r="B192" s="108"/>
      <c r="C192" s="108"/>
      <c r="D192" s="107"/>
      <c r="E192" s="108"/>
      <c r="F192" s="108"/>
      <c r="G192" s="108"/>
      <c r="H192" s="108"/>
      <c r="I192" s="108"/>
      <c r="J192" s="109">
        <f t="shared" si="6"/>
        <v>0</v>
      </c>
      <c r="K192" s="110">
        <f t="shared" si="7"/>
        <v>0</v>
      </c>
      <c r="L192" s="108"/>
      <c r="M192" s="108"/>
      <c r="N192" s="108"/>
      <c r="O192" s="112"/>
      <c r="P192" s="112"/>
      <c r="Q192" s="108"/>
      <c r="R192" s="108"/>
      <c r="S192" s="112"/>
    </row>
    <row r="193" spans="1:19" ht="15.75" customHeight="1" x14ac:dyDescent="0.2">
      <c r="A193" s="108"/>
      <c r="B193" s="108"/>
      <c r="C193" s="108"/>
      <c r="D193" s="107"/>
      <c r="E193" s="108"/>
      <c r="F193" s="108"/>
      <c r="G193" s="108"/>
      <c r="H193" s="108"/>
      <c r="I193" s="108"/>
      <c r="J193" s="109">
        <f t="shared" si="6"/>
        <v>0</v>
      </c>
      <c r="K193" s="110">
        <f t="shared" si="7"/>
        <v>0</v>
      </c>
      <c r="L193" s="108"/>
      <c r="M193" s="108"/>
      <c r="N193" s="108"/>
      <c r="O193" s="112"/>
      <c r="P193" s="112"/>
      <c r="Q193" s="108"/>
      <c r="R193" s="108"/>
      <c r="S193" s="112"/>
    </row>
    <row r="194" spans="1:19" ht="15.75" customHeight="1" x14ac:dyDescent="0.2">
      <c r="A194" s="108"/>
      <c r="B194" s="108"/>
      <c r="C194" s="108"/>
      <c r="D194" s="107"/>
      <c r="E194" s="108"/>
      <c r="F194" s="108"/>
      <c r="G194" s="108"/>
      <c r="H194" s="108"/>
      <c r="I194" s="108"/>
      <c r="J194" s="109">
        <f t="shared" si="6"/>
        <v>0</v>
      </c>
      <c r="K194" s="110">
        <f t="shared" si="7"/>
        <v>0</v>
      </c>
      <c r="L194" s="108"/>
      <c r="M194" s="108"/>
      <c r="N194" s="108"/>
      <c r="O194" s="112"/>
      <c r="P194" s="112"/>
      <c r="Q194" s="108"/>
      <c r="R194" s="108"/>
      <c r="S194" s="112"/>
    </row>
    <row r="195" spans="1:19" ht="15.75" customHeight="1" x14ac:dyDescent="0.2">
      <c r="A195" s="108"/>
      <c r="B195" s="108"/>
      <c r="C195" s="108"/>
      <c r="D195" s="107"/>
      <c r="E195" s="108"/>
      <c r="F195" s="108"/>
      <c r="G195" s="108"/>
      <c r="H195" s="108"/>
      <c r="I195" s="108"/>
      <c r="J195" s="109">
        <f t="shared" si="6"/>
        <v>0</v>
      </c>
      <c r="K195" s="110">
        <f t="shared" si="7"/>
        <v>0</v>
      </c>
      <c r="L195" s="108"/>
      <c r="M195" s="108"/>
      <c r="N195" s="108"/>
      <c r="O195" s="112"/>
      <c r="P195" s="112"/>
      <c r="Q195" s="108"/>
      <c r="R195" s="108"/>
      <c r="S195" s="112"/>
    </row>
    <row r="196" spans="1:19" ht="15.75" customHeight="1" x14ac:dyDescent="0.2">
      <c r="A196" s="108"/>
      <c r="B196" s="108"/>
      <c r="C196" s="108"/>
      <c r="D196" s="107"/>
      <c r="E196" s="108"/>
      <c r="F196" s="108"/>
      <c r="G196" s="108"/>
      <c r="H196" s="108"/>
      <c r="I196" s="108"/>
      <c r="J196" s="109">
        <f t="shared" si="6"/>
        <v>0</v>
      </c>
      <c r="K196" s="110">
        <f t="shared" si="7"/>
        <v>0</v>
      </c>
      <c r="L196" s="108"/>
      <c r="M196" s="108"/>
      <c r="N196" s="108"/>
      <c r="O196" s="112"/>
      <c r="P196" s="112"/>
      <c r="Q196" s="108"/>
      <c r="R196" s="108"/>
      <c r="S196" s="112"/>
    </row>
    <row r="197" spans="1:19" ht="15.75" customHeight="1" x14ac:dyDescent="0.2">
      <c r="A197" s="108"/>
      <c r="B197" s="108"/>
      <c r="C197" s="108"/>
      <c r="D197" s="107"/>
      <c r="E197" s="108"/>
      <c r="F197" s="108"/>
      <c r="G197" s="108"/>
      <c r="H197" s="108"/>
      <c r="I197" s="108"/>
      <c r="J197" s="109">
        <f t="shared" si="6"/>
        <v>0</v>
      </c>
      <c r="K197" s="110">
        <f t="shared" si="7"/>
        <v>0</v>
      </c>
      <c r="L197" s="108"/>
      <c r="M197" s="108"/>
      <c r="N197" s="108"/>
      <c r="O197" s="112"/>
      <c r="P197" s="112"/>
      <c r="Q197" s="108"/>
      <c r="R197" s="108"/>
      <c r="S197" s="112"/>
    </row>
    <row r="198" spans="1:19" ht="15.75" customHeight="1" x14ac:dyDescent="0.2">
      <c r="A198" s="108"/>
      <c r="B198" s="108"/>
      <c r="C198" s="108"/>
      <c r="D198" s="107"/>
      <c r="E198" s="108"/>
      <c r="F198" s="108"/>
      <c r="G198" s="108"/>
      <c r="H198" s="108"/>
      <c r="I198" s="108"/>
      <c r="J198" s="109">
        <f t="shared" ref="J198:J255" si="8">SUM(E198*1.2,F198*1.5,G198*2.4,H198*3,I198*4)</f>
        <v>0</v>
      </c>
      <c r="K198" s="110">
        <f t="shared" ref="K198:K253" si="9">ROUND((J198*28.5)*32%,0)</f>
        <v>0</v>
      </c>
      <c r="L198" s="108"/>
      <c r="M198" s="108"/>
      <c r="N198" s="108"/>
      <c r="O198" s="112"/>
      <c r="P198" s="112"/>
      <c r="Q198" s="108"/>
      <c r="R198" s="108"/>
      <c r="S198" s="112"/>
    </row>
    <row r="199" spans="1:19" ht="15.75" customHeight="1" x14ac:dyDescent="0.2">
      <c r="A199" s="108"/>
      <c r="B199" s="108"/>
      <c r="C199" s="108"/>
      <c r="D199" s="107"/>
      <c r="E199" s="108"/>
      <c r="F199" s="108"/>
      <c r="G199" s="108"/>
      <c r="H199" s="108"/>
      <c r="I199" s="108"/>
      <c r="J199" s="109">
        <f t="shared" si="8"/>
        <v>0</v>
      </c>
      <c r="K199" s="110">
        <f t="shared" si="9"/>
        <v>0</v>
      </c>
      <c r="L199" s="108"/>
      <c r="M199" s="108"/>
      <c r="N199" s="108"/>
      <c r="O199" s="112"/>
      <c r="P199" s="112"/>
      <c r="Q199" s="108"/>
      <c r="R199" s="108"/>
      <c r="S199" s="112"/>
    </row>
    <row r="200" spans="1:19" ht="15.75" customHeight="1" x14ac:dyDescent="0.2">
      <c r="A200" s="108"/>
      <c r="B200" s="108"/>
      <c r="C200" s="108"/>
      <c r="D200" s="107"/>
      <c r="E200" s="108"/>
      <c r="F200" s="108"/>
      <c r="G200" s="108"/>
      <c r="H200" s="108"/>
      <c r="I200" s="108"/>
      <c r="J200" s="109">
        <f t="shared" si="8"/>
        <v>0</v>
      </c>
      <c r="K200" s="110">
        <f t="shared" si="9"/>
        <v>0</v>
      </c>
      <c r="L200" s="108"/>
      <c r="M200" s="108"/>
      <c r="N200" s="108"/>
      <c r="O200" s="112"/>
      <c r="P200" s="112"/>
      <c r="Q200" s="108"/>
      <c r="R200" s="108"/>
      <c r="S200" s="112"/>
    </row>
    <row r="201" spans="1:19" ht="15.75" customHeight="1" x14ac:dyDescent="0.2">
      <c r="A201" s="108"/>
      <c r="B201" s="108"/>
      <c r="C201" s="108"/>
      <c r="D201" s="107"/>
      <c r="E201" s="108"/>
      <c r="F201" s="108"/>
      <c r="G201" s="108"/>
      <c r="H201" s="108"/>
      <c r="I201" s="108"/>
      <c r="J201" s="109">
        <f t="shared" si="8"/>
        <v>0</v>
      </c>
      <c r="K201" s="110">
        <f t="shared" si="9"/>
        <v>0</v>
      </c>
      <c r="L201" s="108"/>
      <c r="M201" s="108"/>
      <c r="N201" s="108"/>
      <c r="O201" s="112"/>
      <c r="P201" s="112"/>
      <c r="Q201" s="108"/>
      <c r="R201" s="108"/>
      <c r="S201" s="112"/>
    </row>
    <row r="202" spans="1:19" ht="15.75" customHeight="1" x14ac:dyDescent="0.2">
      <c r="A202" s="108"/>
      <c r="B202" s="108"/>
      <c r="C202" s="108"/>
      <c r="D202" s="107"/>
      <c r="E202" s="108"/>
      <c r="F202" s="108"/>
      <c r="G202" s="108"/>
      <c r="H202" s="108"/>
      <c r="I202" s="108"/>
      <c r="J202" s="109">
        <f t="shared" si="8"/>
        <v>0</v>
      </c>
      <c r="K202" s="110">
        <f t="shared" si="9"/>
        <v>0</v>
      </c>
      <c r="L202" s="108"/>
      <c r="M202" s="108"/>
      <c r="N202" s="108"/>
      <c r="O202" s="112"/>
      <c r="P202" s="112"/>
      <c r="Q202" s="108"/>
      <c r="R202" s="108"/>
      <c r="S202" s="112"/>
    </row>
    <row r="203" spans="1:19" ht="15.75" customHeight="1" x14ac:dyDescent="0.2">
      <c r="A203" s="108"/>
      <c r="B203" s="108"/>
      <c r="C203" s="108"/>
      <c r="D203" s="107"/>
      <c r="E203" s="108"/>
      <c r="F203" s="108"/>
      <c r="G203" s="108"/>
      <c r="H203" s="108"/>
      <c r="I203" s="108"/>
      <c r="J203" s="109">
        <f t="shared" si="8"/>
        <v>0</v>
      </c>
      <c r="K203" s="110">
        <f t="shared" si="9"/>
        <v>0</v>
      </c>
      <c r="L203" s="108"/>
      <c r="M203" s="108"/>
      <c r="N203" s="108"/>
      <c r="O203" s="112"/>
      <c r="P203" s="112"/>
      <c r="Q203" s="108"/>
      <c r="R203" s="108"/>
      <c r="S203" s="112"/>
    </row>
    <row r="204" spans="1:19" ht="15.75" customHeight="1" x14ac:dyDescent="0.2">
      <c r="A204" s="108"/>
      <c r="B204" s="108"/>
      <c r="C204" s="108"/>
      <c r="D204" s="107"/>
      <c r="E204" s="108"/>
      <c r="F204" s="108"/>
      <c r="G204" s="108"/>
      <c r="H204" s="108"/>
      <c r="I204" s="108"/>
      <c r="J204" s="109">
        <f t="shared" si="8"/>
        <v>0</v>
      </c>
      <c r="K204" s="110">
        <f t="shared" si="9"/>
        <v>0</v>
      </c>
      <c r="L204" s="108"/>
      <c r="M204" s="108"/>
      <c r="N204" s="108"/>
      <c r="O204" s="112"/>
      <c r="P204" s="112"/>
      <c r="Q204" s="108"/>
      <c r="R204" s="108"/>
      <c r="S204" s="112"/>
    </row>
    <row r="205" spans="1:19" ht="15.75" customHeight="1" x14ac:dyDescent="0.2">
      <c r="A205" s="108"/>
      <c r="B205" s="108"/>
      <c r="C205" s="108"/>
      <c r="D205" s="107"/>
      <c r="E205" s="108"/>
      <c r="F205" s="108"/>
      <c r="G205" s="108"/>
      <c r="H205" s="108"/>
      <c r="I205" s="108"/>
      <c r="J205" s="109">
        <f t="shared" si="8"/>
        <v>0</v>
      </c>
      <c r="K205" s="110">
        <f t="shared" si="9"/>
        <v>0</v>
      </c>
      <c r="L205" s="108"/>
      <c r="M205" s="108"/>
      <c r="N205" s="108"/>
      <c r="O205" s="112"/>
      <c r="P205" s="112"/>
      <c r="Q205" s="108"/>
      <c r="R205" s="108"/>
      <c r="S205" s="112"/>
    </row>
    <row r="206" spans="1:19" ht="15.75" customHeight="1" x14ac:dyDescent="0.2">
      <c r="A206" s="108"/>
      <c r="B206" s="108"/>
      <c r="C206" s="108"/>
      <c r="D206" s="107"/>
      <c r="E206" s="108"/>
      <c r="F206" s="108"/>
      <c r="G206" s="108"/>
      <c r="H206" s="108"/>
      <c r="I206" s="108"/>
      <c r="J206" s="109">
        <f t="shared" si="8"/>
        <v>0</v>
      </c>
      <c r="K206" s="110">
        <f t="shared" si="9"/>
        <v>0</v>
      </c>
      <c r="L206" s="108"/>
      <c r="M206" s="108"/>
      <c r="N206" s="108"/>
      <c r="O206" s="112"/>
      <c r="P206" s="112"/>
      <c r="Q206" s="108"/>
      <c r="R206" s="108"/>
      <c r="S206" s="112"/>
    </row>
    <row r="207" spans="1:19" ht="15.75" customHeight="1" x14ac:dyDescent="0.2">
      <c r="A207" s="108"/>
      <c r="B207" s="108"/>
      <c r="C207" s="108"/>
      <c r="D207" s="107"/>
      <c r="E207" s="108"/>
      <c r="F207" s="108"/>
      <c r="G207" s="108"/>
      <c r="H207" s="108"/>
      <c r="I207" s="108"/>
      <c r="J207" s="109">
        <f t="shared" si="8"/>
        <v>0</v>
      </c>
      <c r="K207" s="110">
        <f t="shared" si="9"/>
        <v>0</v>
      </c>
      <c r="L207" s="108"/>
      <c r="M207" s="108"/>
      <c r="N207" s="108"/>
      <c r="O207" s="112"/>
      <c r="P207" s="112"/>
      <c r="Q207" s="108"/>
      <c r="R207" s="108"/>
      <c r="S207" s="112"/>
    </row>
    <row r="208" spans="1:19" ht="15.75" customHeight="1" x14ac:dyDescent="0.2">
      <c r="A208" s="108"/>
      <c r="B208" s="108"/>
      <c r="C208" s="108"/>
      <c r="D208" s="107"/>
      <c r="E208" s="108"/>
      <c r="F208" s="108"/>
      <c r="G208" s="108"/>
      <c r="H208" s="108"/>
      <c r="I208" s="108"/>
      <c r="J208" s="109">
        <f t="shared" si="8"/>
        <v>0</v>
      </c>
      <c r="K208" s="110">
        <f t="shared" si="9"/>
        <v>0</v>
      </c>
      <c r="L208" s="108"/>
      <c r="M208" s="108"/>
      <c r="N208" s="108"/>
      <c r="O208" s="112"/>
      <c r="P208" s="112"/>
      <c r="Q208" s="108"/>
      <c r="R208" s="108"/>
      <c r="S208" s="112"/>
    </row>
    <row r="209" spans="1:19" ht="15.75" customHeight="1" x14ac:dyDescent="0.2">
      <c r="A209" s="108"/>
      <c r="B209" s="108"/>
      <c r="C209" s="108"/>
      <c r="D209" s="107"/>
      <c r="E209" s="108"/>
      <c r="F209" s="108"/>
      <c r="G209" s="108"/>
      <c r="H209" s="108"/>
      <c r="I209" s="108"/>
      <c r="J209" s="109">
        <f t="shared" si="8"/>
        <v>0</v>
      </c>
      <c r="K209" s="110">
        <f t="shared" si="9"/>
        <v>0</v>
      </c>
      <c r="L209" s="108"/>
      <c r="M209" s="108"/>
      <c r="N209" s="108"/>
      <c r="O209" s="112"/>
      <c r="P209" s="112"/>
      <c r="Q209" s="108"/>
      <c r="R209" s="108"/>
      <c r="S209" s="112"/>
    </row>
    <row r="210" spans="1:19" ht="15.75" customHeight="1" x14ac:dyDescent="0.2">
      <c r="A210" s="108"/>
      <c r="B210" s="108"/>
      <c r="C210" s="108"/>
      <c r="D210" s="107"/>
      <c r="E210" s="108"/>
      <c r="F210" s="108"/>
      <c r="G210" s="108"/>
      <c r="H210" s="108"/>
      <c r="I210" s="108"/>
      <c r="J210" s="109">
        <f t="shared" si="8"/>
        <v>0</v>
      </c>
      <c r="K210" s="110">
        <f t="shared" si="9"/>
        <v>0</v>
      </c>
      <c r="L210" s="108"/>
      <c r="M210" s="108"/>
      <c r="N210" s="108"/>
      <c r="O210" s="112"/>
      <c r="P210" s="112"/>
      <c r="Q210" s="108"/>
      <c r="R210" s="108"/>
      <c r="S210" s="112"/>
    </row>
    <row r="211" spans="1:19" ht="15.75" customHeight="1" x14ac:dyDescent="0.2">
      <c r="A211" s="108"/>
      <c r="B211" s="108"/>
      <c r="C211" s="108"/>
      <c r="D211" s="107"/>
      <c r="E211" s="108"/>
      <c r="F211" s="108"/>
      <c r="G211" s="108"/>
      <c r="H211" s="108"/>
      <c r="I211" s="108"/>
      <c r="J211" s="109">
        <f t="shared" si="8"/>
        <v>0</v>
      </c>
      <c r="K211" s="110">
        <f t="shared" si="9"/>
        <v>0</v>
      </c>
      <c r="L211" s="108"/>
      <c r="M211" s="108"/>
      <c r="N211" s="108"/>
      <c r="O211" s="112"/>
      <c r="P211" s="112"/>
      <c r="Q211" s="108"/>
      <c r="R211" s="108"/>
      <c r="S211" s="112"/>
    </row>
    <row r="212" spans="1:19" ht="15.75" customHeight="1" x14ac:dyDescent="0.2">
      <c r="A212" s="108"/>
      <c r="B212" s="108"/>
      <c r="C212" s="108"/>
      <c r="D212" s="107"/>
      <c r="E212" s="108"/>
      <c r="F212" s="108"/>
      <c r="G212" s="108"/>
      <c r="H212" s="108"/>
      <c r="I212" s="108"/>
      <c r="J212" s="109">
        <f t="shared" si="8"/>
        <v>0</v>
      </c>
      <c r="K212" s="110">
        <f t="shared" si="9"/>
        <v>0</v>
      </c>
      <c r="L212" s="108"/>
      <c r="M212" s="108"/>
      <c r="N212" s="108"/>
      <c r="O212" s="112"/>
      <c r="P212" s="112"/>
      <c r="Q212" s="108"/>
      <c r="R212" s="108"/>
      <c r="S212" s="112"/>
    </row>
    <row r="213" spans="1:19" ht="15.75" customHeight="1" x14ac:dyDescent="0.2">
      <c r="A213" s="108"/>
      <c r="B213" s="108"/>
      <c r="C213" s="108"/>
      <c r="D213" s="107"/>
      <c r="E213" s="108"/>
      <c r="F213" s="108"/>
      <c r="G213" s="108"/>
      <c r="H213" s="108"/>
      <c r="I213" s="108"/>
      <c r="J213" s="109">
        <f t="shared" si="8"/>
        <v>0</v>
      </c>
      <c r="K213" s="110">
        <f t="shared" si="9"/>
        <v>0</v>
      </c>
      <c r="L213" s="108"/>
      <c r="M213" s="108"/>
      <c r="N213" s="108"/>
      <c r="O213" s="112"/>
      <c r="P213" s="112"/>
      <c r="Q213" s="108"/>
      <c r="R213" s="108"/>
      <c r="S213" s="112"/>
    </row>
    <row r="214" spans="1:19" ht="15.75" customHeight="1" x14ac:dyDescent="0.2">
      <c r="A214" s="108"/>
      <c r="B214" s="108"/>
      <c r="C214" s="108"/>
      <c r="D214" s="107"/>
      <c r="E214" s="108"/>
      <c r="F214" s="108"/>
      <c r="G214" s="108"/>
      <c r="H214" s="108"/>
      <c r="I214" s="108"/>
      <c r="J214" s="109">
        <f t="shared" si="8"/>
        <v>0</v>
      </c>
      <c r="K214" s="110">
        <f t="shared" si="9"/>
        <v>0</v>
      </c>
      <c r="L214" s="108"/>
      <c r="M214" s="108"/>
      <c r="N214" s="108"/>
      <c r="O214" s="112"/>
      <c r="P214" s="112"/>
      <c r="Q214" s="108"/>
      <c r="R214" s="108"/>
      <c r="S214" s="112"/>
    </row>
    <row r="215" spans="1:19" ht="15.75" customHeight="1" x14ac:dyDescent="0.2">
      <c r="A215" s="108"/>
      <c r="B215" s="108"/>
      <c r="C215" s="108"/>
      <c r="D215" s="107"/>
      <c r="E215" s="108"/>
      <c r="F215" s="108"/>
      <c r="G215" s="108"/>
      <c r="H215" s="108"/>
      <c r="I215" s="108"/>
      <c r="J215" s="109">
        <f t="shared" si="8"/>
        <v>0</v>
      </c>
      <c r="K215" s="110">
        <f t="shared" si="9"/>
        <v>0</v>
      </c>
      <c r="L215" s="108"/>
      <c r="M215" s="108"/>
      <c r="N215" s="108"/>
      <c r="O215" s="112"/>
      <c r="P215" s="112"/>
      <c r="Q215" s="108"/>
      <c r="R215" s="108"/>
      <c r="S215" s="112"/>
    </row>
    <row r="216" spans="1:19" ht="15.75" customHeight="1" x14ac:dyDescent="0.2">
      <c r="A216" s="108"/>
      <c r="B216" s="108"/>
      <c r="C216" s="108"/>
      <c r="D216" s="107"/>
      <c r="E216" s="108"/>
      <c r="F216" s="108"/>
      <c r="G216" s="108"/>
      <c r="H216" s="108"/>
      <c r="I216" s="108"/>
      <c r="J216" s="109">
        <f t="shared" si="8"/>
        <v>0</v>
      </c>
      <c r="K216" s="110">
        <f t="shared" si="9"/>
        <v>0</v>
      </c>
      <c r="L216" s="108"/>
      <c r="M216" s="108"/>
      <c r="N216" s="108"/>
      <c r="O216" s="112"/>
      <c r="P216" s="112"/>
      <c r="Q216" s="108"/>
      <c r="R216" s="108"/>
      <c r="S216" s="112"/>
    </row>
    <row r="217" spans="1:19" ht="15.75" customHeight="1" x14ac:dyDescent="0.2">
      <c r="A217" s="108"/>
      <c r="B217" s="108"/>
      <c r="C217" s="108"/>
      <c r="D217" s="107"/>
      <c r="E217" s="108"/>
      <c r="F217" s="108"/>
      <c r="G217" s="108"/>
      <c r="H217" s="108"/>
      <c r="I217" s="108"/>
      <c r="J217" s="109">
        <f t="shared" si="8"/>
        <v>0</v>
      </c>
      <c r="K217" s="110">
        <f t="shared" si="9"/>
        <v>0</v>
      </c>
      <c r="L217" s="108"/>
      <c r="M217" s="108"/>
      <c r="N217" s="108"/>
      <c r="O217" s="112"/>
      <c r="P217" s="112"/>
      <c r="Q217" s="108"/>
      <c r="R217" s="108"/>
      <c r="S217" s="112"/>
    </row>
    <row r="218" spans="1:19" ht="15.75" customHeight="1" x14ac:dyDescent="0.2">
      <c r="A218" s="108"/>
      <c r="B218" s="108"/>
      <c r="C218" s="108"/>
      <c r="D218" s="107"/>
      <c r="E218" s="108"/>
      <c r="F218" s="108"/>
      <c r="G218" s="108"/>
      <c r="H218" s="108"/>
      <c r="I218" s="108"/>
      <c r="J218" s="109">
        <f t="shared" si="8"/>
        <v>0</v>
      </c>
      <c r="K218" s="110">
        <f t="shared" si="9"/>
        <v>0</v>
      </c>
      <c r="L218" s="108"/>
      <c r="M218" s="108"/>
      <c r="N218" s="108"/>
      <c r="O218" s="112"/>
      <c r="P218" s="112"/>
      <c r="Q218" s="108"/>
      <c r="R218" s="108"/>
      <c r="S218" s="112"/>
    </row>
    <row r="219" spans="1:19" ht="15.75" customHeight="1" x14ac:dyDescent="0.2">
      <c r="A219" s="108"/>
      <c r="B219" s="108"/>
      <c r="C219" s="108"/>
      <c r="D219" s="107"/>
      <c r="E219" s="108"/>
      <c r="F219" s="108"/>
      <c r="G219" s="108"/>
      <c r="H219" s="108"/>
      <c r="I219" s="108"/>
      <c r="J219" s="109">
        <f t="shared" si="8"/>
        <v>0</v>
      </c>
      <c r="K219" s="110">
        <f t="shared" si="9"/>
        <v>0</v>
      </c>
      <c r="L219" s="108"/>
      <c r="M219" s="108"/>
      <c r="N219" s="108"/>
      <c r="O219" s="112"/>
      <c r="P219" s="112"/>
      <c r="Q219" s="108"/>
      <c r="R219" s="108"/>
      <c r="S219" s="112"/>
    </row>
    <row r="220" spans="1:19" ht="15.75" customHeight="1" x14ac:dyDescent="0.2">
      <c r="A220" s="108"/>
      <c r="B220" s="108"/>
      <c r="C220" s="108"/>
      <c r="D220" s="107"/>
      <c r="E220" s="108"/>
      <c r="F220" s="108"/>
      <c r="G220" s="108"/>
      <c r="H220" s="108"/>
      <c r="I220" s="108"/>
      <c r="J220" s="109">
        <f t="shared" si="8"/>
        <v>0</v>
      </c>
      <c r="K220" s="110">
        <f t="shared" si="9"/>
        <v>0</v>
      </c>
      <c r="L220" s="108"/>
      <c r="M220" s="108"/>
      <c r="N220" s="108"/>
      <c r="O220" s="112"/>
      <c r="P220" s="112"/>
      <c r="Q220" s="108"/>
      <c r="R220" s="108"/>
      <c r="S220" s="112"/>
    </row>
    <row r="221" spans="1:19" ht="15.75" customHeight="1" x14ac:dyDescent="0.2">
      <c r="A221" s="108"/>
      <c r="B221" s="108"/>
      <c r="C221" s="108"/>
      <c r="D221" s="107"/>
      <c r="E221" s="108"/>
      <c r="F221" s="108"/>
      <c r="G221" s="108"/>
      <c r="H221" s="108"/>
      <c r="I221" s="108"/>
      <c r="J221" s="109">
        <f t="shared" si="8"/>
        <v>0</v>
      </c>
      <c r="K221" s="110">
        <f t="shared" si="9"/>
        <v>0</v>
      </c>
      <c r="L221" s="108"/>
      <c r="M221" s="108"/>
      <c r="N221" s="108"/>
      <c r="O221" s="112"/>
      <c r="P221" s="112"/>
      <c r="Q221" s="108"/>
      <c r="R221" s="108"/>
      <c r="S221" s="112"/>
    </row>
    <row r="222" spans="1:19" ht="15.75" customHeight="1" x14ac:dyDescent="0.2">
      <c r="A222" s="108"/>
      <c r="B222" s="108"/>
      <c r="C222" s="108"/>
      <c r="D222" s="107"/>
      <c r="E222" s="108"/>
      <c r="F222" s="108"/>
      <c r="G222" s="108"/>
      <c r="H222" s="108"/>
      <c r="I222" s="108"/>
      <c r="J222" s="109">
        <f t="shared" si="8"/>
        <v>0</v>
      </c>
      <c r="K222" s="110">
        <f t="shared" si="9"/>
        <v>0</v>
      </c>
      <c r="L222" s="108"/>
      <c r="M222" s="108"/>
      <c r="N222" s="108"/>
      <c r="O222" s="112"/>
      <c r="P222" s="112"/>
      <c r="Q222" s="108"/>
      <c r="R222" s="108"/>
      <c r="S222" s="112"/>
    </row>
    <row r="223" spans="1:19" ht="15.75" customHeight="1" x14ac:dyDescent="0.2">
      <c r="A223" s="108"/>
      <c r="B223" s="108"/>
      <c r="C223" s="108"/>
      <c r="D223" s="107"/>
      <c r="E223" s="108"/>
      <c r="F223" s="108"/>
      <c r="G223" s="108"/>
      <c r="H223" s="108"/>
      <c r="I223" s="108"/>
      <c r="J223" s="109">
        <f t="shared" si="8"/>
        <v>0</v>
      </c>
      <c r="K223" s="110">
        <f t="shared" si="9"/>
        <v>0</v>
      </c>
      <c r="L223" s="108"/>
      <c r="M223" s="108"/>
      <c r="N223" s="108"/>
      <c r="O223" s="112"/>
      <c r="P223" s="112"/>
      <c r="Q223" s="108"/>
      <c r="R223" s="108"/>
      <c r="S223" s="112"/>
    </row>
    <row r="224" spans="1:19" ht="15.75" customHeight="1" x14ac:dyDescent="0.2">
      <c r="A224" s="108"/>
      <c r="B224" s="108"/>
      <c r="C224" s="108"/>
      <c r="D224" s="107"/>
      <c r="E224" s="108"/>
      <c r="F224" s="108"/>
      <c r="G224" s="108"/>
      <c r="H224" s="108"/>
      <c r="I224" s="108"/>
      <c r="J224" s="109">
        <f t="shared" si="8"/>
        <v>0</v>
      </c>
      <c r="K224" s="110">
        <f t="shared" si="9"/>
        <v>0</v>
      </c>
      <c r="L224" s="108"/>
      <c r="M224" s="108"/>
      <c r="N224" s="108"/>
      <c r="O224" s="112"/>
      <c r="P224" s="112"/>
      <c r="Q224" s="108"/>
      <c r="R224" s="108"/>
      <c r="S224" s="112"/>
    </row>
    <row r="225" spans="1:19" ht="15.75" customHeight="1" x14ac:dyDescent="0.2">
      <c r="A225" s="108"/>
      <c r="B225" s="108"/>
      <c r="C225" s="108"/>
      <c r="D225" s="107"/>
      <c r="E225" s="108"/>
      <c r="F225" s="108"/>
      <c r="G225" s="108"/>
      <c r="H225" s="108"/>
      <c r="I225" s="108"/>
      <c r="J225" s="109">
        <f t="shared" si="8"/>
        <v>0</v>
      </c>
      <c r="K225" s="110">
        <f t="shared" si="9"/>
        <v>0</v>
      </c>
      <c r="L225" s="108"/>
      <c r="M225" s="108"/>
      <c r="N225" s="108"/>
      <c r="O225" s="112"/>
      <c r="P225" s="112"/>
      <c r="Q225" s="108"/>
      <c r="R225" s="108"/>
      <c r="S225" s="112"/>
    </row>
    <row r="226" spans="1:19" ht="15.75" customHeight="1" x14ac:dyDescent="0.2">
      <c r="A226" s="108"/>
      <c r="B226" s="108"/>
      <c r="C226" s="108"/>
      <c r="D226" s="107"/>
      <c r="E226" s="108"/>
      <c r="F226" s="108"/>
      <c r="G226" s="108"/>
      <c r="H226" s="108"/>
      <c r="I226" s="108"/>
      <c r="J226" s="109">
        <f t="shared" si="8"/>
        <v>0</v>
      </c>
      <c r="K226" s="110">
        <f t="shared" si="9"/>
        <v>0</v>
      </c>
      <c r="L226" s="108"/>
      <c r="M226" s="108"/>
      <c r="N226" s="108"/>
      <c r="O226" s="112"/>
      <c r="P226" s="112"/>
      <c r="Q226" s="108"/>
      <c r="R226" s="108"/>
      <c r="S226" s="112"/>
    </row>
    <row r="227" spans="1:19" ht="15.75" customHeight="1" x14ac:dyDescent="0.2">
      <c r="A227" s="108"/>
      <c r="B227" s="108"/>
      <c r="C227" s="108"/>
      <c r="D227" s="107"/>
      <c r="E227" s="108"/>
      <c r="F227" s="108"/>
      <c r="G227" s="108"/>
      <c r="H227" s="108"/>
      <c r="I227" s="108"/>
      <c r="J227" s="109">
        <f t="shared" si="8"/>
        <v>0</v>
      </c>
      <c r="K227" s="110">
        <f t="shared" si="9"/>
        <v>0</v>
      </c>
      <c r="L227" s="108"/>
      <c r="M227" s="108"/>
      <c r="N227" s="108"/>
      <c r="O227" s="112"/>
      <c r="P227" s="112"/>
      <c r="Q227" s="108"/>
      <c r="R227" s="108"/>
      <c r="S227" s="112"/>
    </row>
    <row r="228" spans="1:19" ht="15.75" customHeight="1" x14ac:dyDescent="0.2">
      <c r="A228" s="108"/>
      <c r="B228" s="108"/>
      <c r="C228" s="108"/>
      <c r="D228" s="107"/>
      <c r="E228" s="108"/>
      <c r="F228" s="108"/>
      <c r="G228" s="108"/>
      <c r="H228" s="108"/>
      <c r="I228" s="108"/>
      <c r="J228" s="109">
        <f t="shared" si="8"/>
        <v>0</v>
      </c>
      <c r="K228" s="110">
        <f t="shared" si="9"/>
        <v>0</v>
      </c>
      <c r="L228" s="108"/>
      <c r="M228" s="108"/>
      <c r="N228" s="108"/>
      <c r="O228" s="112"/>
      <c r="P228" s="112"/>
      <c r="Q228" s="108"/>
      <c r="R228" s="108"/>
      <c r="S228" s="112"/>
    </row>
    <row r="229" spans="1:19" ht="15.75" customHeight="1" x14ac:dyDescent="0.2">
      <c r="A229" s="108"/>
      <c r="B229" s="108"/>
      <c r="C229" s="108"/>
      <c r="D229" s="107"/>
      <c r="E229" s="108"/>
      <c r="F229" s="108"/>
      <c r="G229" s="108"/>
      <c r="H229" s="108"/>
      <c r="I229" s="108"/>
      <c r="J229" s="109">
        <f t="shared" si="8"/>
        <v>0</v>
      </c>
      <c r="K229" s="110">
        <f t="shared" si="9"/>
        <v>0</v>
      </c>
      <c r="L229" s="108"/>
      <c r="M229" s="108"/>
      <c r="N229" s="108"/>
      <c r="O229" s="112"/>
      <c r="P229" s="112"/>
      <c r="Q229" s="108"/>
      <c r="R229" s="108"/>
      <c r="S229" s="112"/>
    </row>
    <row r="230" spans="1:19" ht="15.75" customHeight="1" x14ac:dyDescent="0.2">
      <c r="A230" s="108"/>
      <c r="B230" s="108"/>
      <c r="C230" s="108"/>
      <c r="D230" s="107"/>
      <c r="E230" s="108"/>
      <c r="F230" s="108"/>
      <c r="G230" s="108"/>
      <c r="H230" s="108"/>
      <c r="I230" s="108"/>
      <c r="J230" s="109">
        <f t="shared" si="8"/>
        <v>0</v>
      </c>
      <c r="K230" s="110">
        <f t="shared" si="9"/>
        <v>0</v>
      </c>
      <c r="L230" s="108"/>
      <c r="M230" s="108"/>
      <c r="N230" s="108"/>
      <c r="O230" s="112"/>
      <c r="P230" s="112"/>
      <c r="Q230" s="108"/>
      <c r="R230" s="108"/>
      <c r="S230" s="112"/>
    </row>
    <row r="231" spans="1:19" ht="15.75" customHeight="1" x14ac:dyDescent="0.2">
      <c r="A231" s="108"/>
      <c r="B231" s="108"/>
      <c r="C231" s="108"/>
      <c r="D231" s="107"/>
      <c r="E231" s="108"/>
      <c r="F231" s="108"/>
      <c r="G231" s="108"/>
      <c r="H231" s="108"/>
      <c r="I231" s="108"/>
      <c r="J231" s="109">
        <f t="shared" si="8"/>
        <v>0</v>
      </c>
      <c r="K231" s="110">
        <f t="shared" si="9"/>
        <v>0</v>
      </c>
      <c r="L231" s="108"/>
      <c r="M231" s="108"/>
      <c r="N231" s="108"/>
      <c r="O231" s="112"/>
      <c r="P231" s="112"/>
      <c r="Q231" s="108"/>
      <c r="R231" s="108"/>
      <c r="S231" s="112"/>
    </row>
    <row r="232" spans="1:19" ht="15.75" customHeight="1" x14ac:dyDescent="0.2">
      <c r="A232" s="108"/>
      <c r="B232" s="108"/>
      <c r="C232" s="108"/>
      <c r="D232" s="107"/>
      <c r="E232" s="108"/>
      <c r="F232" s="108"/>
      <c r="G232" s="108"/>
      <c r="H232" s="108"/>
      <c r="I232" s="108"/>
      <c r="J232" s="109">
        <f t="shared" si="8"/>
        <v>0</v>
      </c>
      <c r="K232" s="110">
        <f t="shared" si="9"/>
        <v>0</v>
      </c>
      <c r="L232" s="108"/>
      <c r="M232" s="108"/>
      <c r="N232" s="108"/>
      <c r="O232" s="112"/>
      <c r="P232" s="112"/>
      <c r="Q232" s="108"/>
      <c r="R232" s="108"/>
      <c r="S232" s="112"/>
    </row>
    <row r="233" spans="1:19" ht="15.75" customHeight="1" x14ac:dyDescent="0.2">
      <c r="A233" s="108"/>
      <c r="B233" s="108"/>
      <c r="C233" s="108"/>
      <c r="D233" s="107"/>
      <c r="E233" s="108"/>
      <c r="F233" s="108"/>
      <c r="G233" s="108"/>
      <c r="H233" s="108"/>
      <c r="I233" s="108"/>
      <c r="J233" s="109">
        <f t="shared" si="8"/>
        <v>0</v>
      </c>
      <c r="K233" s="110">
        <f t="shared" si="9"/>
        <v>0</v>
      </c>
      <c r="L233" s="108"/>
      <c r="M233" s="108"/>
      <c r="N233" s="108"/>
      <c r="O233" s="112"/>
      <c r="P233" s="112"/>
      <c r="Q233" s="108"/>
      <c r="R233" s="108"/>
      <c r="S233" s="112"/>
    </row>
    <row r="234" spans="1:19" ht="15.75" customHeight="1" x14ac:dyDescent="0.2">
      <c r="A234" s="108"/>
      <c r="B234" s="108"/>
      <c r="C234" s="108"/>
      <c r="D234" s="107"/>
      <c r="E234" s="108"/>
      <c r="F234" s="108"/>
      <c r="G234" s="108"/>
      <c r="H234" s="108"/>
      <c r="I234" s="108"/>
      <c r="J234" s="109">
        <f t="shared" si="8"/>
        <v>0</v>
      </c>
      <c r="K234" s="110">
        <f t="shared" si="9"/>
        <v>0</v>
      </c>
      <c r="L234" s="108"/>
      <c r="M234" s="108"/>
      <c r="N234" s="108"/>
      <c r="O234" s="112"/>
      <c r="P234" s="112"/>
      <c r="Q234" s="108"/>
      <c r="R234" s="108"/>
      <c r="S234" s="112"/>
    </row>
    <row r="235" spans="1:19" ht="15.75" customHeight="1" x14ac:dyDescent="0.2">
      <c r="A235" s="108"/>
      <c r="B235" s="108"/>
      <c r="C235" s="108"/>
      <c r="D235" s="107"/>
      <c r="E235" s="108"/>
      <c r="F235" s="108"/>
      <c r="G235" s="108"/>
      <c r="H235" s="108"/>
      <c r="I235" s="108"/>
      <c r="J235" s="109">
        <f t="shared" si="8"/>
        <v>0</v>
      </c>
      <c r="K235" s="110">
        <f t="shared" si="9"/>
        <v>0</v>
      </c>
      <c r="L235" s="108"/>
      <c r="M235" s="108"/>
      <c r="N235" s="108"/>
      <c r="O235" s="112"/>
      <c r="P235" s="112"/>
      <c r="Q235" s="108"/>
      <c r="R235" s="108"/>
      <c r="S235" s="112"/>
    </row>
    <row r="236" spans="1:19" ht="15.75" customHeight="1" x14ac:dyDescent="0.2">
      <c r="A236" s="108"/>
      <c r="B236" s="108"/>
      <c r="C236" s="108"/>
      <c r="D236" s="107"/>
      <c r="E236" s="108"/>
      <c r="F236" s="108"/>
      <c r="G236" s="108"/>
      <c r="H236" s="108"/>
      <c r="I236" s="108"/>
      <c r="J236" s="109">
        <f t="shared" si="8"/>
        <v>0</v>
      </c>
      <c r="K236" s="110">
        <f t="shared" si="9"/>
        <v>0</v>
      </c>
      <c r="L236" s="108"/>
      <c r="M236" s="108"/>
      <c r="N236" s="108"/>
      <c r="O236" s="112"/>
      <c r="P236" s="112"/>
      <c r="Q236" s="108"/>
      <c r="R236" s="108"/>
      <c r="S236" s="112"/>
    </row>
    <row r="237" spans="1:19" ht="15.75" customHeight="1" x14ac:dyDescent="0.2">
      <c r="A237" s="108"/>
      <c r="B237" s="108"/>
      <c r="C237" s="108"/>
      <c r="D237" s="107"/>
      <c r="E237" s="108"/>
      <c r="F237" s="108"/>
      <c r="G237" s="108"/>
      <c r="H237" s="108"/>
      <c r="I237" s="108"/>
      <c r="J237" s="109">
        <f t="shared" si="8"/>
        <v>0</v>
      </c>
      <c r="K237" s="110">
        <f t="shared" si="9"/>
        <v>0</v>
      </c>
      <c r="L237" s="108"/>
      <c r="M237" s="108"/>
      <c r="N237" s="108"/>
      <c r="O237" s="112"/>
      <c r="P237" s="112"/>
      <c r="Q237" s="108"/>
      <c r="R237" s="108"/>
      <c r="S237" s="112"/>
    </row>
    <row r="238" spans="1:19" ht="15.75" customHeight="1" x14ac:dyDescent="0.2">
      <c r="A238" s="108"/>
      <c r="B238" s="108"/>
      <c r="C238" s="108"/>
      <c r="D238" s="107"/>
      <c r="E238" s="108"/>
      <c r="F238" s="108"/>
      <c r="G238" s="108"/>
      <c r="H238" s="108"/>
      <c r="I238" s="108"/>
      <c r="J238" s="109">
        <f t="shared" si="8"/>
        <v>0</v>
      </c>
      <c r="K238" s="110">
        <f t="shared" si="9"/>
        <v>0</v>
      </c>
      <c r="L238" s="108"/>
      <c r="M238" s="108"/>
      <c r="N238" s="108"/>
      <c r="O238" s="112"/>
      <c r="P238" s="112"/>
      <c r="Q238" s="108"/>
      <c r="R238" s="108"/>
      <c r="S238" s="112"/>
    </row>
    <row r="239" spans="1:19" ht="15.75" customHeight="1" x14ac:dyDescent="0.2">
      <c r="A239" s="108"/>
      <c r="B239" s="108"/>
      <c r="C239" s="108"/>
      <c r="D239" s="107"/>
      <c r="E239" s="108"/>
      <c r="F239" s="108"/>
      <c r="G239" s="108"/>
      <c r="H239" s="108"/>
      <c r="I239" s="108"/>
      <c r="J239" s="109">
        <f t="shared" si="8"/>
        <v>0</v>
      </c>
      <c r="K239" s="110">
        <f t="shared" si="9"/>
        <v>0</v>
      </c>
      <c r="L239" s="108"/>
      <c r="M239" s="108"/>
      <c r="N239" s="108"/>
      <c r="O239" s="112"/>
      <c r="P239" s="112"/>
      <c r="Q239" s="108"/>
      <c r="R239" s="108"/>
      <c r="S239" s="112"/>
    </row>
    <row r="240" spans="1:19" ht="15.75" customHeight="1" x14ac:dyDescent="0.2">
      <c r="A240" s="108"/>
      <c r="B240" s="108"/>
      <c r="C240" s="108"/>
      <c r="D240" s="107"/>
      <c r="E240" s="108"/>
      <c r="F240" s="108"/>
      <c r="G240" s="108"/>
      <c r="H240" s="108"/>
      <c r="I240" s="108"/>
      <c r="J240" s="109">
        <f t="shared" si="8"/>
        <v>0</v>
      </c>
      <c r="K240" s="110">
        <f t="shared" si="9"/>
        <v>0</v>
      </c>
      <c r="L240" s="108"/>
      <c r="M240" s="108"/>
      <c r="N240" s="108"/>
      <c r="O240" s="112"/>
      <c r="P240" s="112"/>
      <c r="Q240" s="108"/>
      <c r="R240" s="108"/>
      <c r="S240" s="112"/>
    </row>
    <row r="241" spans="1:19" ht="15.75" customHeight="1" x14ac:dyDescent="0.2">
      <c r="A241" s="108"/>
      <c r="B241" s="108"/>
      <c r="C241" s="108"/>
      <c r="D241" s="107"/>
      <c r="E241" s="108"/>
      <c r="F241" s="108"/>
      <c r="G241" s="108"/>
      <c r="H241" s="108"/>
      <c r="I241" s="108"/>
      <c r="J241" s="109">
        <f t="shared" si="8"/>
        <v>0</v>
      </c>
      <c r="K241" s="110">
        <f t="shared" si="9"/>
        <v>0</v>
      </c>
      <c r="L241" s="108"/>
      <c r="M241" s="108"/>
      <c r="N241" s="108"/>
      <c r="O241" s="112"/>
      <c r="P241" s="112"/>
      <c r="Q241" s="108"/>
      <c r="R241" s="108"/>
      <c r="S241" s="112"/>
    </row>
    <row r="242" spans="1:19" ht="15.75" customHeight="1" x14ac:dyDescent="0.2">
      <c r="A242" s="108"/>
      <c r="B242" s="108"/>
      <c r="C242" s="108"/>
      <c r="D242" s="107"/>
      <c r="E242" s="108"/>
      <c r="F242" s="108"/>
      <c r="G242" s="108"/>
      <c r="H242" s="108"/>
      <c r="I242" s="108"/>
      <c r="J242" s="109">
        <f t="shared" si="8"/>
        <v>0</v>
      </c>
      <c r="K242" s="110">
        <f t="shared" si="9"/>
        <v>0</v>
      </c>
      <c r="L242" s="108"/>
      <c r="M242" s="108"/>
      <c r="N242" s="108"/>
      <c r="O242" s="112"/>
      <c r="P242" s="112"/>
      <c r="Q242" s="108"/>
      <c r="R242" s="108"/>
      <c r="S242" s="112"/>
    </row>
    <row r="243" spans="1:19" ht="15.75" customHeight="1" x14ac:dyDescent="0.2">
      <c r="A243" s="108"/>
      <c r="B243" s="108"/>
      <c r="C243" s="108"/>
      <c r="D243" s="107"/>
      <c r="E243" s="108"/>
      <c r="F243" s="108"/>
      <c r="G243" s="108"/>
      <c r="H243" s="108"/>
      <c r="I243" s="108"/>
      <c r="J243" s="109">
        <f t="shared" si="8"/>
        <v>0</v>
      </c>
      <c r="K243" s="110">
        <f t="shared" si="9"/>
        <v>0</v>
      </c>
      <c r="L243" s="108"/>
      <c r="M243" s="108"/>
      <c r="N243" s="108"/>
      <c r="O243" s="112"/>
      <c r="P243" s="112"/>
      <c r="Q243" s="108"/>
      <c r="R243" s="108"/>
      <c r="S243" s="112"/>
    </row>
    <row r="244" spans="1:19" ht="15.75" customHeight="1" x14ac:dyDescent="0.2">
      <c r="A244" s="108"/>
      <c r="B244" s="108"/>
      <c r="C244" s="108"/>
      <c r="D244" s="107"/>
      <c r="E244" s="108"/>
      <c r="F244" s="108"/>
      <c r="G244" s="108"/>
      <c r="H244" s="108"/>
      <c r="I244" s="108"/>
      <c r="J244" s="109">
        <f t="shared" si="8"/>
        <v>0</v>
      </c>
      <c r="K244" s="110">
        <f t="shared" si="9"/>
        <v>0</v>
      </c>
      <c r="L244" s="108"/>
      <c r="M244" s="108"/>
      <c r="N244" s="108"/>
      <c r="O244" s="112"/>
      <c r="P244" s="112"/>
      <c r="Q244" s="108"/>
      <c r="R244" s="108"/>
      <c r="S244" s="112"/>
    </row>
    <row r="245" spans="1:19" ht="15.75" customHeight="1" x14ac:dyDescent="0.2">
      <c r="A245" s="108"/>
      <c r="B245" s="108"/>
      <c r="C245" s="108"/>
      <c r="D245" s="107"/>
      <c r="E245" s="108"/>
      <c r="F245" s="108"/>
      <c r="G245" s="108"/>
      <c r="H245" s="108"/>
      <c r="I245" s="108"/>
      <c r="J245" s="109">
        <f t="shared" si="8"/>
        <v>0</v>
      </c>
      <c r="K245" s="110">
        <f t="shared" si="9"/>
        <v>0</v>
      </c>
      <c r="L245" s="108"/>
      <c r="M245" s="108"/>
      <c r="N245" s="108"/>
      <c r="O245" s="112"/>
      <c r="P245" s="112"/>
      <c r="Q245" s="108"/>
      <c r="R245" s="108"/>
      <c r="S245" s="112"/>
    </row>
    <row r="246" spans="1:19" ht="15.75" customHeight="1" x14ac:dyDescent="0.2">
      <c r="A246" s="108"/>
      <c r="B246" s="108"/>
      <c r="C246" s="108"/>
      <c r="D246" s="107"/>
      <c r="E246" s="108"/>
      <c r="F246" s="108"/>
      <c r="G246" s="108"/>
      <c r="H246" s="108"/>
      <c r="I246" s="108"/>
      <c r="J246" s="109">
        <f t="shared" si="8"/>
        <v>0</v>
      </c>
      <c r="K246" s="110">
        <f t="shared" si="9"/>
        <v>0</v>
      </c>
      <c r="L246" s="108"/>
      <c r="M246" s="108"/>
      <c r="N246" s="108"/>
      <c r="O246" s="112"/>
      <c r="P246" s="112"/>
      <c r="Q246" s="108"/>
      <c r="R246" s="108"/>
      <c r="S246" s="112"/>
    </row>
    <row r="247" spans="1:19" ht="15.75" customHeight="1" x14ac:dyDescent="0.2">
      <c r="A247" s="108"/>
      <c r="B247" s="108"/>
      <c r="C247" s="108"/>
      <c r="D247" s="107"/>
      <c r="E247" s="108"/>
      <c r="F247" s="108"/>
      <c r="G247" s="108"/>
      <c r="H247" s="108"/>
      <c r="I247" s="108"/>
      <c r="J247" s="109">
        <f t="shared" si="8"/>
        <v>0</v>
      </c>
      <c r="K247" s="110">
        <f t="shared" si="9"/>
        <v>0</v>
      </c>
      <c r="L247" s="108"/>
      <c r="M247" s="108"/>
      <c r="N247" s="108"/>
      <c r="O247" s="112"/>
      <c r="P247" s="112"/>
      <c r="Q247" s="108"/>
      <c r="R247" s="108"/>
      <c r="S247" s="112"/>
    </row>
    <row r="248" spans="1:19" ht="15.75" customHeight="1" x14ac:dyDescent="0.2">
      <c r="A248" s="108"/>
      <c r="B248" s="108"/>
      <c r="C248" s="108"/>
      <c r="D248" s="107"/>
      <c r="E248" s="108"/>
      <c r="F248" s="108"/>
      <c r="G248" s="108"/>
      <c r="H248" s="108"/>
      <c r="I248" s="108"/>
      <c r="J248" s="109">
        <f t="shared" si="8"/>
        <v>0</v>
      </c>
      <c r="K248" s="110">
        <f t="shared" si="9"/>
        <v>0</v>
      </c>
      <c r="L248" s="108"/>
      <c r="M248" s="108"/>
      <c r="N248" s="108"/>
      <c r="O248" s="112"/>
      <c r="P248" s="112"/>
      <c r="Q248" s="108"/>
      <c r="R248" s="108"/>
      <c r="S248" s="112"/>
    </row>
    <row r="249" spans="1:19" ht="15.75" customHeight="1" x14ac:dyDescent="0.2">
      <c r="A249" s="108"/>
      <c r="B249" s="108"/>
      <c r="C249" s="108"/>
      <c r="D249" s="107"/>
      <c r="E249" s="108"/>
      <c r="F249" s="108"/>
      <c r="G249" s="108"/>
      <c r="H249" s="108"/>
      <c r="I249" s="108"/>
      <c r="J249" s="109">
        <f t="shared" si="8"/>
        <v>0</v>
      </c>
      <c r="K249" s="110">
        <f t="shared" si="9"/>
        <v>0</v>
      </c>
      <c r="L249" s="108"/>
      <c r="M249" s="108"/>
      <c r="N249" s="108"/>
      <c r="O249" s="112"/>
      <c r="P249" s="112"/>
      <c r="Q249" s="108"/>
      <c r="R249" s="108"/>
      <c r="S249" s="112"/>
    </row>
    <row r="250" spans="1:19" ht="15.75" customHeight="1" x14ac:dyDescent="0.2">
      <c r="A250" s="108"/>
      <c r="B250" s="108"/>
      <c r="C250" s="108"/>
      <c r="D250" s="107"/>
      <c r="E250" s="108"/>
      <c r="F250" s="108"/>
      <c r="G250" s="108"/>
      <c r="H250" s="108"/>
      <c r="I250" s="108"/>
      <c r="J250" s="109">
        <f t="shared" si="8"/>
        <v>0</v>
      </c>
      <c r="K250" s="110">
        <f t="shared" si="9"/>
        <v>0</v>
      </c>
      <c r="L250" s="108"/>
      <c r="M250" s="108"/>
      <c r="N250" s="108"/>
      <c r="O250" s="112"/>
      <c r="P250" s="112"/>
      <c r="Q250" s="108"/>
      <c r="R250" s="108"/>
      <c r="S250" s="112"/>
    </row>
    <row r="251" spans="1:19" ht="15.75" customHeight="1" x14ac:dyDescent="0.2">
      <c r="A251" s="108"/>
      <c r="B251" s="108"/>
      <c r="C251" s="108"/>
      <c r="D251" s="107"/>
      <c r="E251" s="108"/>
      <c r="F251" s="108"/>
      <c r="G251" s="108"/>
      <c r="H251" s="108"/>
      <c r="I251" s="108"/>
      <c r="J251" s="109">
        <f t="shared" si="8"/>
        <v>0</v>
      </c>
      <c r="K251" s="110">
        <f t="shared" si="9"/>
        <v>0</v>
      </c>
      <c r="L251" s="108"/>
      <c r="M251" s="108"/>
      <c r="N251" s="108"/>
      <c r="O251" s="112"/>
      <c r="P251" s="112"/>
      <c r="Q251" s="108"/>
      <c r="R251" s="108"/>
      <c r="S251" s="112"/>
    </row>
    <row r="252" spans="1:19" ht="15.75" customHeight="1" x14ac:dyDescent="0.2">
      <c r="A252" s="108"/>
      <c r="B252" s="108"/>
      <c r="C252" s="108"/>
      <c r="D252" s="107"/>
      <c r="E252" s="108"/>
      <c r="F252" s="108"/>
      <c r="G252" s="108"/>
      <c r="H252" s="108"/>
      <c r="I252" s="108"/>
      <c r="J252" s="109">
        <f t="shared" si="8"/>
        <v>0</v>
      </c>
      <c r="K252" s="110">
        <f t="shared" si="9"/>
        <v>0</v>
      </c>
      <c r="L252" s="108"/>
      <c r="M252" s="108"/>
      <c r="N252" s="108"/>
      <c r="O252" s="112"/>
      <c r="P252" s="112"/>
      <c r="Q252" s="108"/>
      <c r="R252" s="108"/>
      <c r="S252" s="112"/>
    </row>
    <row r="253" spans="1:19" ht="15.75" customHeight="1" x14ac:dyDescent="0.2">
      <c r="A253" s="108"/>
      <c r="B253" s="108"/>
      <c r="C253" s="108"/>
      <c r="D253" s="107"/>
      <c r="E253" s="108"/>
      <c r="F253" s="108"/>
      <c r="G253" s="108"/>
      <c r="H253" s="108"/>
      <c r="I253" s="108"/>
      <c r="J253" s="109">
        <f t="shared" si="8"/>
        <v>0</v>
      </c>
      <c r="K253" s="110">
        <f t="shared" si="9"/>
        <v>0</v>
      </c>
      <c r="L253" s="108"/>
      <c r="M253" s="108"/>
      <c r="N253" s="108"/>
      <c r="O253" s="112"/>
      <c r="P253" s="112"/>
      <c r="Q253" s="108"/>
      <c r="R253" s="108"/>
      <c r="S253" s="112"/>
    </row>
    <row r="254" spans="1:19" ht="15.75" customHeight="1" x14ac:dyDescent="0.2">
      <c r="A254" s="108"/>
      <c r="B254" s="108"/>
      <c r="C254" s="108"/>
      <c r="D254" s="107"/>
      <c r="E254" s="108"/>
      <c r="F254" s="108"/>
      <c r="G254" s="108"/>
      <c r="H254" s="108"/>
      <c r="I254" s="108"/>
      <c r="J254" s="109">
        <f t="shared" si="8"/>
        <v>0</v>
      </c>
      <c r="K254" s="109"/>
      <c r="L254" s="108"/>
      <c r="M254" s="108"/>
      <c r="N254" s="108"/>
      <c r="O254" s="112"/>
      <c r="P254" s="112"/>
      <c r="Q254" s="108"/>
      <c r="R254" s="108"/>
      <c r="S254" s="112"/>
    </row>
    <row r="255" spans="1:19" ht="15.75" customHeight="1" x14ac:dyDescent="0.2">
      <c r="A255" s="108"/>
      <c r="B255" s="108"/>
      <c r="C255" s="108"/>
      <c r="D255" s="107"/>
      <c r="E255" s="108"/>
      <c r="F255" s="108"/>
      <c r="G255" s="108"/>
      <c r="H255" s="108"/>
      <c r="I255" s="108"/>
      <c r="J255" s="109">
        <f t="shared" si="8"/>
        <v>0</v>
      </c>
      <c r="K255" s="109"/>
      <c r="L255" s="108"/>
      <c r="M255" s="108"/>
      <c r="N255" s="108"/>
      <c r="O255" s="112"/>
      <c r="P255" s="112"/>
      <c r="Q255" s="108"/>
      <c r="R255" s="108"/>
      <c r="S255" s="112"/>
    </row>
    <row r="256" spans="1:19" ht="15.75" customHeight="1" x14ac:dyDescent="0.2">
      <c r="A256" s="108"/>
      <c r="B256" s="108"/>
      <c r="C256" s="108"/>
      <c r="D256" s="107"/>
      <c r="E256" s="108"/>
      <c r="F256" s="108"/>
      <c r="G256" s="108"/>
      <c r="H256" s="108"/>
      <c r="I256" s="108"/>
      <c r="J256" s="109"/>
      <c r="K256" s="109"/>
      <c r="L256" s="108"/>
      <c r="M256" s="108"/>
      <c r="N256" s="108"/>
      <c r="O256" s="112"/>
      <c r="P256" s="112"/>
      <c r="Q256" s="108"/>
      <c r="R256" s="108"/>
      <c r="S256" s="112"/>
    </row>
    <row r="257" spans="1:19" ht="15.75" customHeight="1" x14ac:dyDescent="0.2">
      <c r="A257" s="108"/>
      <c r="B257" s="108"/>
      <c r="C257" s="108"/>
      <c r="D257" s="107"/>
      <c r="E257" s="108"/>
      <c r="F257" s="108"/>
      <c r="G257" s="108"/>
      <c r="H257" s="108"/>
      <c r="I257" s="108"/>
      <c r="J257" s="109"/>
      <c r="K257" s="109"/>
      <c r="L257" s="108"/>
      <c r="M257" s="108"/>
      <c r="N257" s="108"/>
      <c r="O257" s="112"/>
      <c r="P257" s="112"/>
      <c r="Q257" s="108"/>
      <c r="R257" s="108"/>
      <c r="S257" s="112"/>
    </row>
    <row r="258" spans="1:19" ht="15.75" customHeight="1" x14ac:dyDescent="0.2">
      <c r="A258" s="108"/>
      <c r="B258" s="108"/>
      <c r="C258" s="108"/>
      <c r="D258" s="107"/>
      <c r="E258" s="108"/>
      <c r="F258" s="108"/>
      <c r="G258" s="108"/>
      <c r="H258" s="108"/>
      <c r="I258" s="108"/>
      <c r="J258" s="109"/>
      <c r="K258" s="109"/>
      <c r="L258" s="108"/>
      <c r="M258" s="108"/>
      <c r="N258" s="108"/>
      <c r="O258" s="112"/>
      <c r="P258" s="112"/>
      <c r="Q258" s="108"/>
      <c r="R258" s="108"/>
      <c r="S258" s="112"/>
    </row>
    <row r="259" spans="1:19" ht="15.75" customHeight="1" x14ac:dyDescent="0.2">
      <c r="A259" s="108"/>
      <c r="B259" s="108"/>
      <c r="C259" s="108"/>
      <c r="D259" s="107"/>
      <c r="E259" s="108"/>
      <c r="F259" s="108"/>
      <c r="G259" s="108"/>
      <c r="H259" s="108"/>
      <c r="I259" s="108"/>
      <c r="J259" s="109"/>
      <c r="K259" s="109"/>
      <c r="L259" s="108"/>
      <c r="M259" s="108"/>
      <c r="N259" s="108"/>
      <c r="O259" s="112"/>
      <c r="P259" s="112"/>
      <c r="Q259" s="108"/>
      <c r="R259" s="108"/>
      <c r="S259" s="112"/>
    </row>
    <row r="260" spans="1:19" ht="15.75" customHeight="1" x14ac:dyDescent="0.2">
      <c r="A260" s="108"/>
      <c r="B260" s="108"/>
      <c r="C260" s="108"/>
      <c r="D260" s="107"/>
      <c r="E260" s="108"/>
      <c r="F260" s="108"/>
      <c r="G260" s="108"/>
      <c r="H260" s="108"/>
      <c r="I260" s="108"/>
      <c r="J260" s="109"/>
      <c r="K260" s="109"/>
      <c r="L260" s="108"/>
      <c r="M260" s="108"/>
      <c r="N260" s="108"/>
      <c r="O260" s="112"/>
      <c r="P260" s="112"/>
      <c r="Q260" s="108"/>
      <c r="R260" s="108"/>
      <c r="S260" s="112"/>
    </row>
    <row r="261" spans="1:19" ht="15.75" customHeight="1" x14ac:dyDescent="0.2">
      <c r="A261" s="108"/>
      <c r="B261" s="108"/>
      <c r="C261" s="108"/>
      <c r="D261" s="107"/>
      <c r="E261" s="108"/>
      <c r="F261" s="108"/>
      <c r="G261" s="108"/>
      <c r="H261" s="108"/>
      <c r="I261" s="108"/>
      <c r="J261" s="109"/>
      <c r="K261" s="109"/>
      <c r="L261" s="108"/>
      <c r="M261" s="108"/>
      <c r="N261" s="108"/>
      <c r="O261" s="112"/>
      <c r="P261" s="112"/>
      <c r="Q261" s="108"/>
      <c r="R261" s="108"/>
      <c r="S261" s="112"/>
    </row>
    <row r="262" spans="1:19" ht="15.75" customHeight="1" x14ac:dyDescent="0.2">
      <c r="A262" s="108"/>
      <c r="B262" s="108"/>
      <c r="C262" s="108"/>
      <c r="D262" s="107"/>
      <c r="E262" s="108"/>
      <c r="F262" s="108"/>
      <c r="G262" s="108"/>
      <c r="H262" s="108"/>
      <c r="I262" s="108"/>
      <c r="J262" s="109"/>
      <c r="K262" s="109"/>
      <c r="L262" s="108"/>
      <c r="M262" s="108"/>
      <c r="N262" s="108"/>
      <c r="O262" s="112"/>
      <c r="P262" s="112"/>
      <c r="Q262" s="108"/>
      <c r="R262" s="108"/>
      <c r="S262" s="112"/>
    </row>
    <row r="263" spans="1:19" ht="15.75" customHeight="1" x14ac:dyDescent="0.2">
      <c r="A263" s="108"/>
      <c r="B263" s="108"/>
      <c r="C263" s="108"/>
      <c r="D263" s="107"/>
      <c r="E263" s="108"/>
      <c r="F263" s="108"/>
      <c r="G263" s="108"/>
      <c r="H263" s="108"/>
      <c r="I263" s="108"/>
      <c r="J263" s="109"/>
      <c r="K263" s="109"/>
      <c r="L263" s="108"/>
      <c r="M263" s="108"/>
      <c r="N263" s="108"/>
      <c r="O263" s="112"/>
      <c r="P263" s="112"/>
      <c r="Q263" s="108"/>
      <c r="R263" s="108"/>
      <c r="S263" s="112"/>
    </row>
    <row r="264" spans="1:19" ht="15.75" customHeight="1" x14ac:dyDescent="0.2">
      <c r="A264" s="108"/>
      <c r="B264" s="108"/>
      <c r="C264" s="108"/>
      <c r="D264" s="107"/>
      <c r="E264" s="108"/>
      <c r="F264" s="108"/>
      <c r="G264" s="108"/>
      <c r="H264" s="108"/>
      <c r="I264" s="108"/>
      <c r="J264" s="109"/>
      <c r="K264" s="109"/>
      <c r="L264" s="108"/>
      <c r="M264" s="108"/>
      <c r="N264" s="108"/>
      <c r="O264" s="112"/>
      <c r="P264" s="112"/>
      <c r="Q264" s="108"/>
      <c r="R264" s="108"/>
      <c r="S264" s="112"/>
    </row>
    <row r="265" spans="1:19" ht="15.75" customHeight="1" x14ac:dyDescent="0.2">
      <c r="A265" s="108"/>
      <c r="B265" s="108"/>
      <c r="C265" s="108"/>
      <c r="D265" s="107"/>
      <c r="E265" s="108"/>
      <c r="F265" s="108"/>
      <c r="G265" s="108"/>
      <c r="H265" s="108"/>
      <c r="I265" s="108"/>
      <c r="J265" s="109"/>
      <c r="K265" s="109"/>
      <c r="L265" s="108"/>
      <c r="M265" s="108"/>
      <c r="N265" s="108"/>
      <c r="O265" s="112"/>
      <c r="P265" s="112"/>
      <c r="Q265" s="108"/>
      <c r="R265" s="108"/>
      <c r="S265" s="112"/>
    </row>
    <row r="266" spans="1:19" ht="15.75" customHeight="1" x14ac:dyDescent="0.2">
      <c r="A266" s="108"/>
      <c r="B266" s="108"/>
      <c r="C266" s="108"/>
      <c r="D266" s="107"/>
      <c r="E266" s="108"/>
      <c r="F266" s="108"/>
      <c r="G266" s="108"/>
      <c r="H266" s="108"/>
      <c r="I266" s="108"/>
      <c r="J266" s="109"/>
      <c r="K266" s="109"/>
      <c r="L266" s="108"/>
      <c r="M266" s="108"/>
      <c r="N266" s="108"/>
      <c r="O266" s="112"/>
      <c r="P266" s="112"/>
      <c r="Q266" s="108"/>
      <c r="R266" s="108"/>
      <c r="S266" s="112"/>
    </row>
    <row r="267" spans="1:19" ht="15.75" customHeight="1" x14ac:dyDescent="0.2">
      <c r="A267" s="108"/>
      <c r="B267" s="108"/>
      <c r="C267" s="108"/>
      <c r="D267" s="107"/>
      <c r="E267" s="108"/>
      <c r="F267" s="108"/>
      <c r="G267" s="108"/>
      <c r="H267" s="108"/>
      <c r="I267" s="108"/>
      <c r="J267" s="109"/>
      <c r="K267" s="109"/>
      <c r="L267" s="108"/>
      <c r="M267" s="108"/>
      <c r="N267" s="108"/>
      <c r="O267" s="112"/>
      <c r="P267" s="112"/>
      <c r="Q267" s="108"/>
      <c r="R267" s="108"/>
      <c r="S267" s="112"/>
    </row>
    <row r="268" spans="1:19" ht="15.75" customHeight="1" x14ac:dyDescent="0.2">
      <c r="A268" s="108"/>
      <c r="B268" s="108"/>
      <c r="C268" s="108"/>
      <c r="D268" s="107"/>
      <c r="E268" s="108"/>
      <c r="F268" s="108"/>
      <c r="G268" s="108"/>
      <c r="H268" s="108"/>
      <c r="I268" s="108"/>
      <c r="J268" s="109"/>
      <c r="K268" s="109"/>
      <c r="L268" s="108"/>
      <c r="M268" s="108"/>
      <c r="N268" s="108"/>
      <c r="O268" s="112"/>
      <c r="P268" s="112"/>
      <c r="Q268" s="108"/>
      <c r="R268" s="108"/>
      <c r="S268" s="112"/>
    </row>
    <row r="269" spans="1:19" ht="15.75" customHeight="1" x14ac:dyDescent="0.2">
      <c r="A269" s="108"/>
      <c r="B269" s="108"/>
      <c r="C269" s="108"/>
      <c r="D269" s="107"/>
      <c r="E269" s="108"/>
      <c r="F269" s="108"/>
      <c r="G269" s="108"/>
      <c r="H269" s="108"/>
      <c r="I269" s="108"/>
      <c r="J269" s="109"/>
      <c r="K269" s="109"/>
      <c r="L269" s="108"/>
      <c r="M269" s="108"/>
      <c r="N269" s="108"/>
      <c r="O269" s="112"/>
      <c r="P269" s="112"/>
      <c r="Q269" s="108"/>
      <c r="R269" s="108"/>
      <c r="S269" s="112"/>
    </row>
    <row r="270" spans="1:19" ht="15.75" customHeight="1" x14ac:dyDescent="0.2">
      <c r="A270" s="108"/>
      <c r="B270" s="108"/>
      <c r="C270" s="108"/>
      <c r="D270" s="107"/>
      <c r="E270" s="108"/>
      <c r="F270" s="108"/>
      <c r="G270" s="108"/>
      <c r="H270" s="108"/>
      <c r="I270" s="108"/>
      <c r="J270" s="109"/>
      <c r="K270" s="109"/>
      <c r="L270" s="108"/>
      <c r="M270" s="108"/>
      <c r="N270" s="108"/>
      <c r="O270" s="112"/>
      <c r="P270" s="112"/>
      <c r="Q270" s="108"/>
      <c r="R270" s="108"/>
      <c r="S270" s="112"/>
    </row>
    <row r="271" spans="1:19" ht="15.75" customHeight="1" x14ac:dyDescent="0.2">
      <c r="A271" s="108"/>
      <c r="B271" s="108"/>
      <c r="C271" s="108"/>
      <c r="D271" s="107"/>
      <c r="E271" s="108"/>
      <c r="F271" s="108"/>
      <c r="G271" s="108"/>
      <c r="H271" s="108"/>
      <c r="I271" s="108"/>
      <c r="J271" s="109"/>
      <c r="K271" s="109"/>
      <c r="L271" s="108"/>
      <c r="M271" s="108"/>
      <c r="N271" s="108"/>
      <c r="O271" s="112"/>
      <c r="P271" s="112"/>
      <c r="Q271" s="108"/>
      <c r="R271" s="108"/>
      <c r="S271" s="112"/>
    </row>
    <row r="272" spans="1:19" ht="15.75" customHeight="1" x14ac:dyDescent="0.2">
      <c r="A272" s="108"/>
      <c r="B272" s="108"/>
      <c r="C272" s="108"/>
      <c r="D272" s="107"/>
      <c r="E272" s="108"/>
      <c r="F272" s="108"/>
      <c r="G272" s="108"/>
      <c r="H272" s="108"/>
      <c r="I272" s="108"/>
      <c r="J272" s="109"/>
      <c r="K272" s="109"/>
      <c r="L272" s="108"/>
      <c r="M272" s="108"/>
      <c r="N272" s="108"/>
      <c r="O272" s="112"/>
      <c r="P272" s="112"/>
      <c r="Q272" s="108"/>
      <c r="R272" s="108"/>
      <c r="S272" s="112"/>
    </row>
    <row r="273" spans="1:19" ht="15.75" customHeight="1" x14ac:dyDescent="0.2">
      <c r="A273" s="108"/>
      <c r="B273" s="108"/>
      <c r="C273" s="108"/>
      <c r="D273" s="107"/>
      <c r="E273" s="108"/>
      <c r="F273" s="108"/>
      <c r="G273" s="108"/>
      <c r="H273" s="108"/>
      <c r="I273" s="108"/>
      <c r="J273" s="109"/>
      <c r="K273" s="109"/>
      <c r="L273" s="108"/>
      <c r="M273" s="108"/>
      <c r="N273" s="108"/>
      <c r="O273" s="112"/>
      <c r="P273" s="112"/>
      <c r="Q273" s="108"/>
      <c r="R273" s="108"/>
      <c r="S273" s="112"/>
    </row>
    <row r="274" spans="1:19" ht="15.75" customHeight="1" x14ac:dyDescent="0.2">
      <c r="A274" s="108"/>
      <c r="B274" s="108"/>
      <c r="C274" s="108"/>
      <c r="D274" s="107"/>
      <c r="E274" s="108"/>
      <c r="F274" s="108"/>
      <c r="G274" s="108"/>
      <c r="H274" s="108"/>
      <c r="I274" s="108"/>
      <c r="J274" s="109"/>
      <c r="K274" s="109"/>
      <c r="L274" s="108"/>
      <c r="M274" s="108"/>
      <c r="N274" s="108"/>
      <c r="O274" s="112"/>
      <c r="P274" s="112"/>
      <c r="Q274" s="108"/>
      <c r="R274" s="108"/>
      <c r="S274" s="112"/>
    </row>
    <row r="275" spans="1:19" ht="15.75" customHeight="1" x14ac:dyDescent="0.2">
      <c r="A275" s="108"/>
      <c r="B275" s="108"/>
      <c r="C275" s="108"/>
      <c r="D275" s="107"/>
      <c r="E275" s="108"/>
      <c r="F275" s="108"/>
      <c r="G275" s="108"/>
      <c r="H275" s="108"/>
      <c r="I275" s="108"/>
      <c r="J275" s="109"/>
      <c r="K275" s="109"/>
      <c r="L275" s="108"/>
      <c r="M275" s="108"/>
      <c r="N275" s="108"/>
      <c r="O275" s="112"/>
      <c r="P275" s="112"/>
      <c r="Q275" s="108"/>
      <c r="R275" s="108"/>
      <c r="S275" s="112"/>
    </row>
    <row r="276" spans="1:19" ht="15.75" customHeight="1" x14ac:dyDescent="0.2">
      <c r="A276" s="108"/>
      <c r="B276" s="108"/>
      <c r="C276" s="108"/>
      <c r="D276" s="107"/>
      <c r="E276" s="108"/>
      <c r="F276" s="108"/>
      <c r="G276" s="108"/>
      <c r="H276" s="108"/>
      <c r="I276" s="108"/>
      <c r="J276" s="109"/>
      <c r="K276" s="109"/>
      <c r="L276" s="108"/>
      <c r="M276" s="108"/>
      <c r="N276" s="108"/>
      <c r="O276" s="112"/>
      <c r="P276" s="112"/>
      <c r="Q276" s="108"/>
      <c r="R276" s="108"/>
      <c r="S276" s="112"/>
    </row>
    <row r="277" spans="1:19" ht="15.75" customHeight="1" x14ac:dyDescent="0.2">
      <c r="A277" s="108"/>
      <c r="B277" s="108"/>
      <c r="C277" s="108"/>
      <c r="D277" s="107"/>
      <c r="E277" s="108"/>
      <c r="F277" s="108"/>
      <c r="G277" s="108"/>
      <c r="H277" s="108"/>
      <c r="I277" s="108"/>
      <c r="J277" s="109"/>
      <c r="K277" s="109"/>
      <c r="L277" s="108"/>
      <c r="M277" s="108"/>
      <c r="N277" s="108"/>
      <c r="O277" s="112"/>
      <c r="P277" s="112"/>
      <c r="Q277" s="108"/>
      <c r="R277" s="108"/>
      <c r="S277" s="112"/>
    </row>
    <row r="278" spans="1:19" ht="15.75" customHeight="1" x14ac:dyDescent="0.2">
      <c r="A278" s="108"/>
      <c r="B278" s="108"/>
      <c r="C278" s="108"/>
      <c r="D278" s="107"/>
      <c r="E278" s="108"/>
      <c r="F278" s="108"/>
      <c r="G278" s="108"/>
      <c r="H278" s="108"/>
      <c r="I278" s="108"/>
      <c r="J278" s="109"/>
      <c r="K278" s="109"/>
      <c r="L278" s="108"/>
      <c r="M278" s="108"/>
      <c r="N278" s="108"/>
      <c r="O278" s="112"/>
      <c r="P278" s="112"/>
      <c r="Q278" s="108"/>
      <c r="R278" s="108"/>
      <c r="S278" s="112"/>
    </row>
    <row r="279" spans="1:19" ht="15.75" customHeight="1" x14ac:dyDescent="0.2">
      <c r="A279" s="108"/>
      <c r="B279" s="108"/>
      <c r="C279" s="108"/>
      <c r="D279" s="107"/>
      <c r="E279" s="108"/>
      <c r="F279" s="108"/>
      <c r="G279" s="108"/>
      <c r="H279" s="108"/>
      <c r="I279" s="108"/>
      <c r="J279" s="109"/>
      <c r="K279" s="109"/>
      <c r="L279" s="108"/>
      <c r="M279" s="108"/>
      <c r="N279" s="108"/>
      <c r="O279" s="112"/>
      <c r="P279" s="112"/>
      <c r="Q279" s="108"/>
      <c r="R279" s="108"/>
      <c r="S279" s="112"/>
    </row>
    <row r="280" spans="1:19" ht="15.75" customHeight="1" x14ac:dyDescent="0.2">
      <c r="A280" s="108"/>
      <c r="B280" s="108"/>
      <c r="C280" s="108"/>
      <c r="D280" s="107"/>
      <c r="E280" s="108"/>
      <c r="F280" s="108"/>
      <c r="G280" s="108"/>
      <c r="H280" s="108"/>
      <c r="I280" s="108"/>
      <c r="J280" s="109"/>
      <c r="K280" s="109"/>
      <c r="L280" s="108"/>
      <c r="M280" s="108"/>
      <c r="N280" s="108"/>
      <c r="O280" s="112"/>
      <c r="P280" s="112"/>
      <c r="Q280" s="108"/>
      <c r="R280" s="108"/>
      <c r="S280" s="112"/>
    </row>
    <row r="281" spans="1:19" ht="15.75" customHeight="1" x14ac:dyDescent="0.2">
      <c r="A281" s="108"/>
      <c r="B281" s="108"/>
      <c r="C281" s="108"/>
      <c r="D281" s="107"/>
      <c r="E281" s="108"/>
      <c r="F281" s="108"/>
      <c r="G281" s="108"/>
      <c r="H281" s="108"/>
      <c r="I281" s="108"/>
      <c r="J281" s="109"/>
      <c r="K281" s="109"/>
      <c r="L281" s="108"/>
      <c r="M281" s="108"/>
      <c r="N281" s="108"/>
      <c r="O281" s="112"/>
      <c r="P281" s="112"/>
      <c r="Q281" s="108"/>
      <c r="R281" s="108"/>
      <c r="S281" s="112"/>
    </row>
    <row r="282" spans="1:19" ht="15.75" customHeight="1" x14ac:dyDescent="0.2">
      <c r="A282" s="108"/>
      <c r="B282" s="108"/>
      <c r="C282" s="108"/>
      <c r="D282" s="107"/>
      <c r="E282" s="108"/>
      <c r="F282" s="108"/>
      <c r="G282" s="108"/>
      <c r="H282" s="108"/>
      <c r="I282" s="108"/>
      <c r="J282" s="109"/>
      <c r="K282" s="109"/>
      <c r="L282" s="108"/>
      <c r="M282" s="108"/>
      <c r="N282" s="108"/>
      <c r="O282" s="112"/>
      <c r="P282" s="112"/>
      <c r="Q282" s="108"/>
      <c r="R282" s="108"/>
      <c r="S282" s="112"/>
    </row>
    <row r="283" spans="1:19" ht="15.75" customHeight="1" x14ac:dyDescent="0.2">
      <c r="A283" s="108"/>
      <c r="B283" s="108"/>
      <c r="C283" s="108"/>
      <c r="D283" s="107"/>
      <c r="E283" s="108"/>
      <c r="F283" s="108"/>
      <c r="G283" s="108"/>
      <c r="H283" s="108"/>
      <c r="I283" s="108"/>
      <c r="J283" s="109"/>
      <c r="K283" s="109"/>
      <c r="L283" s="108"/>
      <c r="M283" s="108"/>
      <c r="N283" s="108"/>
      <c r="O283" s="112"/>
      <c r="P283" s="112"/>
      <c r="Q283" s="108"/>
      <c r="R283" s="108"/>
      <c r="S283" s="112"/>
    </row>
    <row r="284" spans="1:19" ht="15.75" customHeight="1" x14ac:dyDescent="0.2">
      <c r="A284" s="108"/>
      <c r="B284" s="108"/>
      <c r="C284" s="108"/>
      <c r="D284" s="107"/>
      <c r="E284" s="108"/>
      <c r="F284" s="108"/>
      <c r="G284" s="108"/>
      <c r="H284" s="108"/>
      <c r="I284" s="108"/>
      <c r="J284" s="109"/>
      <c r="K284" s="109"/>
      <c r="L284" s="108"/>
      <c r="M284" s="108"/>
      <c r="N284" s="108"/>
      <c r="O284" s="112"/>
      <c r="P284" s="112"/>
      <c r="Q284" s="108"/>
      <c r="R284" s="108"/>
      <c r="S284" s="112"/>
    </row>
    <row r="285" spans="1:19" ht="15.75" customHeight="1" x14ac:dyDescent="0.2">
      <c r="A285" s="108"/>
      <c r="B285" s="108"/>
      <c r="C285" s="108"/>
      <c r="D285" s="107"/>
      <c r="E285" s="108"/>
      <c r="F285" s="108"/>
      <c r="G285" s="108"/>
      <c r="H285" s="108"/>
      <c r="I285" s="108"/>
      <c r="J285" s="109"/>
      <c r="K285" s="109"/>
      <c r="L285" s="108"/>
      <c r="M285" s="108"/>
      <c r="N285" s="108"/>
      <c r="O285" s="112"/>
      <c r="P285" s="112"/>
      <c r="Q285" s="108"/>
      <c r="R285" s="108"/>
      <c r="S285" s="112"/>
    </row>
    <row r="286" spans="1:19" ht="15.75" customHeight="1" x14ac:dyDescent="0.2">
      <c r="A286" s="108"/>
      <c r="B286" s="108"/>
      <c r="C286" s="108"/>
      <c r="D286" s="107"/>
      <c r="E286" s="108"/>
      <c r="F286" s="108"/>
      <c r="G286" s="108"/>
      <c r="H286" s="108"/>
      <c r="I286" s="108"/>
      <c r="J286" s="109"/>
      <c r="K286" s="109"/>
      <c r="L286" s="108"/>
      <c r="M286" s="108"/>
      <c r="N286" s="108"/>
      <c r="O286" s="112"/>
      <c r="P286" s="112"/>
      <c r="Q286" s="108"/>
      <c r="R286" s="108"/>
      <c r="S286" s="112"/>
    </row>
    <row r="287" spans="1:19" ht="15.75" customHeight="1" x14ac:dyDescent="0.2">
      <c r="A287" s="108"/>
      <c r="B287" s="108"/>
      <c r="C287" s="108"/>
      <c r="D287" s="107"/>
      <c r="E287" s="108"/>
      <c r="F287" s="108"/>
      <c r="G287" s="108"/>
      <c r="H287" s="108"/>
      <c r="I287" s="108"/>
      <c r="J287" s="109"/>
      <c r="K287" s="109"/>
      <c r="L287" s="108"/>
      <c r="M287" s="108"/>
      <c r="N287" s="108"/>
      <c r="O287" s="112"/>
      <c r="P287" s="112"/>
      <c r="Q287" s="108"/>
      <c r="R287" s="108"/>
      <c r="S287" s="112"/>
    </row>
    <row r="288" spans="1:19" ht="15.75" customHeight="1" x14ac:dyDescent="0.2">
      <c r="A288" s="108"/>
      <c r="B288" s="108"/>
      <c r="C288" s="108"/>
      <c r="D288" s="107"/>
      <c r="E288" s="108"/>
      <c r="F288" s="108"/>
      <c r="G288" s="108"/>
      <c r="H288" s="108"/>
      <c r="I288" s="108"/>
      <c r="J288" s="109"/>
      <c r="K288" s="109"/>
      <c r="L288" s="108"/>
      <c r="M288" s="108"/>
      <c r="N288" s="108"/>
      <c r="O288" s="112"/>
      <c r="P288" s="112"/>
      <c r="Q288" s="108"/>
      <c r="R288" s="108"/>
      <c r="S288" s="112"/>
    </row>
    <row r="289" spans="1:19" ht="15.75" customHeight="1" x14ac:dyDescent="0.2">
      <c r="A289" s="108"/>
      <c r="B289" s="108"/>
      <c r="C289" s="108"/>
      <c r="D289" s="107"/>
      <c r="E289" s="108"/>
      <c r="F289" s="108"/>
      <c r="G289" s="108"/>
      <c r="H289" s="108"/>
      <c r="I289" s="108"/>
      <c r="J289" s="109"/>
      <c r="K289" s="109"/>
      <c r="L289" s="108"/>
      <c r="M289" s="108"/>
      <c r="N289" s="108"/>
      <c r="O289" s="112"/>
      <c r="P289" s="112"/>
      <c r="Q289" s="108"/>
      <c r="R289" s="108"/>
      <c r="S289" s="112"/>
    </row>
    <row r="290" spans="1:19" ht="15.75" customHeight="1" x14ac:dyDescent="0.2">
      <c r="A290" s="108"/>
      <c r="B290" s="108"/>
      <c r="C290" s="108"/>
      <c r="D290" s="107"/>
      <c r="E290" s="108"/>
      <c r="F290" s="108"/>
      <c r="G290" s="108"/>
      <c r="H290" s="108"/>
      <c r="I290" s="108"/>
      <c r="J290" s="109"/>
      <c r="K290" s="109"/>
      <c r="L290" s="108"/>
      <c r="M290" s="108"/>
      <c r="N290" s="108"/>
      <c r="O290" s="112"/>
      <c r="P290" s="112"/>
      <c r="Q290" s="108"/>
      <c r="R290" s="108"/>
      <c r="S290" s="112"/>
    </row>
    <row r="291" spans="1:19" ht="15.75" customHeight="1" x14ac:dyDescent="0.2">
      <c r="A291" s="108"/>
      <c r="B291" s="108"/>
      <c r="C291" s="108"/>
      <c r="D291" s="107"/>
      <c r="E291" s="108"/>
      <c r="F291" s="108"/>
      <c r="G291" s="108"/>
      <c r="H291" s="108"/>
      <c r="I291" s="108"/>
      <c r="J291" s="109"/>
      <c r="K291" s="109"/>
      <c r="L291" s="108"/>
      <c r="M291" s="108"/>
      <c r="N291" s="108"/>
      <c r="O291" s="112"/>
      <c r="P291" s="112"/>
      <c r="Q291" s="108"/>
      <c r="R291" s="108"/>
      <c r="S291" s="112"/>
    </row>
    <row r="292" spans="1:19" ht="15.75" customHeight="1" x14ac:dyDescent="0.2">
      <c r="A292" s="108"/>
      <c r="B292" s="108"/>
      <c r="C292" s="108"/>
      <c r="D292" s="107"/>
      <c r="E292" s="108"/>
      <c r="F292" s="108"/>
      <c r="G292" s="108"/>
      <c r="H292" s="108"/>
      <c r="I292" s="108"/>
      <c r="J292" s="109"/>
      <c r="K292" s="109"/>
      <c r="L292" s="108"/>
      <c r="M292" s="108"/>
      <c r="N292" s="108"/>
      <c r="O292" s="112"/>
      <c r="P292" s="112"/>
      <c r="Q292" s="108"/>
      <c r="R292" s="108"/>
      <c r="S292" s="112"/>
    </row>
    <row r="293" spans="1:19" ht="15.75" customHeight="1" x14ac:dyDescent="0.2">
      <c r="A293" s="108"/>
      <c r="B293" s="108"/>
      <c r="C293" s="108"/>
      <c r="D293" s="107"/>
      <c r="E293" s="108"/>
      <c r="F293" s="108"/>
      <c r="G293" s="108"/>
      <c r="H293" s="108"/>
      <c r="I293" s="108"/>
      <c r="J293" s="109"/>
      <c r="K293" s="109"/>
      <c r="L293" s="108"/>
      <c r="M293" s="108"/>
      <c r="N293" s="108"/>
      <c r="O293" s="112"/>
      <c r="P293" s="112"/>
      <c r="Q293" s="108"/>
      <c r="R293" s="108"/>
      <c r="S293" s="112"/>
    </row>
    <row r="294" spans="1:19" ht="15.75" customHeight="1" x14ac:dyDescent="0.2">
      <c r="A294" s="108"/>
      <c r="B294" s="108"/>
      <c r="C294" s="108"/>
      <c r="D294" s="107"/>
      <c r="E294" s="108"/>
      <c r="F294" s="108"/>
      <c r="G294" s="108"/>
      <c r="H294" s="108"/>
      <c r="I294" s="108"/>
      <c r="J294" s="109"/>
      <c r="K294" s="109"/>
      <c r="L294" s="108"/>
      <c r="M294" s="108"/>
      <c r="N294" s="108"/>
      <c r="O294" s="112"/>
      <c r="P294" s="112"/>
      <c r="Q294" s="108"/>
      <c r="R294" s="108"/>
      <c r="S294" s="112"/>
    </row>
    <row r="295" spans="1:19" ht="15.75" customHeight="1" x14ac:dyDescent="0.2">
      <c r="A295" s="108"/>
      <c r="B295" s="108"/>
      <c r="C295" s="108"/>
      <c r="D295" s="107"/>
      <c r="E295" s="108"/>
      <c r="F295" s="108"/>
      <c r="G295" s="108"/>
      <c r="H295" s="108"/>
      <c r="I295" s="108"/>
      <c r="J295" s="109"/>
      <c r="K295" s="109"/>
      <c r="L295" s="108"/>
      <c r="M295" s="108"/>
      <c r="N295" s="108"/>
      <c r="O295" s="112"/>
      <c r="P295" s="112"/>
      <c r="Q295" s="108"/>
      <c r="R295" s="108"/>
      <c r="S295" s="112"/>
    </row>
    <row r="296" spans="1:19" ht="15.75" customHeight="1" x14ac:dyDescent="0.2">
      <c r="A296" s="108"/>
      <c r="B296" s="108"/>
      <c r="C296" s="108"/>
      <c r="D296" s="107"/>
      <c r="E296" s="108"/>
      <c r="F296" s="108"/>
      <c r="G296" s="108"/>
      <c r="H296" s="108"/>
      <c r="I296" s="108"/>
      <c r="J296" s="109"/>
      <c r="K296" s="109"/>
      <c r="L296" s="108"/>
      <c r="M296" s="108"/>
      <c r="N296" s="108"/>
      <c r="O296" s="112"/>
      <c r="P296" s="112"/>
      <c r="Q296" s="108"/>
      <c r="R296" s="108"/>
      <c r="S296" s="112"/>
    </row>
    <row r="297" spans="1:19" ht="15.75" customHeight="1" x14ac:dyDescent="0.2">
      <c r="A297" s="108"/>
      <c r="B297" s="108"/>
      <c r="C297" s="108"/>
      <c r="D297" s="107"/>
      <c r="E297" s="108"/>
      <c r="F297" s="108"/>
      <c r="G297" s="108"/>
      <c r="H297" s="108"/>
      <c r="I297" s="108"/>
      <c r="J297" s="109"/>
      <c r="K297" s="109"/>
      <c r="L297" s="108"/>
      <c r="M297" s="108"/>
      <c r="N297" s="108"/>
      <c r="O297" s="112"/>
      <c r="P297" s="112"/>
      <c r="Q297" s="108"/>
      <c r="R297" s="108"/>
      <c r="S297" s="112"/>
    </row>
    <row r="298" spans="1:19" ht="15.75" customHeight="1" x14ac:dyDescent="0.2">
      <c r="A298" s="108"/>
      <c r="B298" s="108"/>
      <c r="C298" s="108"/>
      <c r="D298" s="107"/>
      <c r="E298" s="108"/>
      <c r="F298" s="108"/>
      <c r="G298" s="108"/>
      <c r="H298" s="108"/>
      <c r="I298" s="108"/>
      <c r="J298" s="109"/>
      <c r="K298" s="109"/>
      <c r="L298" s="108"/>
      <c r="M298" s="108"/>
      <c r="N298" s="108"/>
      <c r="O298" s="112"/>
      <c r="P298" s="112"/>
      <c r="Q298" s="108"/>
      <c r="R298" s="108"/>
      <c r="S298" s="112"/>
    </row>
    <row r="299" spans="1:19" ht="15.75" customHeight="1" x14ac:dyDescent="0.2">
      <c r="A299" s="108"/>
      <c r="B299" s="108"/>
      <c r="C299" s="108"/>
      <c r="D299" s="107"/>
      <c r="E299" s="108"/>
      <c r="F299" s="108"/>
      <c r="G299" s="108"/>
      <c r="H299" s="108"/>
      <c r="I299" s="108"/>
      <c r="J299" s="109"/>
      <c r="K299" s="109"/>
      <c r="L299" s="108"/>
      <c r="M299" s="108"/>
      <c r="N299" s="108"/>
      <c r="O299" s="112"/>
      <c r="P299" s="112"/>
      <c r="Q299" s="108"/>
      <c r="R299" s="108"/>
      <c r="S299" s="112"/>
    </row>
    <row r="300" spans="1:19" ht="15.75" customHeight="1" x14ac:dyDescent="0.2">
      <c r="A300" s="108"/>
      <c r="B300" s="108"/>
      <c r="C300" s="108"/>
      <c r="D300" s="107"/>
      <c r="E300" s="108"/>
      <c r="F300" s="108"/>
      <c r="G300" s="108"/>
      <c r="H300" s="108"/>
      <c r="I300" s="108"/>
      <c r="J300" s="109"/>
      <c r="K300" s="109"/>
      <c r="L300" s="108"/>
      <c r="M300" s="108"/>
      <c r="N300" s="108"/>
      <c r="O300" s="112"/>
      <c r="P300" s="112"/>
      <c r="Q300" s="108"/>
      <c r="R300" s="108"/>
      <c r="S300" s="112"/>
    </row>
    <row r="301" spans="1:19" ht="15.75" customHeight="1" x14ac:dyDescent="0.2">
      <c r="A301" s="108"/>
      <c r="B301" s="108"/>
      <c r="C301" s="108"/>
      <c r="D301" s="107"/>
      <c r="E301" s="108"/>
      <c r="F301" s="108"/>
      <c r="G301" s="108"/>
      <c r="H301" s="108"/>
      <c r="I301" s="108"/>
      <c r="J301" s="109"/>
      <c r="K301" s="109"/>
      <c r="L301" s="108"/>
      <c r="M301" s="108"/>
      <c r="N301" s="108"/>
      <c r="O301" s="112"/>
      <c r="P301" s="112"/>
      <c r="Q301" s="108"/>
      <c r="R301" s="108"/>
      <c r="S301" s="112"/>
    </row>
    <row r="302" spans="1:19" ht="15.75" customHeight="1" x14ac:dyDescent="0.2">
      <c r="A302" s="108"/>
      <c r="B302" s="108"/>
      <c r="C302" s="108"/>
      <c r="D302" s="107"/>
      <c r="E302" s="108"/>
      <c r="F302" s="108"/>
      <c r="G302" s="108"/>
      <c r="H302" s="108"/>
      <c r="I302" s="108"/>
      <c r="J302" s="109"/>
      <c r="K302" s="109"/>
      <c r="L302" s="108"/>
      <c r="M302" s="108"/>
      <c r="N302" s="108"/>
      <c r="O302" s="112"/>
      <c r="P302" s="112"/>
      <c r="Q302" s="108"/>
      <c r="R302" s="108"/>
      <c r="S302" s="112"/>
    </row>
    <row r="303" spans="1:19" ht="15.75" customHeight="1" x14ac:dyDescent="0.2">
      <c r="A303" s="108"/>
      <c r="B303" s="108"/>
      <c r="C303" s="108"/>
      <c r="D303" s="107"/>
      <c r="E303" s="108"/>
      <c r="F303" s="108"/>
      <c r="G303" s="108"/>
      <c r="H303" s="108"/>
      <c r="I303" s="108"/>
      <c r="J303" s="109"/>
      <c r="K303" s="109"/>
      <c r="L303" s="108"/>
      <c r="M303" s="108"/>
      <c r="N303" s="108"/>
      <c r="O303" s="112"/>
      <c r="P303" s="112"/>
      <c r="Q303" s="108"/>
      <c r="R303" s="108"/>
      <c r="S303" s="112"/>
    </row>
    <row r="304" spans="1:19" ht="15.75" customHeight="1" x14ac:dyDescent="0.2">
      <c r="A304" s="108"/>
      <c r="B304" s="108"/>
      <c r="C304" s="108"/>
      <c r="D304" s="107"/>
      <c r="E304" s="108"/>
      <c r="F304" s="108"/>
      <c r="G304" s="108"/>
      <c r="H304" s="108"/>
      <c r="I304" s="108"/>
      <c r="J304" s="109"/>
      <c r="K304" s="109"/>
      <c r="L304" s="108"/>
      <c r="M304" s="108"/>
      <c r="N304" s="108"/>
      <c r="O304" s="112"/>
      <c r="P304" s="112"/>
      <c r="Q304" s="108"/>
      <c r="R304" s="108"/>
      <c r="S304" s="112"/>
    </row>
    <row r="305" spans="1:19" ht="15.75" customHeight="1" x14ac:dyDescent="0.2">
      <c r="A305" s="108"/>
      <c r="B305" s="108"/>
      <c r="C305" s="108"/>
      <c r="D305" s="107"/>
      <c r="E305" s="108"/>
      <c r="F305" s="108"/>
      <c r="G305" s="108"/>
      <c r="H305" s="108"/>
      <c r="I305" s="108"/>
      <c r="J305" s="109"/>
      <c r="K305" s="109"/>
      <c r="L305" s="108"/>
      <c r="M305" s="108"/>
      <c r="N305" s="108"/>
      <c r="O305" s="112"/>
      <c r="P305" s="112"/>
      <c r="Q305" s="108"/>
      <c r="R305" s="108"/>
      <c r="S305" s="112"/>
    </row>
    <row r="306" spans="1:19" ht="15.75" customHeight="1" x14ac:dyDescent="0.2">
      <c r="A306" s="108"/>
      <c r="B306" s="108"/>
      <c r="C306" s="108"/>
      <c r="D306" s="107"/>
      <c r="E306" s="108"/>
      <c r="F306" s="108"/>
      <c r="G306" s="108"/>
      <c r="H306" s="108"/>
      <c r="I306" s="108"/>
      <c r="J306" s="109"/>
      <c r="K306" s="109"/>
      <c r="L306" s="108"/>
      <c r="M306" s="108"/>
      <c r="N306" s="108"/>
      <c r="O306" s="112"/>
      <c r="P306" s="112"/>
      <c r="Q306" s="108"/>
      <c r="R306" s="108"/>
      <c r="S306" s="112"/>
    </row>
    <row r="307" spans="1:19" ht="15.75" customHeight="1" x14ac:dyDescent="0.2">
      <c r="A307" s="108"/>
      <c r="B307" s="108"/>
      <c r="C307" s="108"/>
      <c r="D307" s="107"/>
      <c r="E307" s="108"/>
      <c r="F307" s="108"/>
      <c r="G307" s="108"/>
      <c r="H307" s="108"/>
      <c r="I307" s="108"/>
      <c r="J307" s="109"/>
      <c r="K307" s="109"/>
      <c r="L307" s="108"/>
      <c r="M307" s="108"/>
      <c r="N307" s="108"/>
      <c r="O307" s="112"/>
      <c r="P307" s="112"/>
      <c r="Q307" s="108"/>
      <c r="R307" s="108"/>
      <c r="S307" s="112"/>
    </row>
    <row r="308" spans="1:19" ht="15.75" customHeight="1" x14ac:dyDescent="0.2">
      <c r="A308" s="108"/>
      <c r="B308" s="108"/>
      <c r="C308" s="108"/>
      <c r="D308" s="107"/>
      <c r="E308" s="108"/>
      <c r="F308" s="108"/>
      <c r="G308" s="108"/>
      <c r="H308" s="108"/>
      <c r="I308" s="108"/>
      <c r="J308" s="109"/>
      <c r="K308" s="109"/>
      <c r="L308" s="108"/>
      <c r="M308" s="108"/>
      <c r="N308" s="108"/>
      <c r="O308" s="112"/>
      <c r="P308" s="112"/>
      <c r="Q308" s="108"/>
      <c r="R308" s="108"/>
      <c r="S308" s="112"/>
    </row>
    <row r="309" spans="1:19" ht="15.75" customHeight="1" x14ac:dyDescent="0.2">
      <c r="A309" s="108"/>
      <c r="B309" s="108"/>
      <c r="C309" s="108"/>
      <c r="D309" s="107"/>
      <c r="E309" s="108"/>
      <c r="F309" s="108"/>
      <c r="G309" s="108"/>
      <c r="H309" s="108"/>
      <c r="I309" s="108"/>
      <c r="J309" s="109"/>
      <c r="K309" s="109"/>
      <c r="L309" s="108"/>
      <c r="M309" s="108"/>
      <c r="N309" s="108"/>
      <c r="O309" s="112"/>
      <c r="P309" s="112"/>
      <c r="Q309" s="108"/>
      <c r="R309" s="108"/>
      <c r="S309" s="112"/>
    </row>
    <row r="310" spans="1:19" ht="15.75" customHeight="1" x14ac:dyDescent="0.2">
      <c r="A310" s="108"/>
      <c r="B310" s="108"/>
      <c r="C310" s="108"/>
      <c r="D310" s="107"/>
      <c r="E310" s="108"/>
      <c r="F310" s="108"/>
      <c r="G310" s="108"/>
      <c r="H310" s="108"/>
      <c r="I310" s="108"/>
      <c r="J310" s="109"/>
      <c r="K310" s="109"/>
      <c r="L310" s="108"/>
      <c r="M310" s="108"/>
      <c r="N310" s="108"/>
      <c r="O310" s="112"/>
      <c r="P310" s="112"/>
      <c r="Q310" s="108"/>
      <c r="R310" s="108"/>
      <c r="S310" s="112"/>
    </row>
    <row r="311" spans="1:19" ht="15.75" customHeight="1" x14ac:dyDescent="0.2">
      <c r="A311" s="108"/>
      <c r="B311" s="108"/>
      <c r="C311" s="108"/>
      <c r="D311" s="107"/>
      <c r="E311" s="108"/>
      <c r="F311" s="108"/>
      <c r="G311" s="108"/>
      <c r="H311" s="108"/>
      <c r="I311" s="108"/>
      <c r="J311" s="109"/>
      <c r="K311" s="109"/>
      <c r="L311" s="108"/>
      <c r="M311" s="108"/>
      <c r="N311" s="108"/>
      <c r="O311" s="112"/>
      <c r="P311" s="112"/>
      <c r="Q311" s="108"/>
      <c r="R311" s="108"/>
      <c r="S311" s="112"/>
    </row>
    <row r="312" spans="1:19" ht="15.75" customHeight="1" x14ac:dyDescent="0.2">
      <c r="A312" s="108"/>
      <c r="B312" s="108"/>
      <c r="C312" s="108"/>
      <c r="D312" s="107"/>
      <c r="E312" s="108"/>
      <c r="F312" s="108"/>
      <c r="G312" s="108"/>
      <c r="H312" s="108"/>
      <c r="I312" s="108"/>
      <c r="J312" s="109"/>
      <c r="K312" s="109"/>
      <c r="L312" s="108"/>
      <c r="M312" s="108"/>
      <c r="N312" s="108"/>
      <c r="O312" s="112"/>
      <c r="P312" s="112"/>
      <c r="Q312" s="108"/>
      <c r="R312" s="108"/>
      <c r="S312" s="112"/>
    </row>
    <row r="313" spans="1:19" ht="15.75" customHeight="1" x14ac:dyDescent="0.2">
      <c r="A313" s="108"/>
      <c r="B313" s="108"/>
      <c r="C313" s="108"/>
      <c r="D313" s="107"/>
      <c r="E313" s="108"/>
      <c r="F313" s="108"/>
      <c r="G313" s="108"/>
      <c r="H313" s="108"/>
      <c r="I313" s="108"/>
      <c r="J313" s="109"/>
      <c r="K313" s="109"/>
      <c r="L313" s="108"/>
      <c r="M313" s="108"/>
      <c r="N313" s="108"/>
      <c r="O313" s="112"/>
      <c r="P313" s="112"/>
      <c r="Q313" s="108"/>
      <c r="R313" s="108"/>
      <c r="S313" s="112"/>
    </row>
    <row r="314" spans="1:19" ht="15.75" customHeight="1" x14ac:dyDescent="0.2">
      <c r="A314" s="108"/>
      <c r="B314" s="108"/>
      <c r="C314" s="108"/>
      <c r="D314" s="107"/>
      <c r="E314" s="108"/>
      <c r="F314" s="108"/>
      <c r="G314" s="108"/>
      <c r="H314" s="108"/>
      <c r="I314" s="108"/>
      <c r="J314" s="109"/>
      <c r="K314" s="109"/>
      <c r="L314" s="108"/>
      <c r="M314" s="108"/>
      <c r="N314" s="108"/>
      <c r="O314" s="112"/>
      <c r="P314" s="112"/>
      <c r="Q314" s="108"/>
      <c r="R314" s="108"/>
      <c r="S314" s="112"/>
    </row>
    <row r="315" spans="1:19" ht="15.75" customHeight="1" x14ac:dyDescent="0.2">
      <c r="A315" s="108"/>
      <c r="B315" s="108"/>
      <c r="C315" s="108"/>
      <c r="D315" s="107"/>
      <c r="E315" s="108"/>
      <c r="F315" s="108"/>
      <c r="G315" s="108"/>
      <c r="H315" s="108"/>
      <c r="I315" s="108"/>
      <c r="J315" s="109"/>
      <c r="K315" s="109"/>
      <c r="L315" s="108"/>
      <c r="M315" s="108"/>
      <c r="N315" s="108"/>
      <c r="O315" s="112"/>
      <c r="P315" s="112"/>
      <c r="Q315" s="108"/>
      <c r="R315" s="108"/>
      <c r="S315" s="112"/>
    </row>
    <row r="316" spans="1:19" ht="15.75" customHeight="1" x14ac:dyDescent="0.2">
      <c r="A316" s="108"/>
      <c r="B316" s="108"/>
      <c r="C316" s="108"/>
      <c r="D316" s="107"/>
      <c r="E316" s="108"/>
      <c r="F316" s="108"/>
      <c r="G316" s="108"/>
      <c r="H316" s="108"/>
      <c r="I316" s="108"/>
      <c r="J316" s="109"/>
      <c r="K316" s="109"/>
      <c r="L316" s="108"/>
      <c r="M316" s="108"/>
      <c r="N316" s="108"/>
      <c r="O316" s="112"/>
      <c r="P316" s="112"/>
      <c r="Q316" s="108"/>
      <c r="R316" s="108"/>
      <c r="S316" s="112"/>
    </row>
    <row r="317" spans="1:19" ht="15.75" customHeight="1" x14ac:dyDescent="0.2">
      <c r="A317" s="108"/>
      <c r="B317" s="108"/>
      <c r="C317" s="108"/>
      <c r="D317" s="107"/>
      <c r="E317" s="108"/>
      <c r="F317" s="108"/>
      <c r="G317" s="108"/>
      <c r="H317" s="108"/>
      <c r="I317" s="108"/>
      <c r="J317" s="109"/>
      <c r="K317" s="109"/>
      <c r="L317" s="108"/>
      <c r="M317" s="108"/>
      <c r="N317" s="108"/>
      <c r="O317" s="112"/>
      <c r="P317" s="112"/>
      <c r="Q317" s="108"/>
      <c r="R317" s="108"/>
      <c r="S317" s="112"/>
    </row>
    <row r="318" spans="1:19" ht="15.75" customHeight="1" x14ac:dyDescent="0.2">
      <c r="A318" s="108"/>
      <c r="B318" s="108"/>
      <c r="C318" s="108"/>
      <c r="D318" s="107"/>
      <c r="E318" s="108"/>
      <c r="F318" s="108"/>
      <c r="G318" s="108"/>
      <c r="H318" s="108"/>
      <c r="I318" s="108"/>
      <c r="J318" s="109"/>
      <c r="K318" s="109"/>
      <c r="L318" s="108"/>
      <c r="M318" s="108"/>
      <c r="N318" s="108"/>
      <c r="O318" s="112"/>
      <c r="P318" s="112"/>
      <c r="Q318" s="108"/>
      <c r="R318" s="108"/>
      <c r="S318" s="112"/>
    </row>
    <row r="319" spans="1:19" ht="15.75" customHeight="1" x14ac:dyDescent="0.2">
      <c r="A319" s="108"/>
      <c r="B319" s="108"/>
      <c r="C319" s="108"/>
      <c r="D319" s="107"/>
      <c r="E319" s="108"/>
      <c r="F319" s="108"/>
      <c r="G319" s="108"/>
      <c r="H319" s="108"/>
      <c r="I319" s="108"/>
      <c r="J319" s="109"/>
      <c r="K319" s="109"/>
      <c r="L319" s="108"/>
      <c r="M319" s="108"/>
      <c r="N319" s="108"/>
      <c r="O319" s="112"/>
      <c r="P319" s="112"/>
      <c r="Q319" s="108"/>
      <c r="R319" s="108"/>
      <c r="S319" s="112"/>
    </row>
    <row r="320" spans="1:19" ht="15.75" customHeight="1" x14ac:dyDescent="0.2">
      <c r="A320" s="108"/>
      <c r="B320" s="108"/>
      <c r="C320" s="108"/>
      <c r="D320" s="107"/>
      <c r="E320" s="108"/>
      <c r="F320" s="108"/>
      <c r="G320" s="108"/>
      <c r="H320" s="108"/>
      <c r="I320" s="108"/>
      <c r="J320" s="109"/>
      <c r="K320" s="109"/>
      <c r="L320" s="108"/>
      <c r="M320" s="108"/>
      <c r="N320" s="108"/>
      <c r="O320" s="112"/>
      <c r="P320" s="112"/>
      <c r="Q320" s="108"/>
      <c r="R320" s="108"/>
      <c r="S320" s="112"/>
    </row>
    <row r="321" spans="1:19" ht="15.75" customHeight="1" x14ac:dyDescent="0.2">
      <c r="A321" s="108"/>
      <c r="B321" s="108"/>
      <c r="C321" s="108"/>
      <c r="D321" s="107"/>
      <c r="E321" s="108"/>
      <c r="F321" s="108"/>
      <c r="G321" s="108"/>
      <c r="H321" s="108"/>
      <c r="I321" s="108"/>
      <c r="J321" s="109"/>
      <c r="K321" s="109"/>
      <c r="L321" s="108"/>
      <c r="M321" s="108"/>
      <c r="N321" s="108"/>
      <c r="O321" s="112"/>
      <c r="P321" s="112"/>
      <c r="Q321" s="108"/>
      <c r="R321" s="108"/>
      <c r="S321" s="112"/>
    </row>
    <row r="322" spans="1:19" ht="15.75" customHeight="1" x14ac:dyDescent="0.2">
      <c r="A322" s="108"/>
      <c r="B322" s="108"/>
      <c r="C322" s="108"/>
      <c r="D322" s="107"/>
      <c r="E322" s="108"/>
      <c r="F322" s="108"/>
      <c r="G322" s="108"/>
      <c r="H322" s="108"/>
      <c r="I322" s="108"/>
      <c r="J322" s="109"/>
      <c r="K322" s="109"/>
      <c r="L322" s="108"/>
      <c r="M322" s="108"/>
      <c r="N322" s="108"/>
      <c r="O322" s="112"/>
      <c r="P322" s="112"/>
      <c r="Q322" s="108"/>
      <c r="R322" s="108"/>
      <c r="S322" s="112"/>
    </row>
    <row r="323" spans="1:19" ht="15.75" customHeight="1" x14ac:dyDescent="0.2">
      <c r="A323" s="108"/>
      <c r="B323" s="108"/>
      <c r="C323" s="108"/>
      <c r="D323" s="107"/>
      <c r="E323" s="108"/>
      <c r="F323" s="108"/>
      <c r="G323" s="108"/>
      <c r="H323" s="108"/>
      <c r="I323" s="108"/>
      <c r="J323" s="109"/>
      <c r="K323" s="109"/>
      <c r="L323" s="108"/>
      <c r="M323" s="108"/>
      <c r="N323" s="108"/>
      <c r="O323" s="112"/>
      <c r="P323" s="112"/>
      <c r="Q323" s="108"/>
      <c r="R323" s="108"/>
      <c r="S323" s="112"/>
    </row>
    <row r="324" spans="1:19" ht="15.75" customHeight="1" x14ac:dyDescent="0.2">
      <c r="A324" s="108"/>
      <c r="B324" s="108"/>
      <c r="C324" s="108"/>
      <c r="D324" s="107"/>
      <c r="E324" s="108"/>
      <c r="F324" s="108"/>
      <c r="G324" s="108"/>
      <c r="H324" s="108"/>
      <c r="I324" s="108"/>
      <c r="J324" s="109"/>
      <c r="K324" s="109"/>
      <c r="L324" s="108"/>
      <c r="M324" s="108"/>
      <c r="N324" s="108"/>
      <c r="O324" s="112"/>
      <c r="P324" s="112"/>
      <c r="Q324" s="108"/>
      <c r="R324" s="108"/>
      <c r="S324" s="112"/>
    </row>
    <row r="325" spans="1:19" ht="15.75" customHeight="1" x14ac:dyDescent="0.2">
      <c r="A325" s="108"/>
      <c r="B325" s="108"/>
      <c r="C325" s="108"/>
      <c r="D325" s="107"/>
      <c r="E325" s="108"/>
      <c r="F325" s="108"/>
      <c r="G325" s="108"/>
      <c r="H325" s="108"/>
      <c r="I325" s="108"/>
      <c r="J325" s="109"/>
      <c r="K325" s="109"/>
      <c r="L325" s="108"/>
      <c r="M325" s="108"/>
      <c r="N325" s="108"/>
      <c r="O325" s="112"/>
      <c r="P325" s="112"/>
      <c r="Q325" s="108"/>
      <c r="R325" s="108"/>
      <c r="S325" s="112"/>
    </row>
    <row r="326" spans="1:19" ht="15.75" customHeight="1" x14ac:dyDescent="0.2">
      <c r="A326" s="108"/>
      <c r="B326" s="108"/>
      <c r="C326" s="108"/>
      <c r="D326" s="107"/>
      <c r="E326" s="108"/>
      <c r="F326" s="108"/>
      <c r="G326" s="108"/>
      <c r="H326" s="108"/>
      <c r="I326" s="108"/>
      <c r="J326" s="109"/>
      <c r="K326" s="109"/>
      <c r="L326" s="108"/>
      <c r="M326" s="108"/>
      <c r="N326" s="108"/>
      <c r="O326" s="112"/>
      <c r="P326" s="112"/>
      <c r="Q326" s="108"/>
      <c r="R326" s="108"/>
      <c r="S326" s="112"/>
    </row>
    <row r="327" spans="1:19" ht="15.75" customHeight="1" x14ac:dyDescent="0.2">
      <c r="A327" s="108"/>
      <c r="B327" s="108"/>
      <c r="C327" s="108"/>
      <c r="D327" s="107"/>
      <c r="E327" s="108"/>
      <c r="F327" s="108"/>
      <c r="G327" s="108"/>
      <c r="H327" s="108"/>
      <c r="I327" s="108"/>
      <c r="J327" s="109"/>
      <c r="K327" s="109"/>
      <c r="L327" s="108"/>
      <c r="M327" s="108"/>
      <c r="N327" s="108"/>
      <c r="O327" s="112"/>
      <c r="P327" s="112"/>
      <c r="Q327" s="108"/>
      <c r="R327" s="108"/>
      <c r="S327" s="112"/>
    </row>
    <row r="328" spans="1:19" ht="15.75" customHeight="1" x14ac:dyDescent="0.2">
      <c r="A328" s="108"/>
      <c r="B328" s="108"/>
      <c r="C328" s="108"/>
      <c r="D328" s="107"/>
      <c r="E328" s="108"/>
      <c r="F328" s="108"/>
      <c r="G328" s="108"/>
      <c r="H328" s="108"/>
      <c r="I328" s="108"/>
      <c r="J328" s="109"/>
      <c r="K328" s="109"/>
      <c r="L328" s="108"/>
      <c r="M328" s="108"/>
      <c r="N328" s="108"/>
      <c r="O328" s="112"/>
      <c r="P328" s="112"/>
      <c r="Q328" s="108"/>
      <c r="R328" s="108"/>
      <c r="S328" s="112"/>
    </row>
    <row r="329" spans="1:19" ht="15.75" customHeight="1" x14ac:dyDescent="0.2">
      <c r="A329" s="108"/>
      <c r="B329" s="108"/>
      <c r="C329" s="108"/>
      <c r="D329" s="107"/>
      <c r="E329" s="108"/>
      <c r="F329" s="108"/>
      <c r="G329" s="108"/>
      <c r="H329" s="108"/>
      <c r="I329" s="108"/>
      <c r="J329" s="109"/>
      <c r="K329" s="109"/>
      <c r="L329" s="108"/>
      <c r="M329" s="108"/>
      <c r="N329" s="108"/>
      <c r="O329" s="112"/>
      <c r="P329" s="112"/>
      <c r="Q329" s="108"/>
      <c r="R329" s="108"/>
      <c r="S329" s="112"/>
    </row>
    <row r="330" spans="1:19" ht="15.75" customHeight="1" x14ac:dyDescent="0.2">
      <c r="A330" s="108"/>
      <c r="B330" s="108"/>
      <c r="C330" s="108"/>
      <c r="D330" s="107"/>
      <c r="E330" s="108"/>
      <c r="F330" s="108"/>
      <c r="G330" s="108"/>
      <c r="H330" s="108"/>
      <c r="I330" s="108"/>
      <c r="J330" s="109"/>
      <c r="K330" s="109"/>
      <c r="L330" s="108"/>
      <c r="M330" s="108"/>
      <c r="N330" s="108"/>
      <c r="O330" s="112"/>
      <c r="P330" s="112"/>
      <c r="Q330" s="108"/>
      <c r="R330" s="108"/>
      <c r="S330" s="112"/>
    </row>
    <row r="331" spans="1:19" ht="15.75" customHeight="1" x14ac:dyDescent="0.2">
      <c r="A331" s="108"/>
      <c r="B331" s="108"/>
      <c r="C331" s="108"/>
      <c r="D331" s="107"/>
      <c r="E331" s="108"/>
      <c r="F331" s="108"/>
      <c r="G331" s="108"/>
      <c r="H331" s="108"/>
      <c r="I331" s="108"/>
      <c r="J331" s="109"/>
      <c r="K331" s="109"/>
      <c r="L331" s="108"/>
      <c r="M331" s="108"/>
      <c r="N331" s="108"/>
      <c r="O331" s="112"/>
      <c r="P331" s="112"/>
      <c r="Q331" s="108"/>
      <c r="R331" s="108"/>
      <c r="S331" s="112"/>
    </row>
    <row r="332" spans="1:19" ht="15.75" customHeight="1" x14ac:dyDescent="0.2">
      <c r="A332" s="108"/>
      <c r="B332" s="108"/>
      <c r="C332" s="108"/>
      <c r="D332" s="107"/>
      <c r="E332" s="108"/>
      <c r="F332" s="108"/>
      <c r="G332" s="108"/>
      <c r="H332" s="108"/>
      <c r="I332" s="108"/>
      <c r="J332" s="109"/>
      <c r="K332" s="109"/>
      <c r="L332" s="108"/>
      <c r="M332" s="108"/>
      <c r="N332" s="108"/>
      <c r="O332" s="112"/>
      <c r="P332" s="112"/>
      <c r="Q332" s="108"/>
      <c r="R332" s="108"/>
      <c r="S332" s="112"/>
    </row>
    <row r="333" spans="1:19" ht="15.75" customHeight="1" x14ac:dyDescent="0.2">
      <c r="A333" s="108"/>
      <c r="B333" s="108"/>
      <c r="C333" s="108"/>
      <c r="D333" s="107"/>
      <c r="E333" s="108"/>
      <c r="F333" s="108"/>
      <c r="G333" s="108"/>
      <c r="H333" s="108"/>
      <c r="I333" s="108"/>
      <c r="J333" s="109"/>
      <c r="K333" s="109"/>
      <c r="L333" s="108"/>
      <c r="M333" s="108"/>
      <c r="N333" s="108"/>
      <c r="O333" s="112"/>
      <c r="P333" s="112"/>
      <c r="Q333" s="108"/>
      <c r="R333" s="108"/>
      <c r="S333" s="112"/>
    </row>
    <row r="334" spans="1:19" ht="15.75" customHeight="1" x14ac:dyDescent="0.2">
      <c r="A334" s="108"/>
      <c r="B334" s="108"/>
      <c r="C334" s="108"/>
      <c r="D334" s="107"/>
      <c r="E334" s="108"/>
      <c r="F334" s="108"/>
      <c r="G334" s="108"/>
      <c r="H334" s="108"/>
      <c r="I334" s="108"/>
      <c r="J334" s="109"/>
      <c r="K334" s="109"/>
      <c r="L334" s="108"/>
      <c r="M334" s="108"/>
      <c r="N334" s="108"/>
      <c r="O334" s="112"/>
      <c r="P334" s="112"/>
      <c r="Q334" s="108"/>
      <c r="R334" s="108"/>
      <c r="S334" s="112"/>
    </row>
    <row r="335" spans="1:19" ht="15.75" customHeight="1" x14ac:dyDescent="0.2">
      <c r="A335" s="108"/>
      <c r="B335" s="108"/>
      <c r="C335" s="108"/>
      <c r="D335" s="107"/>
      <c r="E335" s="108"/>
      <c r="F335" s="108"/>
      <c r="G335" s="108"/>
      <c r="H335" s="108"/>
      <c r="I335" s="108"/>
      <c r="J335" s="109"/>
      <c r="K335" s="109"/>
      <c r="L335" s="108"/>
      <c r="M335" s="108"/>
      <c r="N335" s="108"/>
      <c r="O335" s="112"/>
      <c r="P335" s="112"/>
      <c r="Q335" s="108"/>
      <c r="R335" s="108"/>
      <c r="S335" s="112"/>
    </row>
    <row r="336" spans="1:19" ht="15.75" customHeight="1" x14ac:dyDescent="0.2">
      <c r="A336" s="108"/>
      <c r="B336" s="108"/>
      <c r="C336" s="108"/>
      <c r="D336" s="107"/>
      <c r="E336" s="108"/>
      <c r="F336" s="108"/>
      <c r="G336" s="108"/>
      <c r="H336" s="108"/>
      <c r="I336" s="108"/>
      <c r="J336" s="109"/>
      <c r="K336" s="109"/>
      <c r="L336" s="108"/>
      <c r="M336" s="108"/>
      <c r="N336" s="108"/>
      <c r="O336" s="112"/>
      <c r="P336" s="112"/>
      <c r="Q336" s="108"/>
      <c r="R336" s="108"/>
      <c r="S336" s="112"/>
    </row>
    <row r="337" spans="1:19" ht="15.75" customHeight="1" x14ac:dyDescent="0.2">
      <c r="A337" s="108"/>
      <c r="B337" s="108"/>
      <c r="C337" s="108"/>
      <c r="D337" s="107"/>
      <c r="E337" s="108"/>
      <c r="F337" s="108"/>
      <c r="G337" s="108"/>
      <c r="H337" s="108"/>
      <c r="I337" s="108"/>
      <c r="J337" s="109"/>
      <c r="K337" s="109"/>
      <c r="L337" s="108"/>
      <c r="M337" s="108"/>
      <c r="N337" s="108"/>
      <c r="O337" s="112"/>
      <c r="P337" s="112"/>
      <c r="Q337" s="108"/>
      <c r="R337" s="108"/>
      <c r="S337" s="112"/>
    </row>
    <row r="338" spans="1:19" ht="15.75" customHeight="1" x14ac:dyDescent="0.2">
      <c r="A338" s="108"/>
      <c r="B338" s="108"/>
      <c r="C338" s="108"/>
      <c r="D338" s="107"/>
      <c r="E338" s="108"/>
      <c r="F338" s="108"/>
      <c r="G338" s="108"/>
      <c r="H338" s="108"/>
      <c r="I338" s="108"/>
      <c r="J338" s="109"/>
      <c r="K338" s="109"/>
      <c r="L338" s="108"/>
      <c r="M338" s="108"/>
      <c r="N338" s="108"/>
      <c r="O338" s="112"/>
      <c r="P338" s="112"/>
      <c r="Q338" s="108"/>
      <c r="R338" s="108"/>
      <c r="S338" s="112"/>
    </row>
    <row r="339" spans="1:19" ht="15.75" customHeight="1" x14ac:dyDescent="0.2">
      <c r="A339" s="108"/>
      <c r="B339" s="108"/>
      <c r="C339" s="108"/>
      <c r="D339" s="107"/>
      <c r="E339" s="108"/>
      <c r="F339" s="108"/>
      <c r="G339" s="108"/>
      <c r="H339" s="108"/>
      <c r="I339" s="108"/>
      <c r="J339" s="109"/>
      <c r="K339" s="109"/>
      <c r="L339" s="108"/>
      <c r="M339" s="108"/>
      <c r="N339" s="108"/>
      <c r="O339" s="112"/>
      <c r="P339" s="112"/>
      <c r="Q339" s="108"/>
      <c r="R339" s="108"/>
      <c r="S339" s="112"/>
    </row>
    <row r="340" spans="1:19" ht="15.75" customHeight="1" x14ac:dyDescent="0.2">
      <c r="A340" s="108"/>
      <c r="B340" s="108"/>
      <c r="C340" s="108"/>
      <c r="D340" s="107"/>
      <c r="E340" s="108"/>
      <c r="F340" s="108"/>
      <c r="G340" s="108"/>
      <c r="H340" s="108"/>
      <c r="I340" s="108"/>
      <c r="J340" s="109"/>
      <c r="K340" s="109"/>
      <c r="L340" s="108"/>
      <c r="M340" s="108"/>
      <c r="N340" s="108"/>
      <c r="O340" s="112"/>
      <c r="P340" s="112"/>
      <c r="Q340" s="108"/>
      <c r="R340" s="108"/>
      <c r="S340" s="112"/>
    </row>
    <row r="341" spans="1:19" ht="15.75" customHeight="1" x14ac:dyDescent="0.2">
      <c r="A341" s="108"/>
      <c r="B341" s="108"/>
      <c r="C341" s="108"/>
      <c r="D341" s="107"/>
      <c r="E341" s="108"/>
      <c r="F341" s="108"/>
      <c r="G341" s="108"/>
      <c r="H341" s="108"/>
      <c r="I341" s="108"/>
      <c r="J341" s="109"/>
      <c r="K341" s="109"/>
      <c r="L341" s="108"/>
      <c r="M341" s="108"/>
      <c r="N341" s="108"/>
      <c r="O341" s="112"/>
      <c r="P341" s="112"/>
      <c r="Q341" s="108"/>
      <c r="R341" s="108"/>
      <c r="S341" s="112"/>
    </row>
    <row r="342" spans="1:19" ht="15.75" customHeight="1" x14ac:dyDescent="0.2">
      <c r="A342" s="108"/>
      <c r="B342" s="108"/>
      <c r="C342" s="108"/>
      <c r="D342" s="107"/>
      <c r="E342" s="108"/>
      <c r="F342" s="108"/>
      <c r="G342" s="108"/>
      <c r="H342" s="108"/>
      <c r="I342" s="108"/>
      <c r="J342" s="109"/>
      <c r="K342" s="109"/>
      <c r="L342" s="108"/>
      <c r="M342" s="108"/>
      <c r="N342" s="108"/>
      <c r="O342" s="112"/>
      <c r="P342" s="112"/>
      <c r="Q342" s="108"/>
      <c r="R342" s="108"/>
      <c r="S342" s="112"/>
    </row>
    <row r="343" spans="1:19" ht="15.75" customHeight="1" x14ac:dyDescent="0.2">
      <c r="A343" s="108"/>
      <c r="B343" s="108"/>
      <c r="C343" s="108"/>
      <c r="D343" s="107"/>
      <c r="E343" s="108"/>
      <c r="F343" s="108"/>
      <c r="G343" s="108"/>
      <c r="H343" s="108"/>
      <c r="I343" s="108"/>
      <c r="J343" s="109"/>
      <c r="K343" s="109"/>
      <c r="L343" s="108"/>
      <c r="M343" s="108"/>
      <c r="N343" s="108"/>
      <c r="O343" s="112"/>
      <c r="P343" s="112"/>
      <c r="Q343" s="108"/>
      <c r="R343" s="108"/>
      <c r="S343" s="112"/>
    </row>
    <row r="344" spans="1:19" ht="15.75" customHeight="1" x14ac:dyDescent="0.2">
      <c r="A344" s="108"/>
      <c r="B344" s="108"/>
      <c r="C344" s="108"/>
      <c r="D344" s="107"/>
      <c r="E344" s="108"/>
      <c r="F344" s="108"/>
      <c r="G344" s="108"/>
      <c r="H344" s="108"/>
      <c r="I344" s="108"/>
      <c r="J344" s="109"/>
      <c r="K344" s="109"/>
      <c r="L344" s="108"/>
      <c r="M344" s="108"/>
      <c r="N344" s="108"/>
      <c r="O344" s="112"/>
      <c r="P344" s="112"/>
      <c r="Q344" s="108"/>
      <c r="R344" s="108"/>
      <c r="S344" s="112"/>
    </row>
    <row r="345" spans="1:19" ht="15.75" customHeight="1" x14ac:dyDescent="0.2">
      <c r="A345" s="108"/>
      <c r="B345" s="108"/>
      <c r="C345" s="108"/>
      <c r="D345" s="107"/>
      <c r="E345" s="108"/>
      <c r="F345" s="108"/>
      <c r="G345" s="108"/>
      <c r="H345" s="108"/>
      <c r="I345" s="108"/>
      <c r="J345" s="109"/>
      <c r="K345" s="109"/>
      <c r="L345" s="108"/>
      <c r="M345" s="108"/>
      <c r="N345" s="108"/>
      <c r="O345" s="112"/>
      <c r="P345" s="112"/>
      <c r="Q345" s="108"/>
      <c r="R345" s="108"/>
      <c r="S345" s="112"/>
    </row>
    <row r="346" spans="1:19" ht="15.75" customHeight="1" x14ac:dyDescent="0.2">
      <c r="A346" s="108"/>
      <c r="B346" s="108"/>
      <c r="C346" s="108"/>
      <c r="D346" s="107"/>
      <c r="E346" s="108"/>
      <c r="F346" s="108"/>
      <c r="G346" s="108"/>
      <c r="H346" s="108"/>
      <c r="I346" s="108"/>
      <c r="J346" s="109"/>
      <c r="K346" s="109"/>
      <c r="L346" s="108"/>
      <c r="M346" s="108"/>
      <c r="N346" s="108"/>
      <c r="O346" s="112"/>
      <c r="P346" s="112"/>
      <c r="Q346" s="108"/>
      <c r="R346" s="108"/>
      <c r="S346" s="112"/>
    </row>
    <row r="347" spans="1:19" ht="15.75" customHeight="1" x14ac:dyDescent="0.2">
      <c r="A347" s="108"/>
      <c r="B347" s="108"/>
      <c r="C347" s="108"/>
      <c r="D347" s="107"/>
      <c r="E347" s="108"/>
      <c r="F347" s="108"/>
      <c r="G347" s="108"/>
      <c r="H347" s="108"/>
      <c r="I347" s="108"/>
      <c r="J347" s="109"/>
      <c r="K347" s="109"/>
      <c r="L347" s="108"/>
      <c r="M347" s="108"/>
      <c r="N347" s="108"/>
      <c r="O347" s="112"/>
      <c r="P347" s="112"/>
      <c r="Q347" s="108"/>
      <c r="R347" s="108"/>
      <c r="S347" s="112"/>
    </row>
    <row r="348" spans="1:19" ht="15.75" customHeight="1" x14ac:dyDescent="0.2">
      <c r="A348" s="108"/>
      <c r="B348" s="108"/>
      <c r="C348" s="108"/>
      <c r="D348" s="107"/>
      <c r="E348" s="108"/>
      <c r="F348" s="108"/>
      <c r="G348" s="108"/>
      <c r="H348" s="108"/>
      <c r="I348" s="108"/>
      <c r="J348" s="109"/>
      <c r="K348" s="109"/>
      <c r="L348" s="108"/>
      <c r="M348" s="108"/>
      <c r="N348" s="108"/>
      <c r="O348" s="112"/>
      <c r="P348" s="112"/>
      <c r="Q348" s="108"/>
      <c r="R348" s="108"/>
      <c r="S348" s="112"/>
    </row>
    <row r="349" spans="1:19" ht="15.75" customHeight="1" x14ac:dyDescent="0.2">
      <c r="A349" s="108"/>
      <c r="B349" s="108"/>
      <c r="C349" s="108"/>
      <c r="D349" s="107"/>
      <c r="E349" s="108"/>
      <c r="F349" s="108"/>
      <c r="G349" s="108"/>
      <c r="H349" s="108"/>
      <c r="I349" s="108"/>
      <c r="J349" s="109"/>
      <c r="K349" s="109"/>
      <c r="L349" s="108"/>
      <c r="M349" s="108"/>
      <c r="N349" s="108"/>
      <c r="O349" s="112"/>
      <c r="P349" s="112"/>
      <c r="Q349" s="108"/>
      <c r="R349" s="108"/>
      <c r="S349" s="112"/>
    </row>
    <row r="350" spans="1:19" ht="15.75" customHeight="1" x14ac:dyDescent="0.2">
      <c r="A350" s="108"/>
      <c r="B350" s="108"/>
      <c r="C350" s="108"/>
      <c r="D350" s="107"/>
      <c r="E350" s="108"/>
      <c r="F350" s="108"/>
      <c r="G350" s="108"/>
      <c r="H350" s="108"/>
      <c r="I350" s="108"/>
      <c r="J350" s="109"/>
      <c r="K350" s="109"/>
      <c r="L350" s="108"/>
      <c r="M350" s="108"/>
      <c r="N350" s="108"/>
      <c r="O350" s="112"/>
      <c r="P350" s="112"/>
      <c r="Q350" s="108"/>
      <c r="R350" s="108"/>
      <c r="S350" s="112"/>
    </row>
    <row r="351" spans="1:19" ht="15.75" customHeight="1" x14ac:dyDescent="0.2">
      <c r="A351" s="108"/>
      <c r="B351" s="108"/>
      <c r="C351" s="108"/>
      <c r="D351" s="107"/>
      <c r="E351" s="108"/>
      <c r="F351" s="108"/>
      <c r="G351" s="108"/>
      <c r="H351" s="108"/>
      <c r="I351" s="108"/>
      <c r="J351" s="109"/>
      <c r="K351" s="109"/>
      <c r="L351" s="108"/>
      <c r="M351" s="108"/>
      <c r="N351" s="108"/>
      <c r="O351" s="112"/>
      <c r="P351" s="112"/>
      <c r="Q351" s="108"/>
      <c r="R351" s="108"/>
      <c r="S351" s="112"/>
    </row>
    <row r="352" spans="1:19" ht="15.75" customHeight="1" x14ac:dyDescent="0.2">
      <c r="A352" s="108"/>
      <c r="B352" s="108"/>
      <c r="C352" s="108"/>
      <c r="D352" s="107"/>
      <c r="E352" s="108"/>
      <c r="F352" s="108"/>
      <c r="G352" s="108"/>
      <c r="H352" s="108"/>
      <c r="I352" s="108"/>
      <c r="J352" s="109"/>
      <c r="K352" s="109"/>
      <c r="L352" s="108"/>
      <c r="M352" s="108"/>
      <c r="N352" s="108"/>
      <c r="O352" s="112"/>
      <c r="P352" s="112"/>
      <c r="Q352" s="108"/>
      <c r="R352" s="108"/>
      <c r="S352" s="112"/>
    </row>
    <row r="353" spans="1:19" ht="15.75" customHeight="1" x14ac:dyDescent="0.2">
      <c r="A353" s="108"/>
      <c r="B353" s="108"/>
      <c r="C353" s="108"/>
      <c r="D353" s="107"/>
      <c r="E353" s="108"/>
      <c r="F353" s="108"/>
      <c r="G353" s="108"/>
      <c r="H353" s="108"/>
      <c r="I353" s="108"/>
      <c r="J353" s="109"/>
      <c r="K353" s="109"/>
      <c r="L353" s="108"/>
      <c r="M353" s="108"/>
      <c r="N353" s="108"/>
      <c r="O353" s="112"/>
      <c r="P353" s="112"/>
      <c r="Q353" s="108"/>
      <c r="R353" s="108"/>
      <c r="S353" s="112"/>
    </row>
    <row r="354" spans="1:19" ht="15.75" customHeight="1" x14ac:dyDescent="0.2">
      <c r="A354" s="108"/>
      <c r="B354" s="108"/>
      <c r="C354" s="108"/>
      <c r="D354" s="107"/>
      <c r="E354" s="108"/>
      <c r="F354" s="108"/>
      <c r="G354" s="108"/>
      <c r="H354" s="108"/>
      <c r="I354" s="108"/>
      <c r="J354" s="109"/>
      <c r="K354" s="109"/>
      <c r="L354" s="108"/>
      <c r="M354" s="108"/>
      <c r="N354" s="108"/>
      <c r="O354" s="112"/>
      <c r="P354" s="112"/>
      <c r="Q354" s="108"/>
      <c r="R354" s="108"/>
      <c r="S354" s="112"/>
    </row>
    <row r="355" spans="1:19" ht="15.75" customHeight="1" x14ac:dyDescent="0.2">
      <c r="A355" s="108"/>
      <c r="B355" s="108"/>
      <c r="C355" s="108"/>
      <c r="D355" s="107"/>
      <c r="E355" s="108"/>
      <c r="F355" s="108"/>
      <c r="G355" s="108"/>
      <c r="H355" s="108"/>
      <c r="I355" s="108"/>
      <c r="J355" s="109"/>
      <c r="K355" s="109"/>
      <c r="L355" s="108"/>
      <c r="M355" s="108"/>
      <c r="N355" s="108"/>
      <c r="O355" s="112"/>
      <c r="P355" s="112"/>
      <c r="Q355" s="108"/>
      <c r="R355" s="108"/>
      <c r="S355" s="112"/>
    </row>
    <row r="356" spans="1:19" ht="15.75" customHeight="1" x14ac:dyDescent="0.2">
      <c r="A356" s="108"/>
      <c r="B356" s="108"/>
      <c r="C356" s="108"/>
      <c r="D356" s="107"/>
      <c r="E356" s="108"/>
      <c r="F356" s="108"/>
      <c r="G356" s="108"/>
      <c r="H356" s="108"/>
      <c r="I356" s="108"/>
      <c r="J356" s="109"/>
      <c r="K356" s="109"/>
      <c r="L356" s="108"/>
      <c r="M356" s="108"/>
      <c r="N356" s="108"/>
      <c r="O356" s="112"/>
      <c r="P356" s="112"/>
      <c r="Q356" s="108"/>
      <c r="R356" s="108"/>
      <c r="S356" s="112"/>
    </row>
    <row r="357" spans="1:19" ht="15.75" customHeight="1" x14ac:dyDescent="0.2">
      <c r="A357" s="108"/>
      <c r="B357" s="108"/>
      <c r="C357" s="108"/>
      <c r="D357" s="107"/>
      <c r="E357" s="108"/>
      <c r="F357" s="108"/>
      <c r="G357" s="108"/>
      <c r="H357" s="108"/>
      <c r="I357" s="108"/>
      <c r="J357" s="109"/>
      <c r="K357" s="109"/>
      <c r="L357" s="108"/>
      <c r="M357" s="108"/>
      <c r="N357" s="108"/>
      <c r="O357" s="112"/>
      <c r="P357" s="112"/>
      <c r="Q357" s="108"/>
      <c r="R357" s="108"/>
      <c r="S357" s="112"/>
    </row>
    <row r="358" spans="1:19" ht="15.75" customHeight="1" x14ac:dyDescent="0.2">
      <c r="A358" s="108"/>
      <c r="B358" s="108"/>
      <c r="C358" s="108"/>
      <c r="D358" s="107"/>
      <c r="E358" s="108"/>
      <c r="F358" s="108"/>
      <c r="G358" s="108"/>
      <c r="H358" s="108"/>
      <c r="I358" s="108"/>
      <c r="J358" s="109"/>
      <c r="K358" s="109"/>
      <c r="L358" s="108"/>
      <c r="M358" s="108"/>
      <c r="N358" s="108"/>
      <c r="O358" s="112"/>
      <c r="P358" s="112"/>
      <c r="Q358" s="108"/>
      <c r="R358" s="108"/>
      <c r="S358" s="112"/>
    </row>
    <row r="359" spans="1:19" ht="15.75" customHeight="1" x14ac:dyDescent="0.2">
      <c r="A359" s="108"/>
      <c r="B359" s="108"/>
      <c r="C359" s="108"/>
      <c r="D359" s="107"/>
      <c r="E359" s="108"/>
      <c r="F359" s="108"/>
      <c r="G359" s="108"/>
      <c r="H359" s="108"/>
      <c r="I359" s="108"/>
      <c r="J359" s="109"/>
      <c r="K359" s="109"/>
      <c r="L359" s="108"/>
      <c r="M359" s="108"/>
      <c r="N359" s="108"/>
      <c r="O359" s="112"/>
      <c r="P359" s="112"/>
      <c r="Q359" s="108"/>
      <c r="R359" s="108"/>
      <c r="S359" s="112"/>
    </row>
    <row r="360" spans="1:19" ht="15.75" customHeight="1" x14ac:dyDescent="0.2">
      <c r="A360" s="108"/>
      <c r="B360" s="108"/>
      <c r="C360" s="108"/>
      <c r="D360" s="107"/>
      <c r="E360" s="108"/>
      <c r="F360" s="108"/>
      <c r="G360" s="108"/>
      <c r="H360" s="108"/>
      <c r="I360" s="108"/>
      <c r="J360" s="109"/>
      <c r="K360" s="109"/>
      <c r="L360" s="108"/>
      <c r="M360" s="108"/>
      <c r="N360" s="108"/>
      <c r="O360" s="112"/>
      <c r="P360" s="112"/>
      <c r="Q360" s="108"/>
      <c r="R360" s="108"/>
      <c r="S360" s="112"/>
    </row>
    <row r="361" spans="1:19" ht="15.75" customHeight="1" x14ac:dyDescent="0.2">
      <c r="A361" s="108"/>
      <c r="B361" s="108"/>
      <c r="C361" s="108"/>
      <c r="D361" s="107"/>
      <c r="E361" s="108"/>
      <c r="F361" s="108"/>
      <c r="G361" s="108"/>
      <c r="H361" s="108"/>
      <c r="I361" s="108"/>
      <c r="J361" s="109"/>
      <c r="K361" s="109"/>
      <c r="L361" s="108"/>
      <c r="M361" s="108"/>
      <c r="N361" s="108"/>
      <c r="O361" s="112"/>
      <c r="P361" s="112"/>
      <c r="Q361" s="108"/>
      <c r="R361" s="108"/>
      <c r="S361" s="112"/>
    </row>
    <row r="362" spans="1:19" ht="15.75" customHeight="1" x14ac:dyDescent="0.2">
      <c r="A362" s="108"/>
      <c r="B362" s="108"/>
      <c r="C362" s="108"/>
      <c r="D362" s="107"/>
      <c r="E362" s="108"/>
      <c r="F362" s="108"/>
      <c r="G362" s="108"/>
      <c r="H362" s="108"/>
      <c r="I362" s="108"/>
      <c r="J362" s="109"/>
      <c r="K362" s="109"/>
      <c r="L362" s="108"/>
      <c r="M362" s="108"/>
      <c r="N362" s="108"/>
      <c r="O362" s="112"/>
      <c r="P362" s="112"/>
      <c r="Q362" s="108"/>
      <c r="R362" s="108"/>
      <c r="S362" s="112"/>
    </row>
    <row r="363" spans="1:19" ht="15.75" customHeight="1" x14ac:dyDescent="0.2">
      <c r="A363" s="108"/>
      <c r="B363" s="108"/>
      <c r="C363" s="108"/>
      <c r="D363" s="107"/>
      <c r="E363" s="108"/>
      <c r="F363" s="108"/>
      <c r="G363" s="108"/>
      <c r="H363" s="108"/>
      <c r="I363" s="108"/>
      <c r="J363" s="109"/>
      <c r="K363" s="109"/>
      <c r="L363" s="108"/>
      <c r="M363" s="108"/>
      <c r="N363" s="108"/>
      <c r="O363" s="112"/>
      <c r="P363" s="112"/>
      <c r="Q363" s="108"/>
      <c r="R363" s="108"/>
      <c r="S363" s="112"/>
    </row>
    <row r="364" spans="1:19" ht="15.75" customHeight="1" x14ac:dyDescent="0.2">
      <c r="A364" s="108"/>
      <c r="B364" s="108"/>
      <c r="C364" s="108"/>
      <c r="D364" s="107"/>
      <c r="E364" s="108"/>
      <c r="F364" s="108"/>
      <c r="G364" s="108"/>
      <c r="H364" s="108"/>
      <c r="I364" s="108"/>
      <c r="J364" s="109"/>
      <c r="K364" s="109"/>
      <c r="L364" s="108"/>
      <c r="M364" s="108"/>
      <c r="N364" s="108"/>
      <c r="O364" s="112"/>
      <c r="P364" s="112"/>
      <c r="Q364" s="108"/>
      <c r="R364" s="108"/>
      <c r="S364" s="112"/>
    </row>
    <row r="365" spans="1:19" ht="15.75" customHeight="1" x14ac:dyDescent="0.2">
      <c r="A365" s="108"/>
      <c r="B365" s="108"/>
      <c r="C365" s="108"/>
      <c r="D365" s="107"/>
      <c r="E365" s="108"/>
      <c r="F365" s="108"/>
      <c r="G365" s="108"/>
      <c r="H365" s="108"/>
      <c r="I365" s="108"/>
      <c r="J365" s="109"/>
      <c r="K365" s="109"/>
      <c r="L365" s="108"/>
      <c r="M365" s="108"/>
      <c r="N365" s="108"/>
      <c r="O365" s="112"/>
      <c r="P365" s="112"/>
      <c r="Q365" s="108"/>
      <c r="R365" s="108"/>
      <c r="S365" s="112"/>
    </row>
    <row r="366" spans="1:19" ht="15.75" customHeight="1" x14ac:dyDescent="0.2">
      <c r="A366" s="108"/>
      <c r="B366" s="108"/>
      <c r="C366" s="108"/>
      <c r="D366" s="107"/>
      <c r="E366" s="108"/>
      <c r="F366" s="108"/>
      <c r="G366" s="108"/>
      <c r="H366" s="108"/>
      <c r="I366" s="108"/>
      <c r="J366" s="109"/>
      <c r="K366" s="109"/>
      <c r="L366" s="108"/>
      <c r="M366" s="108"/>
      <c r="N366" s="108"/>
      <c r="O366" s="112"/>
      <c r="P366" s="112"/>
      <c r="Q366" s="108"/>
      <c r="R366" s="108"/>
      <c r="S366" s="112"/>
    </row>
    <row r="367" spans="1:19" ht="15.75" customHeight="1" x14ac:dyDescent="0.2">
      <c r="A367" s="108"/>
      <c r="B367" s="108"/>
      <c r="C367" s="108"/>
      <c r="D367" s="107"/>
      <c r="E367" s="108"/>
      <c r="F367" s="108"/>
      <c r="G367" s="108"/>
      <c r="H367" s="108"/>
      <c r="I367" s="108"/>
      <c r="J367" s="109"/>
      <c r="K367" s="109"/>
      <c r="L367" s="108"/>
      <c r="M367" s="108"/>
      <c r="N367" s="108"/>
      <c r="O367" s="112"/>
      <c r="P367" s="112"/>
      <c r="Q367" s="108"/>
      <c r="R367" s="108"/>
      <c r="S367" s="112"/>
    </row>
    <row r="368" spans="1:19" ht="15.75" customHeight="1" x14ac:dyDescent="0.2">
      <c r="A368" s="108"/>
      <c r="B368" s="108"/>
      <c r="C368" s="108"/>
      <c r="D368" s="107"/>
      <c r="E368" s="108"/>
      <c r="F368" s="108"/>
      <c r="G368" s="108"/>
      <c r="H368" s="108"/>
      <c r="I368" s="108"/>
      <c r="J368" s="109"/>
      <c r="K368" s="109"/>
      <c r="L368" s="108"/>
      <c r="M368" s="108"/>
      <c r="N368" s="108"/>
      <c r="O368" s="112"/>
      <c r="P368" s="112"/>
      <c r="Q368" s="108"/>
      <c r="R368" s="108"/>
      <c r="S368" s="112"/>
    </row>
    <row r="369" spans="1:19" ht="15.75" customHeight="1" x14ac:dyDescent="0.2">
      <c r="A369" s="108"/>
      <c r="B369" s="108"/>
      <c r="C369" s="108"/>
      <c r="D369" s="107"/>
      <c r="E369" s="108"/>
      <c r="F369" s="108"/>
      <c r="G369" s="108"/>
      <c r="H369" s="108"/>
      <c r="I369" s="108"/>
      <c r="J369" s="109"/>
      <c r="K369" s="109"/>
      <c r="L369" s="108"/>
      <c r="M369" s="108"/>
      <c r="N369" s="108"/>
      <c r="O369" s="112"/>
      <c r="P369" s="112"/>
      <c r="Q369" s="108"/>
      <c r="R369" s="108"/>
      <c r="S369" s="112"/>
    </row>
    <row r="370" spans="1:19" ht="15.75" customHeight="1" x14ac:dyDescent="0.2">
      <c r="A370" s="108"/>
      <c r="B370" s="108"/>
      <c r="C370" s="108"/>
      <c r="D370" s="107"/>
      <c r="E370" s="108"/>
      <c r="F370" s="108"/>
      <c r="G370" s="108"/>
      <c r="H370" s="108"/>
      <c r="I370" s="108"/>
      <c r="J370" s="109"/>
      <c r="K370" s="109"/>
      <c r="L370" s="108"/>
      <c r="M370" s="108"/>
      <c r="N370" s="108"/>
      <c r="O370" s="112"/>
      <c r="P370" s="112"/>
      <c r="Q370" s="108"/>
      <c r="R370" s="108"/>
      <c r="S370" s="112"/>
    </row>
    <row r="371" spans="1:19" ht="15.75" customHeight="1" x14ac:dyDescent="0.2">
      <c r="A371" s="108"/>
      <c r="B371" s="108"/>
      <c r="C371" s="108"/>
      <c r="D371" s="107"/>
      <c r="E371" s="108"/>
      <c r="F371" s="108"/>
      <c r="G371" s="108"/>
      <c r="H371" s="108"/>
      <c r="I371" s="108"/>
      <c r="J371" s="109"/>
      <c r="K371" s="109"/>
      <c r="L371" s="108"/>
      <c r="M371" s="108"/>
      <c r="N371" s="108"/>
      <c r="O371" s="112"/>
      <c r="P371" s="112"/>
      <c r="Q371" s="108"/>
      <c r="R371" s="108"/>
      <c r="S371" s="112"/>
    </row>
    <row r="372" spans="1:19" ht="15.75" customHeight="1" x14ac:dyDescent="0.2">
      <c r="A372" s="108"/>
      <c r="B372" s="108"/>
      <c r="C372" s="108"/>
      <c r="D372" s="107"/>
      <c r="E372" s="108"/>
      <c r="F372" s="108"/>
      <c r="G372" s="108"/>
      <c r="H372" s="108"/>
      <c r="I372" s="108"/>
      <c r="J372" s="109"/>
      <c r="K372" s="109"/>
      <c r="L372" s="108"/>
      <c r="M372" s="108"/>
      <c r="N372" s="108"/>
      <c r="O372" s="112"/>
      <c r="P372" s="112"/>
      <c r="Q372" s="108"/>
      <c r="R372" s="108"/>
      <c r="S372" s="112"/>
    </row>
    <row r="373" spans="1:19" ht="15.75" customHeight="1" x14ac:dyDescent="0.2">
      <c r="A373" s="108"/>
      <c r="B373" s="108"/>
      <c r="C373" s="108"/>
      <c r="D373" s="107"/>
      <c r="E373" s="108"/>
      <c r="F373" s="108"/>
      <c r="G373" s="108"/>
      <c r="H373" s="108"/>
      <c r="I373" s="108"/>
      <c r="J373" s="109"/>
      <c r="K373" s="109"/>
      <c r="L373" s="108"/>
      <c r="M373" s="108"/>
      <c r="N373" s="108"/>
      <c r="O373" s="112"/>
      <c r="P373" s="112"/>
      <c r="Q373" s="108"/>
      <c r="R373" s="108"/>
      <c r="S373" s="112"/>
    </row>
    <row r="374" spans="1:19" ht="15.75" customHeight="1" x14ac:dyDescent="0.2">
      <c r="A374" s="108"/>
      <c r="B374" s="108"/>
      <c r="C374" s="108"/>
      <c r="D374" s="107"/>
      <c r="E374" s="108"/>
      <c r="F374" s="108"/>
      <c r="G374" s="108"/>
      <c r="H374" s="108"/>
      <c r="I374" s="108"/>
      <c r="J374" s="109"/>
      <c r="K374" s="109"/>
      <c r="L374" s="108"/>
      <c r="M374" s="108"/>
      <c r="N374" s="108"/>
      <c r="O374" s="112"/>
      <c r="P374" s="112"/>
      <c r="Q374" s="108"/>
      <c r="R374" s="108"/>
      <c r="S374" s="112"/>
    </row>
    <row r="375" spans="1:19" ht="15.75" customHeight="1" x14ac:dyDescent="0.2">
      <c r="A375" s="108"/>
      <c r="B375" s="108"/>
      <c r="C375" s="108"/>
      <c r="D375" s="107"/>
      <c r="E375" s="108"/>
      <c r="F375" s="108"/>
      <c r="G375" s="108"/>
      <c r="H375" s="108"/>
      <c r="I375" s="108"/>
      <c r="J375" s="109"/>
      <c r="K375" s="109"/>
      <c r="L375" s="108"/>
      <c r="M375" s="108"/>
      <c r="N375" s="108"/>
      <c r="O375" s="112"/>
      <c r="P375" s="112"/>
      <c r="Q375" s="108"/>
      <c r="R375" s="108"/>
      <c r="S375" s="112"/>
    </row>
    <row r="376" spans="1:19" ht="15.75" customHeight="1" x14ac:dyDescent="0.2">
      <c r="A376" s="108"/>
      <c r="B376" s="108"/>
      <c r="C376" s="108"/>
      <c r="D376" s="107"/>
      <c r="E376" s="108"/>
      <c r="F376" s="108"/>
      <c r="G376" s="108"/>
      <c r="H376" s="108"/>
      <c r="I376" s="108"/>
      <c r="J376" s="109"/>
      <c r="K376" s="109"/>
      <c r="L376" s="108"/>
      <c r="M376" s="108"/>
      <c r="N376" s="108"/>
      <c r="O376" s="112"/>
      <c r="P376" s="112"/>
      <c r="Q376" s="108"/>
      <c r="R376" s="108"/>
      <c r="S376" s="112"/>
    </row>
    <row r="377" spans="1:19" ht="15.75" customHeight="1" x14ac:dyDescent="0.2">
      <c r="A377" s="108"/>
      <c r="B377" s="108"/>
      <c r="C377" s="108"/>
      <c r="D377" s="107"/>
      <c r="E377" s="108"/>
      <c r="F377" s="108"/>
      <c r="G377" s="108"/>
      <c r="H377" s="108"/>
      <c r="I377" s="108"/>
      <c r="J377" s="109"/>
      <c r="K377" s="109"/>
      <c r="L377" s="108"/>
      <c r="M377" s="108"/>
      <c r="N377" s="108"/>
      <c r="O377" s="112"/>
      <c r="P377" s="112"/>
      <c r="Q377" s="108"/>
      <c r="R377" s="108"/>
      <c r="S377" s="112"/>
    </row>
    <row r="378" spans="1:19" ht="15.75" customHeight="1" x14ac:dyDescent="0.2">
      <c r="A378" s="108"/>
      <c r="B378" s="108"/>
      <c r="C378" s="108"/>
      <c r="D378" s="107"/>
      <c r="E378" s="108"/>
      <c r="F378" s="108"/>
      <c r="G378" s="108"/>
      <c r="H378" s="108"/>
      <c r="I378" s="108"/>
      <c r="J378" s="109"/>
      <c r="K378" s="109"/>
      <c r="L378" s="108"/>
      <c r="M378" s="108"/>
      <c r="N378" s="108"/>
      <c r="O378" s="112"/>
      <c r="P378" s="112"/>
      <c r="Q378" s="108"/>
      <c r="R378" s="108"/>
      <c r="S378" s="112"/>
    </row>
    <row r="379" spans="1:19" ht="15.75" customHeight="1" x14ac:dyDescent="0.2">
      <c r="A379" s="108"/>
      <c r="B379" s="108"/>
      <c r="C379" s="108"/>
      <c r="D379" s="107"/>
      <c r="E379" s="108"/>
      <c r="F379" s="108"/>
      <c r="G379" s="108"/>
      <c r="H379" s="108"/>
      <c r="I379" s="108"/>
      <c r="J379" s="109"/>
      <c r="K379" s="109"/>
      <c r="L379" s="108"/>
      <c r="M379" s="108"/>
      <c r="N379" s="108"/>
      <c r="O379" s="112"/>
      <c r="P379" s="112"/>
      <c r="Q379" s="108"/>
      <c r="R379" s="108"/>
      <c r="S379" s="112"/>
    </row>
    <row r="380" spans="1:19" ht="15.75" customHeight="1" x14ac:dyDescent="0.2">
      <c r="A380" s="108"/>
      <c r="B380" s="108"/>
      <c r="C380" s="108"/>
      <c r="D380" s="107"/>
      <c r="E380" s="108"/>
      <c r="F380" s="108"/>
      <c r="G380" s="108"/>
      <c r="H380" s="108"/>
      <c r="I380" s="108"/>
      <c r="J380" s="109"/>
      <c r="K380" s="109"/>
      <c r="L380" s="108"/>
      <c r="M380" s="108"/>
      <c r="N380" s="108"/>
      <c r="O380" s="112"/>
      <c r="P380" s="112"/>
      <c r="Q380" s="108"/>
      <c r="R380" s="108"/>
      <c r="S380" s="112"/>
    </row>
    <row r="381" spans="1:19" ht="15.75" customHeight="1" x14ac:dyDescent="0.2">
      <c r="A381" s="108"/>
      <c r="B381" s="108"/>
      <c r="C381" s="108"/>
      <c r="D381" s="107"/>
      <c r="E381" s="108"/>
      <c r="F381" s="108"/>
      <c r="G381" s="108"/>
      <c r="H381" s="108"/>
      <c r="I381" s="108"/>
      <c r="J381" s="109"/>
      <c r="K381" s="109"/>
      <c r="L381" s="108"/>
      <c r="M381" s="108"/>
      <c r="N381" s="108"/>
      <c r="O381" s="112"/>
      <c r="P381" s="112"/>
      <c r="Q381" s="108"/>
      <c r="R381" s="108"/>
      <c r="S381" s="112"/>
    </row>
    <row r="382" spans="1:19" ht="15.75" customHeight="1" x14ac:dyDescent="0.2">
      <c r="A382" s="108"/>
      <c r="B382" s="108"/>
      <c r="C382" s="108"/>
      <c r="D382" s="107"/>
      <c r="E382" s="108"/>
      <c r="F382" s="108"/>
      <c r="G382" s="108"/>
      <c r="H382" s="108"/>
      <c r="I382" s="108"/>
      <c r="J382" s="109"/>
      <c r="K382" s="109"/>
      <c r="L382" s="108"/>
      <c r="M382" s="108"/>
      <c r="N382" s="108"/>
      <c r="O382" s="112"/>
      <c r="P382" s="112"/>
      <c r="Q382" s="108"/>
      <c r="R382" s="108"/>
      <c r="S382" s="112"/>
    </row>
    <row r="383" spans="1:19" ht="15.75" customHeight="1" x14ac:dyDescent="0.2">
      <c r="A383" s="108"/>
      <c r="B383" s="108"/>
      <c r="C383" s="108"/>
      <c r="D383" s="107"/>
      <c r="E383" s="108"/>
      <c r="F383" s="108"/>
      <c r="G383" s="108"/>
      <c r="H383" s="108"/>
      <c r="I383" s="108"/>
      <c r="J383" s="109"/>
      <c r="K383" s="109"/>
      <c r="L383" s="108"/>
      <c r="M383" s="108"/>
      <c r="N383" s="108"/>
      <c r="O383" s="112"/>
      <c r="P383" s="112"/>
      <c r="Q383" s="108"/>
      <c r="R383" s="108"/>
      <c r="S383" s="112"/>
    </row>
    <row r="384" spans="1:19" ht="15.75" customHeight="1" x14ac:dyDescent="0.2">
      <c r="A384" s="108"/>
      <c r="B384" s="108"/>
      <c r="C384" s="108"/>
      <c r="D384" s="107"/>
      <c r="E384" s="108"/>
      <c r="F384" s="108"/>
      <c r="G384" s="108"/>
      <c r="H384" s="108"/>
      <c r="I384" s="108"/>
      <c r="J384" s="109"/>
      <c r="K384" s="109"/>
      <c r="L384" s="108"/>
      <c r="M384" s="108"/>
      <c r="N384" s="108"/>
      <c r="O384" s="112"/>
      <c r="P384" s="112"/>
      <c r="Q384" s="108"/>
      <c r="R384" s="108"/>
      <c r="S384" s="112"/>
    </row>
    <row r="385" spans="1:19" ht="15.75" customHeight="1" x14ac:dyDescent="0.2">
      <c r="A385" s="108"/>
      <c r="B385" s="108"/>
      <c r="C385" s="108"/>
      <c r="D385" s="107"/>
      <c r="E385" s="108"/>
      <c r="F385" s="108"/>
      <c r="G385" s="108"/>
      <c r="H385" s="108"/>
      <c r="I385" s="108"/>
      <c r="J385" s="109"/>
      <c r="K385" s="109"/>
      <c r="L385" s="108"/>
      <c r="M385" s="108"/>
      <c r="N385" s="108"/>
      <c r="O385" s="112"/>
      <c r="P385" s="112"/>
      <c r="Q385" s="108"/>
      <c r="R385" s="108"/>
      <c r="S385" s="112"/>
    </row>
    <row r="386" spans="1:19" ht="15.75" customHeight="1" x14ac:dyDescent="0.2">
      <c r="A386" s="108"/>
      <c r="B386" s="108"/>
      <c r="C386" s="108"/>
      <c r="D386" s="107"/>
      <c r="E386" s="108"/>
      <c r="F386" s="108"/>
      <c r="G386" s="108"/>
      <c r="H386" s="108"/>
      <c r="I386" s="108"/>
      <c r="J386" s="109"/>
      <c r="K386" s="109"/>
      <c r="L386" s="108"/>
      <c r="M386" s="108"/>
      <c r="N386" s="108"/>
      <c r="O386" s="112"/>
      <c r="P386" s="112"/>
      <c r="Q386" s="108"/>
      <c r="R386" s="108"/>
      <c r="S386" s="112"/>
    </row>
    <row r="387" spans="1:19" ht="15.75" customHeight="1" x14ac:dyDescent="0.2">
      <c r="A387" s="108"/>
      <c r="B387" s="108"/>
      <c r="C387" s="108"/>
      <c r="D387" s="107"/>
      <c r="E387" s="108"/>
      <c r="F387" s="108"/>
      <c r="G387" s="108"/>
      <c r="H387" s="108"/>
      <c r="I387" s="108"/>
      <c r="J387" s="109"/>
      <c r="K387" s="109"/>
      <c r="L387" s="108"/>
      <c r="M387" s="108"/>
      <c r="N387" s="108"/>
      <c r="O387" s="112"/>
      <c r="P387" s="112"/>
      <c r="Q387" s="108"/>
      <c r="R387" s="108"/>
      <c r="S387" s="112"/>
    </row>
    <row r="388" spans="1:19" ht="15.75" customHeight="1" x14ac:dyDescent="0.2">
      <c r="A388" s="108"/>
      <c r="B388" s="108"/>
      <c r="C388" s="108"/>
      <c r="D388" s="107"/>
      <c r="E388" s="108"/>
      <c r="F388" s="108"/>
      <c r="G388" s="108"/>
      <c r="H388" s="108"/>
      <c r="I388" s="108"/>
      <c r="J388" s="109"/>
      <c r="K388" s="109"/>
      <c r="L388" s="108"/>
      <c r="M388" s="108"/>
      <c r="N388" s="108"/>
      <c r="O388" s="112"/>
      <c r="P388" s="112"/>
      <c r="Q388" s="108"/>
      <c r="R388" s="108"/>
      <c r="S388" s="112"/>
    </row>
    <row r="389" spans="1:19" ht="15.75" customHeight="1" x14ac:dyDescent="0.2">
      <c r="A389" s="108"/>
      <c r="B389" s="108"/>
      <c r="C389" s="108"/>
      <c r="D389" s="107"/>
      <c r="E389" s="108"/>
      <c r="F389" s="108"/>
      <c r="G389" s="108"/>
      <c r="H389" s="108"/>
      <c r="I389" s="108"/>
      <c r="J389" s="109"/>
      <c r="K389" s="109"/>
      <c r="L389" s="108"/>
      <c r="M389" s="108"/>
      <c r="N389" s="108"/>
      <c r="O389" s="112"/>
      <c r="P389" s="112"/>
      <c r="Q389" s="108"/>
      <c r="R389" s="108"/>
      <c r="S389" s="112"/>
    </row>
    <row r="390" spans="1:19" ht="15.75" customHeight="1" x14ac:dyDescent="0.2">
      <c r="A390" s="108"/>
      <c r="B390" s="108"/>
      <c r="C390" s="108"/>
      <c r="D390" s="107"/>
      <c r="E390" s="108"/>
      <c r="F390" s="108"/>
      <c r="G390" s="108"/>
      <c r="H390" s="108"/>
      <c r="I390" s="108"/>
      <c r="J390" s="109"/>
      <c r="K390" s="109"/>
      <c r="L390" s="108"/>
      <c r="M390" s="108"/>
      <c r="N390" s="108"/>
      <c r="O390" s="112"/>
      <c r="P390" s="112"/>
      <c r="Q390" s="108"/>
      <c r="R390" s="108"/>
      <c r="S390" s="112"/>
    </row>
    <row r="391" spans="1:19" ht="15.75" customHeight="1" x14ac:dyDescent="0.2">
      <c r="A391" s="108"/>
      <c r="B391" s="108"/>
      <c r="C391" s="108"/>
      <c r="D391" s="107"/>
      <c r="E391" s="108"/>
      <c r="F391" s="108"/>
      <c r="G391" s="108"/>
      <c r="H391" s="108"/>
      <c r="I391" s="108"/>
      <c r="J391" s="109"/>
      <c r="K391" s="109"/>
      <c r="L391" s="108"/>
      <c r="M391" s="108"/>
      <c r="N391" s="108"/>
      <c r="O391" s="112"/>
      <c r="P391" s="112"/>
      <c r="Q391" s="108"/>
      <c r="R391" s="108"/>
      <c r="S391" s="112"/>
    </row>
    <row r="392" spans="1:19" ht="15.75" customHeight="1" x14ac:dyDescent="0.2">
      <c r="A392" s="108"/>
      <c r="B392" s="108"/>
      <c r="C392" s="108"/>
      <c r="D392" s="107"/>
      <c r="E392" s="108"/>
      <c r="F392" s="108"/>
      <c r="G392" s="108"/>
      <c r="H392" s="108"/>
      <c r="I392" s="108"/>
      <c r="J392" s="109"/>
      <c r="K392" s="109"/>
      <c r="L392" s="108"/>
      <c r="M392" s="108"/>
      <c r="N392" s="108"/>
      <c r="O392" s="112"/>
      <c r="P392" s="112"/>
      <c r="Q392" s="108"/>
      <c r="R392" s="108"/>
      <c r="S392" s="112"/>
    </row>
    <row r="393" spans="1:19" ht="15.75" customHeight="1" x14ac:dyDescent="0.2">
      <c r="A393" s="108"/>
      <c r="B393" s="108"/>
      <c r="C393" s="108"/>
      <c r="D393" s="107"/>
      <c r="E393" s="108"/>
      <c r="F393" s="108"/>
      <c r="G393" s="108"/>
      <c r="H393" s="108"/>
      <c r="I393" s="108"/>
      <c r="J393" s="109"/>
      <c r="K393" s="109"/>
      <c r="L393" s="108"/>
      <c r="M393" s="108"/>
      <c r="N393" s="108"/>
      <c r="O393" s="112"/>
      <c r="P393" s="112"/>
      <c r="Q393" s="108"/>
      <c r="R393" s="108"/>
      <c r="S393" s="112"/>
    </row>
    <row r="394" spans="1:19" ht="15.75" customHeight="1" x14ac:dyDescent="0.2">
      <c r="A394" s="108"/>
      <c r="B394" s="108"/>
      <c r="C394" s="108"/>
      <c r="D394" s="107"/>
      <c r="E394" s="108"/>
      <c r="F394" s="108"/>
      <c r="G394" s="108"/>
      <c r="H394" s="108"/>
      <c r="I394" s="108"/>
      <c r="J394" s="109"/>
      <c r="K394" s="109"/>
      <c r="L394" s="108"/>
      <c r="M394" s="108"/>
      <c r="N394" s="108"/>
      <c r="O394" s="112"/>
      <c r="P394" s="112"/>
      <c r="Q394" s="108"/>
      <c r="R394" s="108"/>
      <c r="S394" s="112"/>
    </row>
    <row r="395" spans="1:19" ht="15.75" customHeight="1" x14ac:dyDescent="0.2">
      <c r="A395" s="108"/>
      <c r="B395" s="108"/>
      <c r="C395" s="108"/>
      <c r="D395" s="107"/>
      <c r="E395" s="108"/>
      <c r="F395" s="108"/>
      <c r="G395" s="108"/>
      <c r="H395" s="108"/>
      <c r="I395" s="108"/>
      <c r="J395" s="109"/>
      <c r="K395" s="109"/>
      <c r="L395" s="108"/>
      <c r="M395" s="108"/>
      <c r="N395" s="108"/>
      <c r="O395" s="112"/>
      <c r="P395" s="112"/>
      <c r="Q395" s="108"/>
      <c r="R395" s="108"/>
      <c r="S395" s="112"/>
    </row>
    <row r="396" spans="1:19" ht="15.75" customHeight="1" x14ac:dyDescent="0.2">
      <c r="A396" s="108"/>
      <c r="B396" s="108"/>
      <c r="C396" s="108"/>
      <c r="D396" s="107"/>
      <c r="E396" s="108"/>
      <c r="F396" s="108"/>
      <c r="G396" s="108"/>
      <c r="H396" s="108"/>
      <c r="I396" s="108"/>
      <c r="J396" s="109"/>
      <c r="K396" s="109"/>
      <c r="L396" s="108"/>
      <c r="M396" s="108"/>
      <c r="N396" s="108"/>
      <c r="O396" s="112"/>
      <c r="P396" s="112"/>
      <c r="Q396" s="108"/>
      <c r="R396" s="108"/>
      <c r="S396" s="112"/>
    </row>
    <row r="397" spans="1:19" ht="15.75" customHeight="1" x14ac:dyDescent="0.2">
      <c r="A397" s="108"/>
      <c r="B397" s="108"/>
      <c r="C397" s="108"/>
      <c r="D397" s="107"/>
      <c r="E397" s="108"/>
      <c r="F397" s="108"/>
      <c r="G397" s="108"/>
      <c r="H397" s="108"/>
      <c r="I397" s="108"/>
      <c r="J397" s="109"/>
      <c r="K397" s="109"/>
      <c r="L397" s="108"/>
      <c r="M397" s="108"/>
      <c r="N397" s="108"/>
      <c r="O397" s="112"/>
      <c r="P397" s="112"/>
      <c r="Q397" s="108"/>
      <c r="R397" s="108"/>
      <c r="S397" s="112"/>
    </row>
    <row r="398" spans="1:19" ht="15.75" customHeight="1" x14ac:dyDescent="0.2">
      <c r="A398" s="108"/>
      <c r="B398" s="108"/>
      <c r="C398" s="108"/>
      <c r="D398" s="107"/>
      <c r="E398" s="108"/>
      <c r="F398" s="108"/>
      <c r="G398" s="108"/>
      <c r="H398" s="108"/>
      <c r="I398" s="108"/>
      <c r="J398" s="109"/>
      <c r="K398" s="109"/>
      <c r="L398" s="108"/>
      <c r="M398" s="108"/>
      <c r="N398" s="108"/>
      <c r="O398" s="112"/>
      <c r="P398" s="112"/>
      <c r="Q398" s="108"/>
      <c r="R398" s="108"/>
      <c r="S398" s="112"/>
    </row>
    <row r="399" spans="1:19" ht="15.75" customHeight="1" x14ac:dyDescent="0.2">
      <c r="A399" s="108"/>
      <c r="B399" s="108"/>
      <c r="C399" s="108"/>
      <c r="D399" s="107"/>
      <c r="E399" s="108"/>
      <c r="F399" s="108"/>
      <c r="G399" s="108"/>
      <c r="H399" s="108"/>
      <c r="I399" s="108"/>
      <c r="J399" s="109"/>
      <c r="K399" s="109"/>
      <c r="L399" s="108"/>
      <c r="M399" s="108"/>
      <c r="N399" s="108"/>
      <c r="O399" s="112"/>
      <c r="P399" s="112"/>
      <c r="Q399" s="108"/>
      <c r="R399" s="108"/>
      <c r="S399" s="112"/>
    </row>
    <row r="400" spans="1:19" ht="15.75" customHeight="1" x14ac:dyDescent="0.2">
      <c r="A400" s="108"/>
      <c r="B400" s="108"/>
      <c r="C400" s="108"/>
      <c r="D400" s="107"/>
      <c r="E400" s="108"/>
      <c r="F400" s="108"/>
      <c r="G400" s="108"/>
      <c r="H400" s="108"/>
      <c r="I400" s="108"/>
      <c r="J400" s="109"/>
      <c r="K400" s="109"/>
      <c r="L400" s="108"/>
      <c r="M400" s="108"/>
      <c r="N400" s="108"/>
      <c r="O400" s="112"/>
      <c r="P400" s="112"/>
      <c r="Q400" s="108"/>
      <c r="R400" s="108"/>
      <c r="S400" s="112"/>
    </row>
    <row r="401" spans="1:19" ht="15.75" customHeight="1" x14ac:dyDescent="0.2">
      <c r="A401" s="108"/>
      <c r="B401" s="108"/>
      <c r="C401" s="108"/>
      <c r="D401" s="107"/>
      <c r="E401" s="108"/>
      <c r="F401" s="108"/>
      <c r="G401" s="108"/>
      <c r="H401" s="108"/>
      <c r="I401" s="108"/>
      <c r="J401" s="109"/>
      <c r="K401" s="109"/>
      <c r="L401" s="108"/>
      <c r="M401" s="108"/>
      <c r="N401" s="108"/>
      <c r="O401" s="112"/>
      <c r="P401" s="112"/>
      <c r="Q401" s="108"/>
      <c r="R401" s="108"/>
      <c r="S401" s="112"/>
    </row>
    <row r="402" spans="1:19" ht="15.75" customHeight="1" x14ac:dyDescent="0.2">
      <c r="A402" s="108"/>
      <c r="B402" s="108"/>
      <c r="C402" s="108"/>
      <c r="D402" s="107"/>
      <c r="E402" s="108"/>
      <c r="F402" s="108"/>
      <c r="G402" s="108"/>
      <c r="H402" s="108"/>
      <c r="I402" s="108"/>
      <c r="J402" s="109"/>
      <c r="K402" s="109"/>
      <c r="L402" s="108"/>
      <c r="M402" s="108"/>
      <c r="N402" s="108"/>
      <c r="O402" s="112"/>
      <c r="P402" s="112"/>
      <c r="Q402" s="108"/>
      <c r="R402" s="108"/>
      <c r="S402" s="112"/>
    </row>
    <row r="403" spans="1:19" ht="15.75" customHeight="1" x14ac:dyDescent="0.2">
      <c r="A403" s="108"/>
      <c r="B403" s="108"/>
      <c r="C403" s="108"/>
      <c r="D403" s="107"/>
      <c r="E403" s="108"/>
      <c r="F403" s="108"/>
      <c r="G403" s="108"/>
      <c r="H403" s="108"/>
      <c r="I403" s="108"/>
      <c r="J403" s="109"/>
      <c r="K403" s="109"/>
      <c r="L403" s="108"/>
      <c r="M403" s="108"/>
      <c r="N403" s="108"/>
      <c r="O403" s="112"/>
      <c r="P403" s="112"/>
      <c r="Q403" s="108"/>
      <c r="R403" s="108"/>
      <c r="S403" s="112"/>
    </row>
    <row r="404" spans="1:19" ht="15.75" customHeight="1" x14ac:dyDescent="0.2">
      <c r="A404" s="108"/>
      <c r="B404" s="108"/>
      <c r="C404" s="108"/>
      <c r="D404" s="107"/>
      <c r="E404" s="108"/>
      <c r="F404" s="108"/>
      <c r="G404" s="108"/>
      <c r="H404" s="108"/>
      <c r="I404" s="108"/>
      <c r="J404" s="109"/>
      <c r="K404" s="109"/>
      <c r="L404" s="108"/>
      <c r="M404" s="108"/>
      <c r="N404" s="108"/>
      <c r="O404" s="112"/>
      <c r="P404" s="112"/>
      <c r="Q404" s="108"/>
      <c r="R404" s="108"/>
      <c r="S404" s="112"/>
    </row>
    <row r="405" spans="1:19" ht="15.75" customHeight="1" x14ac:dyDescent="0.2">
      <c r="A405" s="108"/>
      <c r="B405" s="108"/>
      <c r="C405" s="108"/>
      <c r="D405" s="107"/>
      <c r="E405" s="108"/>
      <c r="F405" s="108"/>
      <c r="G405" s="108"/>
      <c r="H405" s="108"/>
      <c r="I405" s="108"/>
      <c r="J405" s="109"/>
      <c r="K405" s="109"/>
      <c r="L405" s="108"/>
      <c r="M405" s="108"/>
      <c r="N405" s="108"/>
      <c r="O405" s="112"/>
      <c r="P405" s="112"/>
      <c r="Q405" s="108"/>
      <c r="R405" s="108"/>
      <c r="S405" s="112"/>
    </row>
    <row r="406" spans="1:19" ht="15.75" customHeight="1" x14ac:dyDescent="0.2">
      <c r="A406" s="108"/>
      <c r="B406" s="108"/>
      <c r="C406" s="108"/>
      <c r="D406" s="107"/>
      <c r="E406" s="108"/>
      <c r="F406" s="108"/>
      <c r="G406" s="108"/>
      <c r="H406" s="108"/>
      <c r="I406" s="108"/>
      <c r="J406" s="109"/>
      <c r="K406" s="109"/>
      <c r="L406" s="108"/>
      <c r="M406" s="108"/>
      <c r="N406" s="108"/>
      <c r="O406" s="112"/>
      <c r="P406" s="112"/>
      <c r="Q406" s="108"/>
      <c r="R406" s="108"/>
      <c r="S406" s="112"/>
    </row>
    <row r="407" spans="1:19" ht="15.75" customHeight="1" x14ac:dyDescent="0.2">
      <c r="A407" s="108"/>
      <c r="B407" s="108"/>
      <c r="C407" s="108"/>
      <c r="D407" s="107"/>
      <c r="E407" s="108"/>
      <c r="F407" s="108"/>
      <c r="G407" s="108"/>
      <c r="H407" s="108"/>
      <c r="I407" s="108"/>
      <c r="J407" s="109"/>
      <c r="K407" s="109"/>
      <c r="L407" s="108"/>
      <c r="M407" s="108"/>
      <c r="N407" s="108"/>
      <c r="O407" s="112"/>
      <c r="P407" s="112"/>
      <c r="Q407" s="108"/>
      <c r="R407" s="108"/>
      <c r="S407" s="112"/>
    </row>
    <row r="408" spans="1:19" ht="15.75" customHeight="1" x14ac:dyDescent="0.2">
      <c r="A408" s="108"/>
      <c r="B408" s="108"/>
      <c r="C408" s="108"/>
      <c r="D408" s="107"/>
      <c r="E408" s="108"/>
      <c r="F408" s="108"/>
      <c r="G408" s="108"/>
      <c r="H408" s="108"/>
      <c r="I408" s="108"/>
      <c r="J408" s="109"/>
      <c r="K408" s="109"/>
      <c r="L408" s="108"/>
      <c r="M408" s="108"/>
      <c r="N408" s="108"/>
      <c r="O408" s="112"/>
      <c r="P408" s="112"/>
      <c r="Q408" s="108"/>
      <c r="R408" s="108"/>
      <c r="S408" s="112"/>
    </row>
    <row r="409" spans="1:19" ht="15.75" customHeight="1" x14ac:dyDescent="0.2">
      <c r="A409" s="108"/>
      <c r="B409" s="108"/>
      <c r="C409" s="108"/>
      <c r="D409" s="107"/>
      <c r="E409" s="108"/>
      <c r="F409" s="108"/>
      <c r="G409" s="108"/>
      <c r="H409" s="108"/>
      <c r="I409" s="108"/>
      <c r="J409" s="109"/>
      <c r="K409" s="109"/>
      <c r="L409" s="108"/>
      <c r="M409" s="108"/>
      <c r="N409" s="108"/>
      <c r="O409" s="112"/>
      <c r="P409" s="112"/>
      <c r="Q409" s="108"/>
      <c r="R409" s="108"/>
      <c r="S409" s="112"/>
    </row>
    <row r="410" spans="1:19" ht="15.75" customHeight="1" x14ac:dyDescent="0.2">
      <c r="A410" s="108"/>
      <c r="B410" s="108"/>
      <c r="C410" s="108"/>
      <c r="D410" s="107"/>
      <c r="E410" s="108"/>
      <c r="F410" s="108"/>
      <c r="G410" s="108"/>
      <c r="H410" s="108"/>
      <c r="I410" s="108"/>
      <c r="J410" s="109"/>
      <c r="K410" s="109"/>
      <c r="L410" s="108"/>
      <c r="M410" s="108"/>
      <c r="N410" s="108"/>
      <c r="O410" s="112"/>
      <c r="P410" s="112"/>
      <c r="Q410" s="108"/>
      <c r="R410" s="108"/>
      <c r="S410" s="112"/>
    </row>
    <row r="411" spans="1:19" ht="15.75" customHeight="1" x14ac:dyDescent="0.2">
      <c r="A411" s="108"/>
      <c r="B411" s="108"/>
      <c r="C411" s="108"/>
      <c r="D411" s="107"/>
      <c r="E411" s="108"/>
      <c r="F411" s="108"/>
      <c r="G411" s="108"/>
      <c r="H411" s="108"/>
      <c r="I411" s="108"/>
      <c r="J411" s="109"/>
      <c r="K411" s="109"/>
      <c r="L411" s="108"/>
      <c r="M411" s="108"/>
      <c r="N411" s="108"/>
      <c r="O411" s="112"/>
      <c r="P411" s="112"/>
      <c r="Q411" s="108"/>
      <c r="R411" s="108"/>
      <c r="S411" s="112"/>
    </row>
    <row r="412" spans="1:19" ht="15.75" customHeight="1" x14ac:dyDescent="0.2">
      <c r="A412" s="108"/>
      <c r="B412" s="108"/>
      <c r="C412" s="108"/>
      <c r="D412" s="107"/>
      <c r="E412" s="108"/>
      <c r="F412" s="108"/>
      <c r="G412" s="108"/>
      <c r="H412" s="108"/>
      <c r="I412" s="108"/>
      <c r="J412" s="109"/>
      <c r="K412" s="109"/>
      <c r="L412" s="108"/>
      <c r="M412" s="108"/>
      <c r="N412" s="108"/>
      <c r="O412" s="112"/>
      <c r="P412" s="112"/>
      <c r="Q412" s="108"/>
      <c r="R412" s="108"/>
      <c r="S412" s="112"/>
    </row>
    <row r="413" spans="1:19" ht="15.75" customHeight="1" x14ac:dyDescent="0.2">
      <c r="A413" s="108"/>
      <c r="B413" s="108"/>
      <c r="C413" s="108"/>
      <c r="D413" s="107"/>
      <c r="E413" s="108"/>
      <c r="F413" s="108"/>
      <c r="G413" s="108"/>
      <c r="H413" s="108"/>
      <c r="I413" s="108"/>
      <c r="J413" s="109"/>
      <c r="K413" s="109"/>
      <c r="L413" s="108"/>
      <c r="M413" s="108"/>
      <c r="N413" s="108"/>
      <c r="O413" s="112"/>
      <c r="P413" s="112"/>
      <c r="Q413" s="108"/>
      <c r="R413" s="108"/>
      <c r="S413" s="112"/>
    </row>
    <row r="414" spans="1:19" ht="15.75" customHeight="1" x14ac:dyDescent="0.2">
      <c r="A414" s="108"/>
      <c r="B414" s="108"/>
      <c r="C414" s="108"/>
      <c r="D414" s="107"/>
      <c r="E414" s="108"/>
      <c r="F414" s="108"/>
      <c r="G414" s="108"/>
      <c r="H414" s="108"/>
      <c r="I414" s="108"/>
      <c r="J414" s="109"/>
      <c r="K414" s="109"/>
      <c r="L414" s="108"/>
      <c r="M414" s="108"/>
      <c r="N414" s="108"/>
      <c r="O414" s="112"/>
      <c r="P414" s="112"/>
      <c r="Q414" s="108"/>
      <c r="R414" s="108"/>
      <c r="S414" s="112"/>
    </row>
    <row r="415" spans="1:19" ht="15.75" customHeight="1" x14ac:dyDescent="0.2">
      <c r="A415" s="108"/>
      <c r="B415" s="108"/>
      <c r="C415" s="108"/>
      <c r="D415" s="107"/>
      <c r="E415" s="108"/>
      <c r="F415" s="108"/>
      <c r="G415" s="108"/>
      <c r="H415" s="108"/>
      <c r="I415" s="108"/>
      <c r="J415" s="109"/>
      <c r="K415" s="109"/>
      <c r="L415" s="108"/>
      <c r="M415" s="108"/>
      <c r="N415" s="108"/>
      <c r="O415" s="112"/>
      <c r="P415" s="112"/>
      <c r="Q415" s="108"/>
      <c r="R415" s="108"/>
      <c r="S415" s="112"/>
    </row>
    <row r="416" spans="1:19" ht="15.75" customHeight="1" x14ac:dyDescent="0.2">
      <c r="A416" s="108"/>
      <c r="B416" s="108"/>
      <c r="C416" s="108"/>
      <c r="D416" s="107"/>
      <c r="E416" s="108"/>
      <c r="F416" s="108"/>
      <c r="G416" s="108"/>
      <c r="H416" s="108"/>
      <c r="I416" s="108"/>
      <c r="J416" s="109"/>
      <c r="K416" s="109"/>
      <c r="L416" s="108"/>
      <c r="M416" s="108"/>
      <c r="N416" s="108"/>
      <c r="O416" s="112"/>
      <c r="P416" s="112"/>
      <c r="Q416" s="108"/>
      <c r="R416" s="108"/>
      <c r="S416" s="112"/>
    </row>
    <row r="417" spans="1:19" ht="15.75" customHeight="1" x14ac:dyDescent="0.2">
      <c r="A417" s="108"/>
      <c r="B417" s="108"/>
      <c r="C417" s="108"/>
      <c r="D417" s="107"/>
      <c r="E417" s="108"/>
      <c r="F417" s="108"/>
      <c r="G417" s="108"/>
      <c r="H417" s="108"/>
      <c r="I417" s="108"/>
      <c r="J417" s="109"/>
      <c r="K417" s="109"/>
      <c r="L417" s="108"/>
      <c r="M417" s="108"/>
      <c r="N417" s="108"/>
      <c r="O417" s="112"/>
      <c r="P417" s="112"/>
      <c r="Q417" s="108"/>
      <c r="R417" s="108"/>
      <c r="S417" s="112"/>
    </row>
    <row r="418" spans="1:19" ht="15.75" customHeight="1" x14ac:dyDescent="0.2">
      <c r="A418" s="108"/>
      <c r="B418" s="108"/>
      <c r="C418" s="108"/>
      <c r="D418" s="107"/>
      <c r="E418" s="108"/>
      <c r="F418" s="108"/>
      <c r="G418" s="108"/>
      <c r="H418" s="108"/>
      <c r="I418" s="108"/>
      <c r="J418" s="109"/>
      <c r="K418" s="109"/>
      <c r="L418" s="108"/>
      <c r="M418" s="108"/>
      <c r="N418" s="108"/>
      <c r="O418" s="112"/>
      <c r="P418" s="112"/>
      <c r="Q418" s="108"/>
      <c r="R418" s="108"/>
      <c r="S418" s="112"/>
    </row>
    <row r="419" spans="1:19" ht="15.75" customHeight="1" x14ac:dyDescent="0.2">
      <c r="A419" s="108"/>
      <c r="B419" s="108"/>
      <c r="C419" s="108"/>
      <c r="D419" s="107"/>
      <c r="E419" s="108"/>
      <c r="F419" s="108"/>
      <c r="G419" s="108"/>
      <c r="H419" s="108"/>
      <c r="I419" s="108"/>
      <c r="J419" s="109"/>
      <c r="K419" s="109"/>
      <c r="L419" s="108"/>
      <c r="M419" s="108"/>
      <c r="N419" s="108"/>
      <c r="O419" s="112"/>
      <c r="P419" s="112"/>
      <c r="Q419" s="108"/>
      <c r="R419" s="108"/>
      <c r="S419" s="112"/>
    </row>
    <row r="420" spans="1:19" ht="15.75" customHeight="1" x14ac:dyDescent="0.2">
      <c r="A420" s="108"/>
      <c r="B420" s="108"/>
      <c r="C420" s="108"/>
      <c r="D420" s="107"/>
      <c r="E420" s="108"/>
      <c r="F420" s="108"/>
      <c r="G420" s="108"/>
      <c r="H420" s="108"/>
      <c r="I420" s="108"/>
      <c r="J420" s="109"/>
      <c r="K420" s="109"/>
      <c r="L420" s="108"/>
      <c r="M420" s="108"/>
      <c r="N420" s="108"/>
      <c r="O420" s="112"/>
      <c r="P420" s="112"/>
      <c r="Q420" s="108"/>
      <c r="R420" s="108"/>
      <c r="S420" s="112"/>
    </row>
    <row r="421" spans="1:19" ht="15.75" customHeight="1" x14ac:dyDescent="0.2">
      <c r="A421" s="108"/>
      <c r="B421" s="108"/>
      <c r="C421" s="108"/>
      <c r="D421" s="107"/>
      <c r="E421" s="108"/>
      <c r="F421" s="108"/>
      <c r="G421" s="108"/>
      <c r="H421" s="108"/>
      <c r="I421" s="108"/>
      <c r="J421" s="109"/>
      <c r="K421" s="109"/>
      <c r="L421" s="108"/>
      <c r="M421" s="108"/>
      <c r="N421" s="108"/>
      <c r="O421" s="112"/>
      <c r="P421" s="112"/>
      <c r="Q421" s="108"/>
      <c r="R421" s="108"/>
      <c r="S421" s="112"/>
    </row>
    <row r="422" spans="1:19" ht="15.75" customHeight="1" x14ac:dyDescent="0.2">
      <c r="A422" s="108"/>
      <c r="B422" s="108"/>
      <c r="C422" s="108"/>
      <c r="D422" s="107"/>
      <c r="E422" s="108"/>
      <c r="F422" s="108"/>
      <c r="G422" s="108"/>
      <c r="H422" s="108"/>
      <c r="I422" s="108"/>
      <c r="J422" s="109"/>
      <c r="K422" s="109"/>
      <c r="L422" s="108"/>
      <c r="M422" s="108"/>
      <c r="N422" s="108"/>
      <c r="O422" s="112"/>
      <c r="P422" s="112"/>
      <c r="Q422" s="108"/>
      <c r="R422" s="108"/>
      <c r="S422" s="112"/>
    </row>
    <row r="423" spans="1:19" ht="15.75" customHeight="1" x14ac:dyDescent="0.2">
      <c r="A423" s="108"/>
      <c r="B423" s="108"/>
      <c r="C423" s="108"/>
      <c r="D423" s="107"/>
      <c r="E423" s="108"/>
      <c r="F423" s="108"/>
      <c r="G423" s="108"/>
      <c r="H423" s="108"/>
      <c r="I423" s="108"/>
      <c r="J423" s="109"/>
      <c r="K423" s="109"/>
      <c r="L423" s="108"/>
      <c r="M423" s="108"/>
      <c r="N423" s="108"/>
      <c r="O423" s="112"/>
      <c r="P423" s="112"/>
      <c r="Q423" s="108"/>
      <c r="R423" s="108"/>
      <c r="S423" s="112"/>
    </row>
    <row r="424" spans="1:19" ht="15.75" customHeight="1" x14ac:dyDescent="0.2">
      <c r="A424" s="108"/>
      <c r="B424" s="108"/>
      <c r="C424" s="108"/>
      <c r="D424" s="107"/>
      <c r="E424" s="108"/>
      <c r="F424" s="108"/>
      <c r="G424" s="108"/>
      <c r="H424" s="108"/>
      <c r="I424" s="108"/>
      <c r="J424" s="109"/>
      <c r="K424" s="109"/>
      <c r="L424" s="108"/>
      <c r="M424" s="108"/>
      <c r="N424" s="108"/>
      <c r="O424" s="112"/>
      <c r="P424" s="112"/>
      <c r="Q424" s="108"/>
      <c r="R424" s="108"/>
      <c r="S424" s="112"/>
    </row>
    <row r="425" spans="1:19" ht="15.75" customHeight="1" x14ac:dyDescent="0.2">
      <c r="A425" s="108"/>
      <c r="B425" s="108"/>
      <c r="C425" s="108"/>
      <c r="D425" s="107"/>
      <c r="E425" s="108"/>
      <c r="F425" s="108"/>
      <c r="G425" s="108"/>
      <c r="H425" s="108"/>
      <c r="I425" s="108"/>
      <c r="J425" s="109"/>
      <c r="K425" s="109"/>
      <c r="L425" s="108"/>
      <c r="M425" s="108"/>
      <c r="N425" s="108"/>
      <c r="O425" s="112"/>
      <c r="P425" s="112"/>
      <c r="Q425" s="108"/>
      <c r="R425" s="108"/>
      <c r="S425" s="112"/>
    </row>
    <row r="426" spans="1:19" ht="15.75" customHeight="1" x14ac:dyDescent="0.2">
      <c r="A426" s="108"/>
      <c r="B426" s="108"/>
      <c r="C426" s="108"/>
      <c r="D426" s="107"/>
      <c r="E426" s="108"/>
      <c r="F426" s="108"/>
      <c r="G426" s="108"/>
      <c r="H426" s="108"/>
      <c r="I426" s="108"/>
      <c r="J426" s="109"/>
      <c r="K426" s="109"/>
      <c r="L426" s="108"/>
      <c r="M426" s="108"/>
      <c r="N426" s="108"/>
      <c r="O426" s="112"/>
      <c r="P426" s="112"/>
      <c r="Q426" s="108"/>
      <c r="R426" s="108"/>
      <c r="S426" s="112"/>
    </row>
    <row r="427" spans="1:19" ht="15.75" customHeight="1" x14ac:dyDescent="0.2">
      <c r="A427" s="108"/>
      <c r="B427" s="108"/>
      <c r="C427" s="108"/>
      <c r="D427" s="107"/>
      <c r="E427" s="108"/>
      <c r="F427" s="108"/>
      <c r="G427" s="108"/>
      <c r="H427" s="108"/>
      <c r="I427" s="108"/>
      <c r="J427" s="109"/>
      <c r="K427" s="109"/>
      <c r="L427" s="108"/>
      <c r="M427" s="108"/>
      <c r="N427" s="108"/>
      <c r="O427" s="112"/>
      <c r="P427" s="112"/>
      <c r="Q427" s="108"/>
      <c r="R427" s="108"/>
      <c r="S427" s="112"/>
    </row>
    <row r="428" spans="1:19" ht="15.75" customHeight="1" x14ac:dyDescent="0.2">
      <c r="A428" s="108"/>
      <c r="B428" s="108"/>
      <c r="C428" s="108"/>
      <c r="D428" s="107"/>
      <c r="E428" s="108"/>
      <c r="F428" s="108"/>
      <c r="G428" s="108"/>
      <c r="H428" s="108"/>
      <c r="I428" s="108"/>
      <c r="J428" s="109"/>
      <c r="K428" s="109"/>
      <c r="L428" s="108"/>
      <c r="M428" s="108"/>
      <c r="N428" s="108"/>
      <c r="O428" s="112"/>
      <c r="P428" s="112"/>
      <c r="Q428" s="108"/>
      <c r="R428" s="108"/>
      <c r="S428" s="112"/>
    </row>
    <row r="429" spans="1:19" ht="15.75" customHeight="1" x14ac:dyDescent="0.2">
      <c r="A429" s="108"/>
      <c r="B429" s="108"/>
      <c r="C429" s="108"/>
      <c r="D429" s="107"/>
      <c r="E429" s="108"/>
      <c r="F429" s="108"/>
      <c r="G429" s="108"/>
      <c r="H429" s="108"/>
      <c r="I429" s="108"/>
      <c r="J429" s="109"/>
      <c r="K429" s="109"/>
      <c r="L429" s="108"/>
      <c r="M429" s="108"/>
      <c r="N429" s="108"/>
      <c r="O429" s="112"/>
      <c r="P429" s="112"/>
      <c r="Q429" s="108"/>
      <c r="R429" s="108"/>
      <c r="S429" s="112"/>
    </row>
    <row r="430" spans="1:19" ht="15.75" customHeight="1" x14ac:dyDescent="0.2">
      <c r="A430" s="108"/>
      <c r="B430" s="108"/>
      <c r="C430" s="108"/>
      <c r="D430" s="107"/>
      <c r="E430" s="108"/>
      <c r="F430" s="108"/>
      <c r="G430" s="108"/>
      <c r="H430" s="108"/>
      <c r="I430" s="108"/>
      <c r="J430" s="109"/>
      <c r="K430" s="109"/>
      <c r="L430" s="108"/>
      <c r="M430" s="108"/>
      <c r="N430" s="108"/>
      <c r="O430" s="112"/>
      <c r="P430" s="112"/>
      <c r="Q430" s="108"/>
      <c r="R430" s="108"/>
      <c r="S430" s="112"/>
    </row>
    <row r="431" spans="1:19" ht="15.75" customHeight="1" x14ac:dyDescent="0.2">
      <c r="A431" s="108"/>
      <c r="B431" s="108"/>
      <c r="C431" s="108"/>
      <c r="D431" s="107"/>
      <c r="E431" s="108"/>
      <c r="F431" s="108"/>
      <c r="G431" s="108"/>
      <c r="H431" s="108"/>
      <c r="I431" s="108"/>
      <c r="J431" s="109"/>
      <c r="K431" s="109"/>
      <c r="L431" s="108"/>
      <c r="M431" s="108"/>
      <c r="N431" s="108"/>
      <c r="O431" s="112"/>
      <c r="P431" s="112"/>
      <c r="Q431" s="108"/>
      <c r="R431" s="108"/>
      <c r="S431" s="112"/>
    </row>
    <row r="432" spans="1:19" ht="15.75" customHeight="1" x14ac:dyDescent="0.2">
      <c r="A432" s="108"/>
      <c r="B432" s="108"/>
      <c r="C432" s="108"/>
      <c r="D432" s="107"/>
      <c r="E432" s="108"/>
      <c r="F432" s="108"/>
      <c r="G432" s="108"/>
      <c r="H432" s="108"/>
      <c r="I432" s="108"/>
      <c r="J432" s="109"/>
      <c r="K432" s="109"/>
      <c r="L432" s="108"/>
      <c r="M432" s="108"/>
      <c r="N432" s="108"/>
      <c r="O432" s="112"/>
      <c r="P432" s="112"/>
      <c r="Q432" s="108"/>
      <c r="R432" s="108"/>
      <c r="S432" s="112"/>
    </row>
    <row r="433" spans="1:19" ht="15.75" customHeight="1" x14ac:dyDescent="0.2">
      <c r="A433" s="108"/>
      <c r="B433" s="108"/>
      <c r="C433" s="108"/>
      <c r="D433" s="107"/>
      <c r="E433" s="108"/>
      <c r="F433" s="108"/>
      <c r="G433" s="108"/>
      <c r="H433" s="108"/>
      <c r="I433" s="108"/>
      <c r="J433" s="109"/>
      <c r="K433" s="109"/>
      <c r="L433" s="108"/>
      <c r="M433" s="108"/>
      <c r="N433" s="108"/>
      <c r="O433" s="112"/>
      <c r="P433" s="112"/>
      <c r="Q433" s="108"/>
      <c r="R433" s="108"/>
      <c r="S433" s="112"/>
    </row>
    <row r="434" spans="1:19" ht="15.75" customHeight="1" x14ac:dyDescent="0.2">
      <c r="A434" s="108"/>
      <c r="B434" s="108"/>
      <c r="C434" s="108"/>
      <c r="D434" s="107"/>
      <c r="E434" s="108"/>
      <c r="F434" s="108"/>
      <c r="G434" s="108"/>
      <c r="H434" s="108"/>
      <c r="I434" s="108"/>
      <c r="J434" s="109"/>
      <c r="K434" s="109"/>
      <c r="L434" s="108"/>
      <c r="M434" s="108"/>
      <c r="N434" s="108"/>
      <c r="O434" s="112"/>
      <c r="P434" s="112"/>
      <c r="Q434" s="108"/>
      <c r="R434" s="108"/>
      <c r="S434" s="112"/>
    </row>
    <row r="435" spans="1:19" ht="15.75" customHeight="1" x14ac:dyDescent="0.2">
      <c r="A435" s="108"/>
      <c r="B435" s="108"/>
      <c r="C435" s="108"/>
      <c r="D435" s="107"/>
      <c r="E435" s="108"/>
      <c r="F435" s="108"/>
      <c r="G435" s="108"/>
      <c r="H435" s="108"/>
      <c r="I435" s="108"/>
      <c r="J435" s="109"/>
      <c r="K435" s="109"/>
      <c r="L435" s="108"/>
      <c r="M435" s="108"/>
      <c r="N435" s="108"/>
      <c r="O435" s="112"/>
      <c r="P435" s="112"/>
      <c r="Q435" s="108"/>
      <c r="R435" s="108"/>
      <c r="S435" s="112"/>
    </row>
    <row r="436" spans="1:19" ht="15.75" customHeight="1" x14ac:dyDescent="0.2">
      <c r="A436" s="108"/>
      <c r="B436" s="108"/>
      <c r="C436" s="108"/>
      <c r="D436" s="107"/>
      <c r="E436" s="108"/>
      <c r="F436" s="108"/>
      <c r="G436" s="108"/>
      <c r="H436" s="108"/>
      <c r="I436" s="108"/>
      <c r="J436" s="109"/>
      <c r="K436" s="109"/>
      <c r="L436" s="108"/>
      <c r="M436" s="108"/>
      <c r="N436" s="108"/>
      <c r="O436" s="112"/>
      <c r="P436" s="112"/>
      <c r="Q436" s="108"/>
      <c r="R436" s="108"/>
      <c r="S436" s="112"/>
    </row>
    <row r="437" spans="1:19" ht="15.75" customHeight="1" x14ac:dyDescent="0.2">
      <c r="A437" s="108"/>
      <c r="B437" s="108"/>
      <c r="C437" s="108"/>
      <c r="D437" s="107"/>
      <c r="E437" s="108"/>
      <c r="F437" s="108"/>
      <c r="G437" s="108"/>
      <c r="H437" s="108"/>
      <c r="I437" s="108"/>
      <c r="J437" s="109"/>
      <c r="K437" s="109"/>
      <c r="L437" s="108"/>
      <c r="M437" s="108"/>
      <c r="N437" s="108"/>
      <c r="O437" s="112"/>
      <c r="P437" s="112"/>
      <c r="Q437" s="108"/>
      <c r="R437" s="108"/>
      <c r="S437" s="112"/>
    </row>
    <row r="438" spans="1:19" ht="15.75" customHeight="1" x14ac:dyDescent="0.2">
      <c r="A438" s="108"/>
      <c r="B438" s="108"/>
      <c r="C438" s="108"/>
      <c r="D438" s="107"/>
      <c r="E438" s="108"/>
      <c r="F438" s="108"/>
      <c r="G438" s="108"/>
      <c r="H438" s="108"/>
      <c r="I438" s="108"/>
      <c r="J438" s="109"/>
      <c r="K438" s="109"/>
      <c r="L438" s="108"/>
      <c r="M438" s="108"/>
      <c r="N438" s="108"/>
      <c r="O438" s="112"/>
      <c r="P438" s="112"/>
      <c r="Q438" s="108"/>
      <c r="R438" s="108"/>
      <c r="S438" s="112"/>
    </row>
    <row r="439" spans="1:19" ht="15.75" customHeight="1" x14ac:dyDescent="0.2">
      <c r="A439" s="108"/>
      <c r="B439" s="108"/>
      <c r="C439" s="108"/>
      <c r="D439" s="107"/>
      <c r="E439" s="108"/>
      <c r="F439" s="108"/>
      <c r="G439" s="108"/>
      <c r="H439" s="108"/>
      <c r="I439" s="108"/>
      <c r="J439" s="109"/>
      <c r="K439" s="109"/>
      <c r="L439" s="108"/>
      <c r="M439" s="108"/>
      <c r="N439" s="108"/>
      <c r="O439" s="112"/>
      <c r="P439" s="112"/>
      <c r="Q439" s="108"/>
      <c r="R439" s="108"/>
      <c r="S439" s="112"/>
    </row>
    <row r="440" spans="1:19" ht="15.75" customHeight="1" x14ac:dyDescent="0.2">
      <c r="A440" s="108"/>
      <c r="B440" s="108"/>
      <c r="C440" s="108"/>
      <c r="D440" s="107"/>
      <c r="E440" s="108"/>
      <c r="F440" s="108"/>
      <c r="G440" s="108"/>
      <c r="H440" s="108"/>
      <c r="I440" s="108"/>
      <c r="J440" s="109"/>
      <c r="K440" s="109"/>
      <c r="L440" s="108"/>
      <c r="M440" s="108"/>
      <c r="N440" s="108"/>
      <c r="O440" s="112"/>
      <c r="P440" s="112"/>
      <c r="Q440" s="108"/>
      <c r="R440" s="108"/>
      <c r="S440" s="112"/>
    </row>
    <row r="441" spans="1:19" ht="15.75" customHeight="1" x14ac:dyDescent="0.2">
      <c r="A441" s="108"/>
      <c r="B441" s="108"/>
      <c r="C441" s="108"/>
      <c r="D441" s="107"/>
      <c r="E441" s="108"/>
      <c r="F441" s="108"/>
      <c r="G441" s="108"/>
      <c r="H441" s="108"/>
      <c r="I441" s="108"/>
      <c r="J441" s="109"/>
      <c r="K441" s="109"/>
      <c r="L441" s="108"/>
      <c r="M441" s="108"/>
      <c r="N441" s="108"/>
      <c r="O441" s="112"/>
      <c r="P441" s="112"/>
      <c r="Q441" s="108"/>
      <c r="R441" s="108"/>
      <c r="S441" s="112"/>
    </row>
    <row r="442" spans="1:19" ht="15.75" customHeight="1" x14ac:dyDescent="0.2">
      <c r="A442" s="108"/>
      <c r="B442" s="108"/>
      <c r="C442" s="108"/>
      <c r="D442" s="107"/>
      <c r="E442" s="108"/>
      <c r="F442" s="108"/>
      <c r="G442" s="108"/>
      <c r="H442" s="108"/>
      <c r="I442" s="108"/>
      <c r="J442" s="109"/>
      <c r="K442" s="109"/>
      <c r="L442" s="108"/>
      <c r="M442" s="108"/>
      <c r="N442" s="108"/>
      <c r="O442" s="112"/>
      <c r="P442" s="112"/>
      <c r="Q442" s="108"/>
      <c r="R442" s="108"/>
      <c r="S442" s="112"/>
    </row>
    <row r="443" spans="1:19" ht="15.75" customHeight="1" x14ac:dyDescent="0.2">
      <c r="A443" s="108"/>
      <c r="B443" s="108"/>
      <c r="C443" s="108"/>
      <c r="D443" s="107"/>
      <c r="E443" s="108"/>
      <c r="F443" s="108"/>
      <c r="G443" s="108"/>
      <c r="H443" s="108"/>
      <c r="I443" s="108"/>
      <c r="J443" s="109"/>
      <c r="K443" s="109"/>
      <c r="L443" s="108"/>
      <c r="M443" s="108"/>
      <c r="N443" s="108"/>
      <c r="O443" s="112"/>
      <c r="P443" s="112"/>
      <c r="Q443" s="108"/>
      <c r="R443" s="108"/>
      <c r="S443" s="112"/>
    </row>
    <row r="444" spans="1:19" ht="15.75" customHeight="1" x14ac:dyDescent="0.2">
      <c r="A444" s="108"/>
      <c r="B444" s="108"/>
      <c r="C444" s="108"/>
      <c r="D444" s="107"/>
      <c r="E444" s="108"/>
      <c r="F444" s="108"/>
      <c r="G444" s="108"/>
      <c r="H444" s="108"/>
      <c r="I444" s="108"/>
      <c r="J444" s="109"/>
      <c r="K444" s="109"/>
      <c r="L444" s="108"/>
      <c r="M444" s="108"/>
      <c r="N444" s="108"/>
      <c r="O444" s="112"/>
      <c r="P444" s="112"/>
      <c r="Q444" s="108"/>
      <c r="R444" s="108"/>
      <c r="S444" s="112"/>
    </row>
    <row r="445" spans="1:19" ht="15.75" customHeight="1" x14ac:dyDescent="0.2">
      <c r="A445" s="108"/>
      <c r="B445" s="108"/>
      <c r="C445" s="108"/>
      <c r="D445" s="107"/>
      <c r="E445" s="108"/>
      <c r="F445" s="108"/>
      <c r="G445" s="108"/>
      <c r="H445" s="108"/>
      <c r="I445" s="108"/>
      <c r="J445" s="109"/>
      <c r="K445" s="109"/>
      <c r="L445" s="108"/>
      <c r="M445" s="108"/>
      <c r="N445" s="108"/>
      <c r="O445" s="112"/>
      <c r="P445" s="112"/>
      <c r="Q445" s="108"/>
      <c r="R445" s="108"/>
      <c r="S445" s="112"/>
    </row>
    <row r="446" spans="1:19" ht="15.75" customHeight="1" x14ac:dyDescent="0.2">
      <c r="A446" s="108"/>
      <c r="B446" s="108"/>
      <c r="C446" s="108"/>
      <c r="D446" s="107"/>
      <c r="E446" s="108"/>
      <c r="F446" s="108"/>
      <c r="G446" s="108"/>
      <c r="H446" s="108"/>
      <c r="I446" s="108"/>
      <c r="J446" s="109"/>
      <c r="K446" s="109"/>
      <c r="L446" s="108"/>
      <c r="M446" s="108"/>
      <c r="N446" s="108"/>
      <c r="O446" s="112"/>
      <c r="P446" s="112"/>
      <c r="Q446" s="108"/>
      <c r="R446" s="108"/>
      <c r="S446" s="112"/>
    </row>
    <row r="447" spans="1:19" ht="15.75" customHeight="1" x14ac:dyDescent="0.2">
      <c r="A447" s="108"/>
      <c r="B447" s="108"/>
      <c r="C447" s="108"/>
      <c r="D447" s="107"/>
      <c r="E447" s="108"/>
      <c r="F447" s="108"/>
      <c r="G447" s="108"/>
      <c r="H447" s="108"/>
      <c r="I447" s="108"/>
      <c r="J447" s="109"/>
      <c r="K447" s="109"/>
      <c r="L447" s="108"/>
      <c r="M447" s="108"/>
      <c r="N447" s="108"/>
      <c r="O447" s="112"/>
      <c r="P447" s="112"/>
      <c r="Q447" s="108"/>
      <c r="R447" s="108"/>
      <c r="S447" s="112"/>
    </row>
    <row r="448" spans="1:19" ht="15.75" customHeight="1" x14ac:dyDescent="0.2">
      <c r="A448" s="108"/>
      <c r="B448" s="108"/>
      <c r="C448" s="108"/>
      <c r="D448" s="107"/>
      <c r="E448" s="108"/>
      <c r="F448" s="108"/>
      <c r="G448" s="108"/>
      <c r="H448" s="108"/>
      <c r="I448" s="108"/>
      <c r="J448" s="109"/>
      <c r="K448" s="109"/>
      <c r="L448" s="108"/>
      <c r="M448" s="108"/>
      <c r="N448" s="108"/>
      <c r="O448" s="112"/>
      <c r="P448" s="112"/>
      <c r="Q448" s="108"/>
      <c r="R448" s="108"/>
      <c r="S448" s="112"/>
    </row>
    <row r="449" spans="1:19" ht="15.75" customHeight="1" x14ac:dyDescent="0.2">
      <c r="A449" s="108"/>
      <c r="B449" s="108"/>
      <c r="C449" s="108"/>
      <c r="D449" s="107"/>
      <c r="E449" s="108"/>
      <c r="F449" s="108"/>
      <c r="G449" s="108"/>
      <c r="H449" s="108"/>
      <c r="I449" s="108"/>
      <c r="J449" s="109"/>
      <c r="K449" s="109"/>
      <c r="L449" s="108"/>
      <c r="M449" s="108"/>
      <c r="N449" s="108"/>
      <c r="O449" s="112"/>
      <c r="P449" s="112"/>
      <c r="Q449" s="108"/>
      <c r="R449" s="108"/>
      <c r="S449" s="112"/>
    </row>
    <row r="450" spans="1:19" ht="15.75" customHeight="1" x14ac:dyDescent="0.2">
      <c r="A450" s="108"/>
      <c r="B450" s="108"/>
      <c r="C450" s="108"/>
      <c r="D450" s="107"/>
      <c r="E450" s="108"/>
      <c r="F450" s="108"/>
      <c r="G450" s="108"/>
      <c r="H450" s="108"/>
      <c r="I450" s="108"/>
      <c r="J450" s="109"/>
      <c r="K450" s="109"/>
      <c r="L450" s="108"/>
      <c r="M450" s="108"/>
      <c r="N450" s="108"/>
      <c r="O450" s="112"/>
      <c r="P450" s="112"/>
      <c r="Q450" s="108"/>
      <c r="R450" s="108"/>
      <c r="S450" s="112"/>
    </row>
    <row r="451" spans="1:19" ht="15.75" customHeight="1" x14ac:dyDescent="0.2">
      <c r="A451" s="108"/>
      <c r="B451" s="108"/>
      <c r="C451" s="108"/>
      <c r="D451" s="107"/>
      <c r="E451" s="108"/>
      <c r="F451" s="108"/>
      <c r="G451" s="108"/>
      <c r="H451" s="108"/>
      <c r="I451" s="108"/>
      <c r="J451" s="109"/>
      <c r="K451" s="109"/>
      <c r="L451" s="108"/>
      <c r="M451" s="108"/>
      <c r="N451" s="108"/>
      <c r="O451" s="112"/>
      <c r="P451" s="112"/>
      <c r="Q451" s="108"/>
      <c r="R451" s="108"/>
      <c r="S451" s="112"/>
    </row>
    <row r="452" spans="1:19" ht="15.75" customHeight="1" x14ac:dyDescent="0.2">
      <c r="A452" s="108"/>
      <c r="B452" s="108"/>
      <c r="C452" s="108"/>
      <c r="D452" s="107"/>
      <c r="E452" s="108"/>
      <c r="F452" s="108"/>
      <c r="G452" s="108"/>
      <c r="H452" s="108"/>
      <c r="I452" s="108"/>
      <c r="J452" s="109"/>
      <c r="K452" s="109"/>
      <c r="L452" s="108"/>
      <c r="M452" s="108"/>
      <c r="N452" s="108"/>
      <c r="O452" s="112"/>
      <c r="P452" s="112"/>
      <c r="Q452" s="108"/>
      <c r="R452" s="108"/>
      <c r="S452" s="112"/>
    </row>
    <row r="453" spans="1:19" ht="15.75" customHeight="1" x14ac:dyDescent="0.2">
      <c r="A453" s="108"/>
      <c r="B453" s="108"/>
      <c r="C453" s="108"/>
      <c r="D453" s="107"/>
      <c r="E453" s="108"/>
      <c r="F453" s="108"/>
      <c r="G453" s="108"/>
      <c r="H453" s="108"/>
      <c r="I453" s="108"/>
      <c r="J453" s="109"/>
      <c r="K453" s="109"/>
      <c r="L453" s="108"/>
      <c r="M453" s="108"/>
      <c r="N453" s="108"/>
      <c r="O453" s="112"/>
      <c r="P453" s="112"/>
      <c r="Q453" s="108"/>
      <c r="R453" s="108"/>
      <c r="S453" s="112"/>
    </row>
    <row r="454" spans="1:19" ht="15.75" customHeight="1" x14ac:dyDescent="0.2">
      <c r="A454" s="108"/>
      <c r="B454" s="108"/>
      <c r="C454" s="108"/>
      <c r="D454" s="107"/>
      <c r="E454" s="108"/>
      <c r="F454" s="108"/>
      <c r="G454" s="108"/>
      <c r="H454" s="108"/>
      <c r="I454" s="108"/>
      <c r="J454" s="109"/>
      <c r="K454" s="109"/>
      <c r="L454" s="108"/>
      <c r="M454" s="108"/>
      <c r="N454" s="108"/>
      <c r="O454" s="112"/>
      <c r="P454" s="112"/>
      <c r="Q454" s="108"/>
      <c r="R454" s="108"/>
      <c r="S454" s="112"/>
    </row>
    <row r="455" spans="1:19" ht="15.75" customHeight="1" x14ac:dyDescent="0.2">
      <c r="A455" s="108"/>
      <c r="B455" s="108"/>
      <c r="C455" s="108"/>
      <c r="D455" s="107"/>
      <c r="E455" s="108"/>
      <c r="F455" s="108"/>
      <c r="G455" s="108"/>
      <c r="H455" s="108"/>
      <c r="I455" s="108"/>
      <c r="J455" s="109"/>
      <c r="K455" s="109"/>
      <c r="L455" s="108"/>
      <c r="M455" s="108"/>
      <c r="N455" s="108"/>
      <c r="O455" s="112"/>
      <c r="P455" s="112"/>
      <c r="Q455" s="108"/>
      <c r="R455" s="108"/>
      <c r="S455" s="112"/>
    </row>
    <row r="456" spans="1:19" ht="15.75" customHeight="1" x14ac:dyDescent="0.2">
      <c r="A456" s="108"/>
      <c r="B456" s="108"/>
      <c r="C456" s="108"/>
      <c r="D456" s="107"/>
      <c r="E456" s="108"/>
      <c r="F456" s="108"/>
      <c r="G456" s="108"/>
      <c r="H456" s="108"/>
      <c r="I456" s="108"/>
      <c r="J456" s="109"/>
      <c r="K456" s="109"/>
      <c r="L456" s="108"/>
      <c r="M456" s="108"/>
      <c r="N456" s="108"/>
      <c r="O456" s="112"/>
      <c r="P456" s="112"/>
      <c r="Q456" s="108"/>
      <c r="R456" s="108"/>
      <c r="S456" s="112"/>
    </row>
    <row r="457" spans="1:19" ht="15.75" customHeight="1" x14ac:dyDescent="0.2">
      <c r="A457" s="108"/>
      <c r="B457" s="108"/>
      <c r="C457" s="108"/>
      <c r="D457" s="107"/>
      <c r="E457" s="108"/>
      <c r="F457" s="108"/>
      <c r="G457" s="108"/>
      <c r="H457" s="108"/>
      <c r="I457" s="108"/>
      <c r="J457" s="109"/>
      <c r="K457" s="109"/>
      <c r="L457" s="108"/>
      <c r="M457" s="108"/>
      <c r="N457" s="108"/>
      <c r="O457" s="112"/>
      <c r="P457" s="112"/>
      <c r="Q457" s="108"/>
      <c r="R457" s="108"/>
      <c r="S457" s="112"/>
    </row>
    <row r="458" spans="1:19" ht="15.75" customHeight="1" x14ac:dyDescent="0.2">
      <c r="A458" s="108"/>
      <c r="B458" s="108"/>
      <c r="C458" s="108"/>
      <c r="D458" s="107"/>
      <c r="E458" s="108"/>
      <c r="F458" s="108"/>
      <c r="G458" s="108"/>
      <c r="H458" s="108"/>
      <c r="I458" s="108"/>
      <c r="J458" s="109"/>
      <c r="K458" s="109"/>
      <c r="L458" s="108"/>
      <c r="M458" s="108"/>
      <c r="N458" s="108"/>
      <c r="O458" s="112"/>
      <c r="P458" s="112"/>
      <c r="Q458" s="108"/>
      <c r="R458" s="108"/>
      <c r="S458" s="112"/>
    </row>
    <row r="459" spans="1:19" ht="15.75" customHeight="1" x14ac:dyDescent="0.2">
      <c r="A459" s="108"/>
      <c r="B459" s="108"/>
      <c r="C459" s="108"/>
      <c r="D459" s="107"/>
      <c r="E459" s="108"/>
      <c r="F459" s="108"/>
      <c r="G459" s="108"/>
      <c r="H459" s="108"/>
      <c r="I459" s="108"/>
      <c r="J459" s="109"/>
      <c r="K459" s="109"/>
      <c r="L459" s="108"/>
      <c r="M459" s="108"/>
      <c r="N459" s="108"/>
      <c r="O459" s="112"/>
      <c r="P459" s="112"/>
      <c r="Q459" s="108"/>
      <c r="R459" s="108"/>
      <c r="S459" s="112"/>
    </row>
    <row r="460" spans="1:19" ht="15.75" customHeight="1" x14ac:dyDescent="0.2">
      <c r="A460" s="108"/>
      <c r="B460" s="108"/>
      <c r="C460" s="108"/>
      <c r="D460" s="107"/>
      <c r="E460" s="108"/>
      <c r="F460" s="108"/>
      <c r="G460" s="108"/>
      <c r="H460" s="108"/>
      <c r="I460" s="108"/>
      <c r="J460" s="109"/>
      <c r="K460" s="109"/>
      <c r="L460" s="108"/>
      <c r="M460" s="108"/>
      <c r="N460" s="108"/>
      <c r="O460" s="112"/>
      <c r="P460" s="112"/>
      <c r="Q460" s="108"/>
      <c r="R460" s="108"/>
      <c r="S460" s="112"/>
    </row>
    <row r="461" spans="1:19" ht="15.75" customHeight="1" x14ac:dyDescent="0.2">
      <c r="A461" s="108"/>
      <c r="B461" s="108"/>
      <c r="C461" s="108"/>
      <c r="D461" s="107"/>
      <c r="E461" s="108"/>
      <c r="F461" s="108"/>
      <c r="G461" s="108"/>
      <c r="H461" s="108"/>
      <c r="I461" s="108"/>
      <c r="J461" s="109"/>
      <c r="K461" s="109"/>
      <c r="L461" s="108"/>
      <c r="M461" s="108"/>
      <c r="N461" s="108"/>
      <c r="O461" s="112"/>
      <c r="P461" s="112"/>
      <c r="Q461" s="108"/>
      <c r="R461" s="108"/>
      <c r="S461" s="112"/>
    </row>
    <row r="462" spans="1:19" ht="15.75" customHeight="1" x14ac:dyDescent="0.2">
      <c r="A462" s="108"/>
      <c r="B462" s="108"/>
      <c r="C462" s="108"/>
      <c r="D462" s="107"/>
      <c r="E462" s="108"/>
      <c r="F462" s="108"/>
      <c r="G462" s="108"/>
      <c r="H462" s="108"/>
      <c r="I462" s="108"/>
      <c r="J462" s="109"/>
      <c r="K462" s="109"/>
      <c r="L462" s="108"/>
      <c r="M462" s="108"/>
      <c r="N462" s="108"/>
      <c r="O462" s="112"/>
      <c r="P462" s="112"/>
      <c r="Q462" s="108"/>
      <c r="R462" s="108"/>
      <c r="S462" s="112"/>
    </row>
    <row r="463" spans="1:19" ht="15.75" customHeight="1" x14ac:dyDescent="0.2">
      <c r="A463" s="108"/>
      <c r="B463" s="108"/>
      <c r="C463" s="108"/>
      <c r="D463" s="107"/>
      <c r="E463" s="108"/>
      <c r="F463" s="108"/>
      <c r="G463" s="108"/>
      <c r="H463" s="108"/>
      <c r="I463" s="108"/>
      <c r="J463" s="109"/>
      <c r="K463" s="109"/>
      <c r="L463" s="108"/>
      <c r="M463" s="108"/>
      <c r="N463" s="108"/>
      <c r="O463" s="112"/>
      <c r="P463" s="112"/>
      <c r="Q463" s="108"/>
      <c r="R463" s="108"/>
      <c r="S463" s="112"/>
    </row>
    <row r="464" spans="1:19" ht="15.75" customHeight="1" x14ac:dyDescent="0.2">
      <c r="A464" s="108"/>
      <c r="B464" s="108"/>
      <c r="C464" s="108"/>
      <c r="D464" s="107"/>
      <c r="E464" s="108"/>
      <c r="F464" s="108"/>
      <c r="G464" s="108"/>
      <c r="H464" s="108"/>
      <c r="I464" s="108"/>
      <c r="J464" s="109"/>
      <c r="K464" s="109"/>
      <c r="L464" s="108"/>
      <c r="M464" s="108"/>
      <c r="N464" s="108"/>
      <c r="O464" s="112"/>
      <c r="P464" s="112"/>
      <c r="Q464" s="108"/>
      <c r="R464" s="108"/>
      <c r="S464" s="112"/>
    </row>
    <row r="465" spans="1:19" ht="15.75" customHeight="1" x14ac:dyDescent="0.2">
      <c r="A465" s="108"/>
      <c r="B465" s="108"/>
      <c r="C465" s="108"/>
      <c r="D465" s="107"/>
      <c r="E465" s="108"/>
      <c r="F465" s="108"/>
      <c r="G465" s="108"/>
      <c r="H465" s="108"/>
      <c r="I465" s="108"/>
      <c r="J465" s="109"/>
      <c r="K465" s="109"/>
      <c r="L465" s="108"/>
      <c r="M465" s="108"/>
      <c r="N465" s="108"/>
      <c r="O465" s="112"/>
      <c r="P465" s="112"/>
      <c r="Q465" s="108"/>
      <c r="R465" s="108"/>
      <c r="S465" s="112"/>
    </row>
    <row r="466" spans="1:19" ht="15.75" customHeight="1" x14ac:dyDescent="0.2">
      <c r="A466" s="108"/>
      <c r="B466" s="108"/>
      <c r="C466" s="108"/>
      <c r="D466" s="107"/>
      <c r="E466" s="108"/>
      <c r="F466" s="108"/>
      <c r="G466" s="108"/>
      <c r="H466" s="108"/>
      <c r="I466" s="108"/>
      <c r="J466" s="109"/>
      <c r="K466" s="109"/>
      <c r="L466" s="108"/>
      <c r="M466" s="108"/>
      <c r="N466" s="108"/>
      <c r="O466" s="112"/>
      <c r="P466" s="112"/>
      <c r="Q466" s="108"/>
      <c r="R466" s="108"/>
      <c r="S466" s="112"/>
    </row>
    <row r="467" spans="1:19" ht="15.75" customHeight="1" x14ac:dyDescent="0.2">
      <c r="A467" s="108"/>
      <c r="B467" s="108"/>
      <c r="C467" s="108"/>
      <c r="D467" s="107"/>
      <c r="E467" s="108"/>
      <c r="F467" s="108"/>
      <c r="G467" s="108"/>
      <c r="H467" s="108"/>
      <c r="I467" s="108"/>
      <c r="J467" s="109"/>
      <c r="K467" s="109"/>
      <c r="L467" s="108"/>
      <c r="M467" s="108"/>
      <c r="N467" s="108"/>
      <c r="O467" s="112"/>
      <c r="P467" s="112"/>
      <c r="Q467" s="108"/>
      <c r="R467" s="108"/>
      <c r="S467" s="112"/>
    </row>
    <row r="468" spans="1:19" ht="15.75" customHeight="1" x14ac:dyDescent="0.2">
      <c r="A468" s="108"/>
      <c r="B468" s="108"/>
      <c r="C468" s="108"/>
      <c r="D468" s="107"/>
      <c r="E468" s="108"/>
      <c r="F468" s="108"/>
      <c r="G468" s="108"/>
      <c r="H468" s="108"/>
      <c r="I468" s="108"/>
      <c r="J468" s="109"/>
      <c r="K468" s="109"/>
      <c r="L468" s="108"/>
      <c r="M468" s="108"/>
      <c r="N468" s="108"/>
      <c r="O468" s="112"/>
      <c r="P468" s="112"/>
      <c r="Q468" s="108"/>
      <c r="R468" s="108"/>
      <c r="S468" s="112"/>
    </row>
    <row r="469" spans="1:19" ht="15.75" customHeight="1" x14ac:dyDescent="0.2">
      <c r="A469" s="108"/>
      <c r="B469" s="108"/>
      <c r="C469" s="108"/>
      <c r="D469" s="107"/>
      <c r="E469" s="108"/>
      <c r="F469" s="108"/>
      <c r="G469" s="108"/>
      <c r="H469" s="108"/>
      <c r="I469" s="108"/>
      <c r="J469" s="109"/>
      <c r="K469" s="109"/>
      <c r="L469" s="108"/>
      <c r="M469" s="108"/>
      <c r="N469" s="108"/>
      <c r="O469" s="112"/>
      <c r="P469" s="112"/>
      <c r="Q469" s="108"/>
      <c r="R469" s="108"/>
      <c r="S469" s="112"/>
    </row>
    <row r="470" spans="1:19" ht="15.75" customHeight="1" x14ac:dyDescent="0.2">
      <c r="A470" s="108"/>
      <c r="B470" s="108"/>
      <c r="C470" s="108"/>
      <c r="D470" s="107"/>
      <c r="E470" s="108"/>
      <c r="F470" s="108"/>
      <c r="G470" s="108"/>
      <c r="H470" s="108"/>
      <c r="I470" s="108"/>
      <c r="J470" s="109"/>
      <c r="K470" s="109"/>
      <c r="L470" s="108"/>
      <c r="M470" s="108"/>
      <c r="N470" s="108"/>
      <c r="O470" s="112"/>
      <c r="P470" s="112"/>
      <c r="Q470" s="108"/>
      <c r="R470" s="108"/>
      <c r="S470" s="112"/>
    </row>
    <row r="471" spans="1:19" ht="15.75" customHeight="1" x14ac:dyDescent="0.2">
      <c r="A471" s="108"/>
      <c r="B471" s="108"/>
      <c r="C471" s="108"/>
      <c r="D471" s="107"/>
      <c r="E471" s="108"/>
      <c r="F471" s="108"/>
      <c r="G471" s="108"/>
      <c r="H471" s="108"/>
      <c r="I471" s="108"/>
      <c r="J471" s="109"/>
      <c r="K471" s="109"/>
      <c r="L471" s="108"/>
      <c r="M471" s="108"/>
      <c r="N471" s="108"/>
      <c r="O471" s="112"/>
      <c r="P471" s="112"/>
      <c r="Q471" s="108"/>
      <c r="R471" s="108"/>
      <c r="S471" s="112"/>
    </row>
    <row r="472" spans="1:19" ht="15.75" customHeight="1" x14ac:dyDescent="0.2">
      <c r="A472" s="108"/>
      <c r="B472" s="108"/>
      <c r="C472" s="108"/>
      <c r="D472" s="107"/>
      <c r="E472" s="108"/>
      <c r="F472" s="108"/>
      <c r="G472" s="108"/>
      <c r="H472" s="108"/>
      <c r="I472" s="108"/>
      <c r="J472" s="109"/>
      <c r="K472" s="109"/>
      <c r="L472" s="108"/>
      <c r="M472" s="108"/>
      <c r="N472" s="108"/>
      <c r="O472" s="112"/>
      <c r="P472" s="112"/>
      <c r="Q472" s="108"/>
      <c r="R472" s="108"/>
      <c r="S472" s="112"/>
    </row>
    <row r="473" spans="1:19" ht="15.75" customHeight="1" x14ac:dyDescent="0.2">
      <c r="A473" s="108"/>
      <c r="B473" s="108"/>
      <c r="C473" s="108"/>
      <c r="D473" s="107"/>
      <c r="E473" s="108"/>
      <c r="F473" s="108"/>
      <c r="G473" s="108"/>
      <c r="H473" s="108"/>
      <c r="I473" s="108"/>
      <c r="J473" s="109"/>
      <c r="K473" s="109"/>
      <c r="L473" s="108"/>
      <c r="M473" s="108"/>
      <c r="N473" s="108"/>
      <c r="O473" s="112"/>
      <c r="P473" s="112"/>
      <c r="Q473" s="108"/>
      <c r="R473" s="108"/>
      <c r="S473" s="112"/>
    </row>
    <row r="474" spans="1:19" ht="15.75" customHeight="1" x14ac:dyDescent="0.2">
      <c r="A474" s="108"/>
      <c r="B474" s="108"/>
      <c r="C474" s="108"/>
      <c r="D474" s="107"/>
      <c r="E474" s="108"/>
      <c r="F474" s="108"/>
      <c r="G474" s="108"/>
      <c r="H474" s="108"/>
      <c r="I474" s="108"/>
      <c r="J474" s="109"/>
      <c r="K474" s="109"/>
      <c r="L474" s="108"/>
      <c r="M474" s="108"/>
      <c r="N474" s="108"/>
      <c r="O474" s="112"/>
      <c r="P474" s="112"/>
      <c r="Q474" s="108"/>
      <c r="R474" s="108"/>
      <c r="S474" s="112"/>
    </row>
    <row r="475" spans="1:19" ht="15.75" customHeight="1" x14ac:dyDescent="0.2">
      <c r="A475" s="108"/>
      <c r="B475" s="108"/>
      <c r="C475" s="108"/>
      <c r="D475" s="107"/>
      <c r="E475" s="108"/>
      <c r="F475" s="108"/>
      <c r="G475" s="108"/>
      <c r="H475" s="108"/>
      <c r="I475" s="108"/>
      <c r="J475" s="109"/>
      <c r="K475" s="109"/>
      <c r="L475" s="108"/>
      <c r="M475" s="108"/>
      <c r="N475" s="108"/>
      <c r="O475" s="112"/>
      <c r="P475" s="112"/>
      <c r="Q475" s="108"/>
      <c r="R475" s="108"/>
      <c r="S475" s="112"/>
    </row>
    <row r="476" spans="1:19" ht="15.75" customHeight="1" x14ac:dyDescent="0.2">
      <c r="A476" s="108"/>
      <c r="B476" s="108"/>
      <c r="C476" s="108"/>
      <c r="D476" s="107"/>
      <c r="E476" s="108"/>
      <c r="F476" s="108"/>
      <c r="G476" s="108"/>
      <c r="H476" s="108"/>
      <c r="I476" s="108"/>
      <c r="J476" s="109"/>
      <c r="K476" s="109"/>
      <c r="L476" s="108"/>
      <c r="M476" s="108"/>
      <c r="N476" s="108"/>
      <c r="O476" s="112"/>
      <c r="P476" s="112"/>
      <c r="Q476" s="108"/>
      <c r="R476" s="108"/>
      <c r="S476" s="112"/>
    </row>
    <row r="477" spans="1:19" ht="15.75" customHeight="1" x14ac:dyDescent="0.2">
      <c r="A477" s="108"/>
      <c r="B477" s="108"/>
      <c r="C477" s="108"/>
      <c r="D477" s="107"/>
      <c r="E477" s="108"/>
      <c r="F477" s="108"/>
      <c r="G477" s="108"/>
      <c r="H477" s="108"/>
      <c r="I477" s="108"/>
      <c r="J477" s="109"/>
      <c r="K477" s="109"/>
      <c r="L477" s="108"/>
      <c r="M477" s="108"/>
      <c r="N477" s="108"/>
      <c r="O477" s="112"/>
      <c r="P477" s="112"/>
      <c r="Q477" s="108"/>
      <c r="R477" s="108"/>
      <c r="S477" s="112"/>
    </row>
    <row r="478" spans="1:19" ht="15.75" customHeight="1" x14ac:dyDescent="0.2">
      <c r="A478" s="108"/>
      <c r="B478" s="108"/>
      <c r="C478" s="108"/>
      <c r="D478" s="107"/>
      <c r="E478" s="108"/>
      <c r="F478" s="108"/>
      <c r="G478" s="108"/>
      <c r="H478" s="108"/>
      <c r="I478" s="108"/>
      <c r="J478" s="109"/>
      <c r="K478" s="109"/>
      <c r="L478" s="108"/>
      <c r="M478" s="108"/>
      <c r="N478" s="108"/>
      <c r="O478" s="112"/>
      <c r="P478" s="112"/>
      <c r="Q478" s="108"/>
      <c r="R478" s="108"/>
      <c r="S478" s="112"/>
    </row>
    <row r="479" spans="1:19" ht="15.75" customHeight="1" x14ac:dyDescent="0.2">
      <c r="A479" s="108"/>
      <c r="B479" s="108"/>
      <c r="C479" s="108"/>
      <c r="D479" s="107"/>
      <c r="E479" s="108"/>
      <c r="F479" s="108"/>
      <c r="G479" s="108"/>
      <c r="H479" s="108"/>
      <c r="I479" s="108"/>
      <c r="J479" s="109"/>
      <c r="K479" s="109"/>
      <c r="L479" s="108"/>
      <c r="M479" s="108"/>
      <c r="N479" s="108"/>
      <c r="O479" s="112"/>
      <c r="P479" s="112"/>
      <c r="Q479" s="108"/>
      <c r="R479" s="108"/>
      <c r="S479" s="112"/>
    </row>
    <row r="480" spans="1:19" ht="15.75" customHeight="1" x14ac:dyDescent="0.2">
      <c r="A480" s="108"/>
      <c r="B480" s="108"/>
      <c r="C480" s="108"/>
      <c r="D480" s="107"/>
      <c r="E480" s="108"/>
      <c r="F480" s="108"/>
      <c r="G480" s="108"/>
      <c r="H480" s="108"/>
      <c r="I480" s="108"/>
      <c r="J480" s="109"/>
      <c r="K480" s="109"/>
      <c r="L480" s="108"/>
      <c r="M480" s="108"/>
      <c r="N480" s="108"/>
      <c r="O480" s="112"/>
      <c r="P480" s="112"/>
      <c r="Q480" s="108"/>
      <c r="R480" s="108"/>
      <c r="S480" s="112"/>
    </row>
    <row r="481" spans="1:19" ht="15.75" customHeight="1" x14ac:dyDescent="0.2">
      <c r="A481" s="108"/>
      <c r="B481" s="108"/>
      <c r="C481" s="108"/>
      <c r="D481" s="107"/>
      <c r="E481" s="108"/>
      <c r="F481" s="108"/>
      <c r="G481" s="108"/>
      <c r="H481" s="108"/>
      <c r="I481" s="108"/>
      <c r="J481" s="109"/>
      <c r="K481" s="109"/>
      <c r="L481" s="108"/>
      <c r="M481" s="108"/>
      <c r="N481" s="108"/>
      <c r="O481" s="112"/>
      <c r="P481" s="112"/>
      <c r="Q481" s="108"/>
      <c r="R481" s="108"/>
      <c r="S481" s="112"/>
    </row>
    <row r="482" spans="1:19" ht="15.75" customHeight="1" x14ac:dyDescent="0.2">
      <c r="A482" s="108"/>
      <c r="B482" s="108"/>
      <c r="C482" s="108"/>
      <c r="D482" s="107"/>
      <c r="E482" s="108"/>
      <c r="F482" s="108"/>
      <c r="G482" s="108"/>
      <c r="H482" s="108"/>
      <c r="I482" s="108"/>
      <c r="J482" s="109"/>
      <c r="K482" s="109"/>
      <c r="L482" s="108"/>
      <c r="M482" s="108"/>
      <c r="N482" s="108"/>
      <c r="O482" s="112"/>
      <c r="P482" s="112"/>
      <c r="Q482" s="108"/>
      <c r="R482" s="108"/>
      <c r="S482" s="112"/>
    </row>
    <row r="483" spans="1:19" ht="15.75" customHeight="1" x14ac:dyDescent="0.2">
      <c r="A483" s="108"/>
      <c r="B483" s="108"/>
      <c r="C483" s="108"/>
      <c r="D483" s="107"/>
      <c r="E483" s="108"/>
      <c r="F483" s="108"/>
      <c r="G483" s="108"/>
      <c r="H483" s="108"/>
      <c r="I483" s="108"/>
      <c r="J483" s="109"/>
      <c r="K483" s="109"/>
      <c r="L483" s="108"/>
      <c r="M483" s="108"/>
      <c r="N483" s="108"/>
      <c r="O483" s="112"/>
      <c r="P483" s="112"/>
      <c r="Q483" s="108"/>
      <c r="R483" s="108"/>
      <c r="S483" s="112"/>
    </row>
    <row r="484" spans="1:19" ht="15.75" customHeight="1" x14ac:dyDescent="0.2">
      <c r="A484" s="108"/>
      <c r="B484" s="108"/>
      <c r="C484" s="108"/>
      <c r="D484" s="107"/>
      <c r="E484" s="108"/>
      <c r="F484" s="108"/>
      <c r="G484" s="108"/>
      <c r="H484" s="108"/>
      <c r="I484" s="108"/>
      <c r="J484" s="109"/>
      <c r="K484" s="109"/>
      <c r="L484" s="108"/>
      <c r="M484" s="108"/>
      <c r="N484" s="108"/>
      <c r="O484" s="112"/>
      <c r="P484" s="112"/>
      <c r="Q484" s="108"/>
      <c r="R484" s="108"/>
      <c r="S484" s="112"/>
    </row>
    <row r="485" spans="1:19" ht="15.75" customHeight="1" x14ac:dyDescent="0.2">
      <c r="A485" s="108"/>
      <c r="B485" s="108"/>
      <c r="C485" s="108"/>
      <c r="D485" s="107"/>
      <c r="E485" s="108"/>
      <c r="F485" s="108"/>
      <c r="G485" s="108"/>
      <c r="H485" s="108"/>
      <c r="I485" s="108"/>
      <c r="J485" s="109"/>
      <c r="K485" s="109"/>
      <c r="L485" s="108"/>
      <c r="M485" s="108"/>
      <c r="N485" s="108"/>
      <c r="O485" s="112"/>
      <c r="P485" s="112"/>
      <c r="Q485" s="108"/>
      <c r="R485" s="108"/>
      <c r="S485" s="112"/>
    </row>
    <row r="486" spans="1:19" ht="15.75" customHeight="1" x14ac:dyDescent="0.2">
      <c r="A486" s="108"/>
      <c r="B486" s="108"/>
      <c r="C486" s="108"/>
      <c r="D486" s="107"/>
      <c r="E486" s="108"/>
      <c r="F486" s="108"/>
      <c r="G486" s="108"/>
      <c r="H486" s="108"/>
      <c r="I486" s="108"/>
      <c r="J486" s="109"/>
      <c r="K486" s="109"/>
      <c r="L486" s="108"/>
      <c r="M486" s="108"/>
      <c r="N486" s="108"/>
      <c r="O486" s="112"/>
      <c r="P486" s="112"/>
      <c r="Q486" s="108"/>
      <c r="R486" s="108"/>
      <c r="S486" s="112"/>
    </row>
    <row r="487" spans="1:19" ht="15.75" customHeight="1" x14ac:dyDescent="0.2">
      <c r="A487" s="108"/>
      <c r="B487" s="108"/>
      <c r="C487" s="108"/>
      <c r="D487" s="107"/>
      <c r="E487" s="108"/>
      <c r="F487" s="108"/>
      <c r="G487" s="108"/>
      <c r="H487" s="108"/>
      <c r="I487" s="108"/>
      <c r="J487" s="109"/>
      <c r="K487" s="109"/>
      <c r="L487" s="108"/>
      <c r="M487" s="108"/>
      <c r="N487" s="108"/>
      <c r="O487" s="112"/>
      <c r="P487" s="112"/>
      <c r="Q487" s="108"/>
      <c r="R487" s="108"/>
      <c r="S487" s="112"/>
    </row>
    <row r="488" spans="1:19" ht="15.75" customHeight="1" x14ac:dyDescent="0.2">
      <c r="A488" s="108"/>
      <c r="B488" s="108"/>
      <c r="C488" s="108"/>
      <c r="D488" s="107"/>
      <c r="E488" s="108"/>
      <c r="F488" s="108"/>
      <c r="G488" s="108"/>
      <c r="H488" s="108"/>
      <c r="I488" s="108"/>
      <c r="J488" s="109"/>
      <c r="K488" s="109"/>
      <c r="L488" s="108"/>
      <c r="M488" s="108"/>
      <c r="N488" s="108"/>
      <c r="O488" s="112"/>
      <c r="P488" s="112"/>
      <c r="Q488" s="108"/>
      <c r="R488" s="108"/>
      <c r="S488" s="112"/>
    </row>
    <row r="489" spans="1:19" ht="15.75" customHeight="1" x14ac:dyDescent="0.2">
      <c r="A489" s="108"/>
      <c r="B489" s="108"/>
      <c r="C489" s="108"/>
      <c r="D489" s="107"/>
      <c r="E489" s="108"/>
      <c r="F489" s="108"/>
      <c r="G489" s="108"/>
      <c r="H489" s="108"/>
      <c r="I489" s="108"/>
      <c r="J489" s="109"/>
      <c r="K489" s="109"/>
      <c r="L489" s="108"/>
      <c r="M489" s="108"/>
      <c r="N489" s="108"/>
      <c r="O489" s="112"/>
      <c r="P489" s="112"/>
      <c r="Q489" s="108"/>
      <c r="R489" s="108"/>
      <c r="S489" s="112"/>
    </row>
    <row r="490" spans="1:19" ht="15.75" customHeight="1" x14ac:dyDescent="0.2">
      <c r="A490" s="108"/>
      <c r="B490" s="108"/>
      <c r="C490" s="108"/>
      <c r="D490" s="107"/>
      <c r="E490" s="108"/>
      <c r="F490" s="108"/>
      <c r="G490" s="108"/>
      <c r="H490" s="108"/>
      <c r="I490" s="108"/>
      <c r="J490" s="109"/>
      <c r="K490" s="109"/>
      <c r="L490" s="108"/>
      <c r="M490" s="108"/>
      <c r="N490" s="108"/>
      <c r="O490" s="112"/>
      <c r="P490" s="112"/>
      <c r="Q490" s="108"/>
      <c r="R490" s="108"/>
      <c r="S490" s="112"/>
    </row>
    <row r="491" spans="1:19" ht="15.75" customHeight="1" x14ac:dyDescent="0.2">
      <c r="A491" s="108"/>
      <c r="B491" s="108"/>
      <c r="C491" s="108"/>
      <c r="D491" s="107"/>
      <c r="E491" s="108"/>
      <c r="F491" s="108"/>
      <c r="G491" s="108"/>
      <c r="H491" s="108"/>
      <c r="I491" s="108"/>
      <c r="J491" s="109"/>
      <c r="K491" s="109"/>
      <c r="L491" s="108"/>
      <c r="M491" s="108"/>
      <c r="N491" s="108"/>
      <c r="O491" s="112"/>
      <c r="P491" s="112"/>
      <c r="Q491" s="108"/>
      <c r="R491" s="108"/>
      <c r="S491" s="112"/>
    </row>
    <row r="492" spans="1:19" ht="15.75" customHeight="1" x14ac:dyDescent="0.2">
      <c r="A492" s="108"/>
      <c r="B492" s="108"/>
      <c r="C492" s="108"/>
      <c r="D492" s="107"/>
      <c r="E492" s="108"/>
      <c r="F492" s="108"/>
      <c r="G492" s="108"/>
      <c r="H492" s="108"/>
      <c r="I492" s="108"/>
      <c r="J492" s="109"/>
      <c r="K492" s="109"/>
      <c r="L492" s="108"/>
      <c r="M492" s="108"/>
      <c r="N492" s="108"/>
      <c r="O492" s="112"/>
      <c r="P492" s="112"/>
      <c r="Q492" s="108"/>
      <c r="R492" s="108"/>
      <c r="S492" s="112"/>
    </row>
    <row r="493" spans="1:19" ht="15.75" customHeight="1" x14ac:dyDescent="0.2">
      <c r="A493" s="108"/>
      <c r="B493" s="108"/>
      <c r="C493" s="108"/>
      <c r="D493" s="107"/>
      <c r="E493" s="108"/>
      <c r="F493" s="108"/>
      <c r="G493" s="108"/>
      <c r="H493" s="108"/>
      <c r="I493" s="108"/>
      <c r="J493" s="109"/>
      <c r="K493" s="109"/>
      <c r="L493" s="108"/>
      <c r="M493" s="108"/>
      <c r="N493" s="108"/>
      <c r="O493" s="112"/>
      <c r="P493" s="112"/>
      <c r="Q493" s="108"/>
      <c r="R493" s="108"/>
      <c r="S493" s="112"/>
    </row>
    <row r="494" spans="1:19" ht="15.75" customHeight="1" x14ac:dyDescent="0.2">
      <c r="A494" s="108"/>
      <c r="B494" s="108"/>
      <c r="C494" s="108"/>
      <c r="D494" s="107"/>
      <c r="E494" s="108"/>
      <c r="F494" s="108"/>
      <c r="G494" s="108"/>
      <c r="H494" s="108"/>
      <c r="I494" s="108"/>
      <c r="J494" s="109"/>
      <c r="K494" s="109"/>
      <c r="L494" s="108"/>
      <c r="M494" s="108"/>
      <c r="N494" s="108"/>
      <c r="O494" s="112"/>
      <c r="P494" s="112"/>
      <c r="Q494" s="108"/>
      <c r="R494" s="108"/>
      <c r="S494" s="112"/>
    </row>
    <row r="495" spans="1:19" ht="15.75" customHeight="1" x14ac:dyDescent="0.2">
      <c r="A495" s="108"/>
      <c r="B495" s="108"/>
      <c r="C495" s="108"/>
      <c r="D495" s="107"/>
      <c r="E495" s="108"/>
      <c r="F495" s="108"/>
      <c r="G495" s="108"/>
      <c r="H495" s="108"/>
      <c r="I495" s="108"/>
      <c r="J495" s="109"/>
      <c r="K495" s="109"/>
      <c r="L495" s="108"/>
      <c r="M495" s="108"/>
      <c r="N495" s="108"/>
      <c r="O495" s="112"/>
      <c r="P495" s="112"/>
      <c r="Q495" s="108"/>
      <c r="R495" s="108"/>
      <c r="S495" s="112"/>
    </row>
    <row r="496" spans="1:19" ht="15.75" customHeight="1" x14ac:dyDescent="0.2">
      <c r="A496" s="108"/>
      <c r="B496" s="108"/>
      <c r="C496" s="108"/>
      <c r="D496" s="107"/>
      <c r="E496" s="108"/>
      <c r="F496" s="108"/>
      <c r="G496" s="108"/>
      <c r="H496" s="108"/>
      <c r="I496" s="108"/>
      <c r="J496" s="109"/>
      <c r="K496" s="109"/>
      <c r="L496" s="108"/>
      <c r="M496" s="108"/>
      <c r="N496" s="108"/>
      <c r="O496" s="112"/>
      <c r="P496" s="112"/>
      <c r="Q496" s="108"/>
      <c r="R496" s="108"/>
      <c r="S496" s="112"/>
    </row>
    <row r="497" spans="1:19" ht="15.75" customHeight="1" x14ac:dyDescent="0.2">
      <c r="A497" s="108"/>
      <c r="B497" s="108"/>
      <c r="C497" s="108"/>
      <c r="D497" s="107"/>
      <c r="E497" s="108"/>
      <c r="F497" s="108"/>
      <c r="G497" s="108"/>
      <c r="H497" s="108"/>
      <c r="I497" s="108"/>
      <c r="J497" s="109"/>
      <c r="K497" s="109"/>
      <c r="L497" s="108"/>
      <c r="M497" s="108"/>
      <c r="N497" s="108"/>
      <c r="O497" s="112"/>
      <c r="P497" s="112"/>
      <c r="Q497" s="108"/>
      <c r="R497" s="108"/>
      <c r="S497" s="112"/>
    </row>
    <row r="498" spans="1:19" ht="15.75" customHeight="1" x14ac:dyDescent="0.2">
      <c r="A498" s="108"/>
      <c r="B498" s="108"/>
      <c r="C498" s="108"/>
      <c r="D498" s="107"/>
      <c r="E498" s="108"/>
      <c r="F498" s="108"/>
      <c r="G498" s="108"/>
      <c r="H498" s="108"/>
      <c r="I498" s="108"/>
      <c r="J498" s="109"/>
      <c r="K498" s="109"/>
      <c r="L498" s="108"/>
      <c r="M498" s="108"/>
      <c r="N498" s="108"/>
      <c r="O498" s="112"/>
      <c r="P498" s="112"/>
      <c r="Q498" s="108"/>
      <c r="R498" s="108"/>
      <c r="S498" s="112"/>
    </row>
    <row r="499" spans="1:19" ht="15.75" customHeight="1" x14ac:dyDescent="0.2">
      <c r="A499" s="108"/>
      <c r="B499" s="108"/>
      <c r="C499" s="108"/>
      <c r="D499" s="107"/>
      <c r="E499" s="108"/>
      <c r="F499" s="108"/>
      <c r="G499" s="108"/>
      <c r="H499" s="108"/>
      <c r="I499" s="108"/>
      <c r="J499" s="109"/>
      <c r="K499" s="109"/>
      <c r="L499" s="108"/>
      <c r="M499" s="108"/>
      <c r="N499" s="108"/>
      <c r="O499" s="112"/>
      <c r="P499" s="112"/>
      <c r="Q499" s="108"/>
      <c r="R499" s="108"/>
      <c r="S499" s="112"/>
    </row>
    <row r="500" spans="1:19" ht="15.75" customHeight="1" x14ac:dyDescent="0.2">
      <c r="A500" s="108"/>
      <c r="B500" s="108"/>
      <c r="C500" s="108"/>
      <c r="D500" s="107"/>
      <c r="E500" s="108"/>
      <c r="F500" s="108"/>
      <c r="G500" s="108"/>
      <c r="H500" s="108"/>
      <c r="I500" s="108"/>
      <c r="J500" s="109"/>
      <c r="K500" s="109"/>
      <c r="L500" s="108"/>
      <c r="M500" s="108"/>
      <c r="N500" s="108"/>
      <c r="O500" s="112"/>
      <c r="P500" s="112"/>
      <c r="Q500" s="108"/>
      <c r="R500" s="108"/>
      <c r="S500" s="112"/>
    </row>
    <row r="501" spans="1:19" ht="15.75" customHeight="1" x14ac:dyDescent="0.2">
      <c r="A501" s="108"/>
      <c r="B501" s="108"/>
      <c r="C501" s="108"/>
      <c r="D501" s="107"/>
      <c r="E501" s="108"/>
      <c r="F501" s="108"/>
      <c r="G501" s="108"/>
      <c r="H501" s="108"/>
      <c r="I501" s="108"/>
      <c r="J501" s="109"/>
      <c r="K501" s="109"/>
      <c r="L501" s="108"/>
      <c r="M501" s="108"/>
      <c r="N501" s="108"/>
      <c r="O501" s="112"/>
      <c r="P501" s="112"/>
      <c r="Q501" s="108"/>
      <c r="R501" s="108"/>
      <c r="S501" s="112"/>
    </row>
    <row r="502" spans="1:19" ht="15.75" customHeight="1" x14ac:dyDescent="0.2">
      <c r="A502" s="108"/>
      <c r="B502" s="108"/>
      <c r="C502" s="108"/>
      <c r="D502" s="107"/>
      <c r="E502" s="108"/>
      <c r="F502" s="108"/>
      <c r="G502" s="108"/>
      <c r="H502" s="108"/>
      <c r="I502" s="108"/>
      <c r="J502" s="109"/>
      <c r="K502" s="109"/>
      <c r="L502" s="108"/>
      <c r="M502" s="108"/>
      <c r="N502" s="108"/>
      <c r="O502" s="112"/>
      <c r="P502" s="112"/>
      <c r="Q502" s="108"/>
      <c r="R502" s="108"/>
      <c r="S502" s="112"/>
    </row>
    <row r="503" spans="1:19" ht="15.75" customHeight="1" x14ac:dyDescent="0.2">
      <c r="A503" s="108"/>
      <c r="B503" s="108"/>
      <c r="C503" s="108"/>
      <c r="D503" s="107"/>
      <c r="E503" s="108"/>
      <c r="F503" s="108"/>
      <c r="G503" s="108"/>
      <c r="H503" s="108"/>
      <c r="I503" s="108"/>
      <c r="J503" s="109"/>
      <c r="K503" s="109"/>
      <c r="L503" s="108"/>
      <c r="M503" s="108"/>
      <c r="N503" s="108"/>
      <c r="O503" s="112"/>
      <c r="P503" s="112"/>
      <c r="Q503" s="108"/>
      <c r="R503" s="108"/>
      <c r="S503" s="112"/>
    </row>
    <row r="504" spans="1:19" ht="15.75" customHeight="1" x14ac:dyDescent="0.2">
      <c r="A504" s="108"/>
      <c r="B504" s="108"/>
      <c r="C504" s="108"/>
      <c r="D504" s="107"/>
      <c r="E504" s="108"/>
      <c r="F504" s="108"/>
      <c r="G504" s="108"/>
      <c r="H504" s="108"/>
      <c r="I504" s="108"/>
      <c r="J504" s="109"/>
      <c r="K504" s="109"/>
      <c r="L504" s="108"/>
      <c r="M504" s="108"/>
      <c r="N504" s="108"/>
      <c r="O504" s="112"/>
      <c r="P504" s="112"/>
      <c r="Q504" s="108"/>
      <c r="R504" s="108"/>
      <c r="S504" s="112"/>
    </row>
    <row r="505" spans="1:19" ht="15.75" customHeight="1" x14ac:dyDescent="0.2">
      <c r="A505" s="108"/>
      <c r="B505" s="108"/>
      <c r="C505" s="108"/>
      <c r="D505" s="107"/>
      <c r="E505" s="108"/>
      <c r="F505" s="108"/>
      <c r="G505" s="108"/>
      <c r="H505" s="108"/>
      <c r="I505" s="108"/>
      <c r="J505" s="109"/>
      <c r="K505" s="109"/>
      <c r="L505" s="108"/>
      <c r="M505" s="108"/>
      <c r="N505" s="108"/>
      <c r="O505" s="112"/>
      <c r="P505" s="112"/>
      <c r="Q505" s="108"/>
      <c r="R505" s="108"/>
      <c r="S505" s="112"/>
    </row>
    <row r="506" spans="1:19" ht="15.75" customHeight="1" x14ac:dyDescent="0.2">
      <c r="A506" s="108"/>
      <c r="B506" s="108"/>
      <c r="C506" s="108"/>
      <c r="D506" s="107"/>
      <c r="E506" s="108"/>
      <c r="F506" s="108"/>
      <c r="G506" s="108"/>
      <c r="H506" s="108"/>
      <c r="I506" s="108"/>
      <c r="J506" s="109"/>
      <c r="K506" s="109"/>
      <c r="L506" s="108"/>
      <c r="M506" s="108"/>
      <c r="N506" s="108"/>
      <c r="O506" s="112"/>
      <c r="P506" s="112"/>
      <c r="Q506" s="108"/>
      <c r="R506" s="108"/>
      <c r="S506" s="112"/>
    </row>
    <row r="507" spans="1:19" ht="15.75" customHeight="1" x14ac:dyDescent="0.2">
      <c r="A507" s="108"/>
      <c r="B507" s="108"/>
      <c r="C507" s="108"/>
      <c r="D507" s="107"/>
      <c r="E507" s="108"/>
      <c r="F507" s="108"/>
      <c r="G507" s="108"/>
      <c r="H507" s="108"/>
      <c r="I507" s="108"/>
      <c r="J507" s="109"/>
      <c r="K507" s="109"/>
      <c r="L507" s="108"/>
      <c r="M507" s="108"/>
      <c r="N507" s="108"/>
      <c r="O507" s="112"/>
      <c r="P507" s="112"/>
      <c r="Q507" s="108"/>
      <c r="R507" s="108"/>
      <c r="S507" s="112"/>
    </row>
    <row r="508" spans="1:19" ht="15.75" customHeight="1" x14ac:dyDescent="0.2">
      <c r="A508" s="108"/>
      <c r="B508" s="108"/>
      <c r="C508" s="108"/>
      <c r="D508" s="107"/>
      <c r="E508" s="108"/>
      <c r="F508" s="108"/>
      <c r="G508" s="108"/>
      <c r="H508" s="108"/>
      <c r="I508" s="108"/>
      <c r="J508" s="109"/>
      <c r="K508" s="109"/>
      <c r="L508" s="108"/>
      <c r="M508" s="108"/>
      <c r="N508" s="108"/>
      <c r="O508" s="112"/>
      <c r="P508" s="112"/>
      <c r="Q508" s="108"/>
      <c r="R508" s="108"/>
      <c r="S508" s="112"/>
    </row>
    <row r="509" spans="1:19" ht="15.75" customHeight="1" x14ac:dyDescent="0.2">
      <c r="A509" s="108"/>
      <c r="B509" s="108"/>
      <c r="C509" s="108"/>
      <c r="D509" s="107"/>
      <c r="E509" s="108"/>
      <c r="F509" s="108"/>
      <c r="G509" s="108"/>
      <c r="H509" s="108"/>
      <c r="I509" s="108"/>
      <c r="J509" s="109"/>
      <c r="K509" s="109"/>
      <c r="L509" s="108"/>
      <c r="M509" s="108"/>
      <c r="N509" s="108"/>
      <c r="O509" s="112"/>
      <c r="P509" s="112"/>
      <c r="Q509" s="108"/>
      <c r="R509" s="108"/>
      <c r="S509" s="112"/>
    </row>
    <row r="510" spans="1:19" ht="15.75" customHeight="1" x14ac:dyDescent="0.2">
      <c r="A510" s="108"/>
      <c r="B510" s="108"/>
      <c r="C510" s="108"/>
      <c r="D510" s="107"/>
      <c r="E510" s="108"/>
      <c r="F510" s="108"/>
      <c r="G510" s="108"/>
      <c r="H510" s="108"/>
      <c r="I510" s="108"/>
      <c r="J510" s="109"/>
      <c r="K510" s="109"/>
      <c r="L510" s="108"/>
      <c r="M510" s="108"/>
      <c r="N510" s="108"/>
      <c r="O510" s="112"/>
      <c r="P510" s="112"/>
      <c r="Q510" s="108"/>
      <c r="R510" s="108"/>
      <c r="S510" s="112"/>
    </row>
    <row r="511" spans="1:19" ht="15.75" customHeight="1" x14ac:dyDescent="0.2">
      <c r="A511" s="108"/>
      <c r="B511" s="108"/>
      <c r="C511" s="108"/>
      <c r="D511" s="107"/>
      <c r="E511" s="108"/>
      <c r="F511" s="108"/>
      <c r="G511" s="108"/>
      <c r="H511" s="108"/>
      <c r="I511" s="108"/>
      <c r="J511" s="109"/>
      <c r="K511" s="109"/>
      <c r="L511" s="108"/>
      <c r="M511" s="108"/>
      <c r="N511" s="108"/>
      <c r="O511" s="112"/>
      <c r="P511" s="112"/>
      <c r="Q511" s="108"/>
      <c r="R511" s="108"/>
      <c r="S511" s="112"/>
    </row>
    <row r="512" spans="1:19" ht="15.75" customHeight="1" x14ac:dyDescent="0.2">
      <c r="A512" s="108"/>
      <c r="B512" s="108"/>
      <c r="C512" s="108"/>
      <c r="D512" s="107"/>
      <c r="E512" s="108"/>
      <c r="F512" s="108"/>
      <c r="G512" s="108"/>
      <c r="H512" s="108"/>
      <c r="I512" s="108"/>
      <c r="J512" s="109"/>
      <c r="K512" s="109"/>
      <c r="L512" s="108"/>
      <c r="M512" s="108"/>
      <c r="N512" s="108"/>
      <c r="O512" s="112"/>
      <c r="P512" s="112"/>
      <c r="Q512" s="108"/>
      <c r="R512" s="108"/>
      <c r="S512" s="112"/>
    </row>
    <row r="513" spans="1:19" ht="15.75" customHeight="1" x14ac:dyDescent="0.2">
      <c r="A513" s="108"/>
      <c r="B513" s="108"/>
      <c r="C513" s="108"/>
      <c r="D513" s="107"/>
      <c r="E513" s="108"/>
      <c r="F513" s="108"/>
      <c r="G513" s="108"/>
      <c r="H513" s="108"/>
      <c r="I513" s="108"/>
      <c r="J513" s="109"/>
      <c r="K513" s="109"/>
      <c r="L513" s="108"/>
      <c r="M513" s="108"/>
      <c r="N513" s="108"/>
      <c r="O513" s="112"/>
      <c r="P513" s="112"/>
      <c r="Q513" s="108"/>
      <c r="R513" s="108"/>
      <c r="S513" s="112"/>
    </row>
    <row r="514" spans="1:19" ht="15.75" customHeight="1" x14ac:dyDescent="0.2">
      <c r="A514" s="108"/>
      <c r="B514" s="108"/>
      <c r="C514" s="108"/>
      <c r="D514" s="107"/>
      <c r="E514" s="108"/>
      <c r="F514" s="108"/>
      <c r="G514" s="108"/>
      <c r="H514" s="108"/>
      <c r="I514" s="108"/>
      <c r="J514" s="109"/>
      <c r="K514" s="109"/>
      <c r="L514" s="108"/>
      <c r="M514" s="108"/>
      <c r="N514" s="108"/>
      <c r="O514" s="112"/>
      <c r="P514" s="112"/>
      <c r="Q514" s="108"/>
      <c r="R514" s="108"/>
      <c r="S514" s="112"/>
    </row>
    <row r="515" spans="1:19" ht="15.75" customHeight="1" x14ac:dyDescent="0.2">
      <c r="A515" s="108"/>
      <c r="B515" s="108"/>
      <c r="C515" s="108"/>
      <c r="D515" s="107"/>
      <c r="E515" s="108"/>
      <c r="F515" s="108"/>
      <c r="G515" s="108"/>
      <c r="H515" s="108"/>
      <c r="I515" s="108"/>
      <c r="J515" s="109"/>
      <c r="K515" s="109"/>
      <c r="L515" s="108"/>
      <c r="M515" s="108"/>
      <c r="N515" s="108"/>
      <c r="O515" s="112"/>
      <c r="P515" s="112"/>
      <c r="Q515" s="108"/>
      <c r="R515" s="108"/>
      <c r="S515" s="112"/>
    </row>
    <row r="516" spans="1:19" ht="15.75" customHeight="1" x14ac:dyDescent="0.2">
      <c r="A516" s="108"/>
      <c r="B516" s="108"/>
      <c r="C516" s="108"/>
      <c r="D516" s="107"/>
      <c r="E516" s="108"/>
      <c r="F516" s="108"/>
      <c r="G516" s="108"/>
      <c r="H516" s="108"/>
      <c r="I516" s="108"/>
      <c r="J516" s="109"/>
      <c r="K516" s="109"/>
      <c r="L516" s="108"/>
      <c r="M516" s="108"/>
      <c r="N516" s="108"/>
      <c r="O516" s="112"/>
      <c r="P516" s="112"/>
      <c r="Q516" s="108"/>
      <c r="R516" s="108"/>
      <c r="S516" s="112"/>
    </row>
    <row r="517" spans="1:19" ht="15.75" customHeight="1" x14ac:dyDescent="0.2">
      <c r="A517" s="108"/>
      <c r="B517" s="108"/>
      <c r="C517" s="108"/>
      <c r="D517" s="107"/>
      <c r="E517" s="108"/>
      <c r="F517" s="108"/>
      <c r="G517" s="108"/>
      <c r="H517" s="108"/>
      <c r="I517" s="108"/>
      <c r="J517" s="109"/>
      <c r="K517" s="109"/>
      <c r="L517" s="108"/>
      <c r="M517" s="108"/>
      <c r="N517" s="108"/>
      <c r="O517" s="112"/>
      <c r="P517" s="112"/>
      <c r="Q517" s="108"/>
      <c r="R517" s="108"/>
      <c r="S517" s="112"/>
    </row>
    <row r="518" spans="1:19" ht="15.75" customHeight="1" x14ac:dyDescent="0.2">
      <c r="A518" s="108"/>
      <c r="B518" s="108"/>
      <c r="C518" s="108"/>
      <c r="D518" s="107"/>
      <c r="E518" s="108"/>
      <c r="F518" s="108"/>
      <c r="G518" s="108"/>
      <c r="H518" s="108"/>
      <c r="I518" s="108"/>
      <c r="J518" s="109"/>
      <c r="K518" s="109"/>
      <c r="L518" s="108"/>
      <c r="M518" s="108"/>
      <c r="N518" s="108"/>
      <c r="O518" s="112"/>
      <c r="P518" s="112"/>
      <c r="Q518" s="108"/>
      <c r="R518" s="108"/>
      <c r="S518" s="112"/>
    </row>
    <row r="519" spans="1:19" ht="15.75" customHeight="1" x14ac:dyDescent="0.2">
      <c r="A519" s="108"/>
      <c r="B519" s="108"/>
      <c r="C519" s="108"/>
      <c r="D519" s="107"/>
      <c r="E519" s="108"/>
      <c r="F519" s="108"/>
      <c r="G519" s="108"/>
      <c r="H519" s="108"/>
      <c r="I519" s="108"/>
      <c r="J519" s="109"/>
      <c r="K519" s="109"/>
      <c r="L519" s="108"/>
      <c r="M519" s="108"/>
      <c r="N519" s="108"/>
      <c r="O519" s="112"/>
      <c r="P519" s="112"/>
      <c r="Q519" s="108"/>
      <c r="R519" s="108"/>
      <c r="S519" s="112"/>
    </row>
    <row r="520" spans="1:19" ht="15.75" customHeight="1" x14ac:dyDescent="0.2">
      <c r="A520" s="108"/>
      <c r="B520" s="108"/>
      <c r="C520" s="108"/>
      <c r="D520" s="107"/>
      <c r="E520" s="108"/>
      <c r="F520" s="108"/>
      <c r="G520" s="108"/>
      <c r="H520" s="108"/>
      <c r="I520" s="108"/>
      <c r="J520" s="109"/>
      <c r="K520" s="109"/>
      <c r="L520" s="108"/>
      <c r="M520" s="108"/>
      <c r="N520" s="108"/>
      <c r="O520" s="112"/>
      <c r="P520" s="112"/>
      <c r="Q520" s="108"/>
      <c r="R520" s="108"/>
      <c r="S520" s="112"/>
    </row>
    <row r="521" spans="1:19" ht="15.75" customHeight="1" x14ac:dyDescent="0.2">
      <c r="A521" s="108"/>
      <c r="B521" s="108"/>
      <c r="C521" s="108"/>
      <c r="D521" s="107"/>
      <c r="E521" s="108"/>
      <c r="F521" s="108"/>
      <c r="G521" s="108"/>
      <c r="H521" s="108"/>
      <c r="I521" s="108"/>
      <c r="J521" s="109"/>
      <c r="K521" s="109"/>
      <c r="L521" s="108"/>
      <c r="M521" s="108"/>
      <c r="N521" s="108"/>
      <c r="O521" s="112"/>
      <c r="P521" s="112"/>
      <c r="Q521" s="108"/>
      <c r="R521" s="108"/>
      <c r="S521" s="112"/>
    </row>
    <row r="522" spans="1:19" ht="15.75" customHeight="1" x14ac:dyDescent="0.2">
      <c r="A522" s="108"/>
      <c r="B522" s="108"/>
      <c r="C522" s="108"/>
      <c r="D522" s="107"/>
      <c r="E522" s="108"/>
      <c r="F522" s="108"/>
      <c r="G522" s="108"/>
      <c r="H522" s="108"/>
      <c r="I522" s="108"/>
      <c r="J522" s="109"/>
      <c r="K522" s="109"/>
      <c r="L522" s="108"/>
      <c r="M522" s="108"/>
      <c r="N522" s="108"/>
      <c r="O522" s="112"/>
      <c r="P522" s="112"/>
      <c r="Q522" s="108"/>
      <c r="R522" s="108"/>
      <c r="S522" s="112"/>
    </row>
    <row r="523" spans="1:19" ht="15.75" customHeight="1" x14ac:dyDescent="0.2">
      <c r="A523" s="108"/>
      <c r="B523" s="108"/>
      <c r="C523" s="108"/>
      <c r="D523" s="107"/>
      <c r="E523" s="108"/>
      <c r="F523" s="108"/>
      <c r="G523" s="108"/>
      <c r="H523" s="108"/>
      <c r="I523" s="108"/>
      <c r="J523" s="109"/>
      <c r="K523" s="109"/>
      <c r="L523" s="108"/>
      <c r="M523" s="108"/>
      <c r="N523" s="108"/>
      <c r="O523" s="112"/>
      <c r="P523" s="112"/>
      <c r="Q523" s="108"/>
      <c r="R523" s="108"/>
      <c r="S523" s="112"/>
    </row>
    <row r="524" spans="1:19" ht="15.75" customHeight="1" x14ac:dyDescent="0.2">
      <c r="A524" s="108"/>
      <c r="B524" s="108"/>
      <c r="C524" s="108"/>
      <c r="D524" s="107"/>
      <c r="E524" s="108"/>
      <c r="F524" s="108"/>
      <c r="G524" s="108"/>
      <c r="H524" s="108"/>
      <c r="I524" s="108"/>
      <c r="J524" s="109"/>
      <c r="K524" s="109"/>
      <c r="L524" s="108"/>
      <c r="M524" s="108"/>
      <c r="N524" s="108"/>
      <c r="O524" s="112"/>
      <c r="P524" s="112"/>
      <c r="Q524" s="108"/>
      <c r="R524" s="108"/>
      <c r="S524" s="112"/>
    </row>
    <row r="525" spans="1:19" ht="15.75" customHeight="1" x14ac:dyDescent="0.2">
      <c r="A525" s="108"/>
      <c r="B525" s="108"/>
      <c r="C525" s="108"/>
      <c r="D525" s="107"/>
      <c r="E525" s="108"/>
      <c r="F525" s="108"/>
      <c r="G525" s="108"/>
      <c r="H525" s="108"/>
      <c r="I525" s="108"/>
      <c r="J525" s="109"/>
      <c r="K525" s="109"/>
      <c r="L525" s="108"/>
      <c r="M525" s="108"/>
      <c r="N525" s="108"/>
      <c r="O525" s="112"/>
      <c r="P525" s="112"/>
      <c r="Q525" s="108"/>
      <c r="R525" s="108"/>
      <c r="S525" s="112"/>
    </row>
    <row r="526" spans="1:19" ht="15.75" customHeight="1" x14ac:dyDescent="0.2">
      <c r="A526" s="108"/>
      <c r="B526" s="108"/>
      <c r="C526" s="108"/>
      <c r="D526" s="107"/>
      <c r="E526" s="108"/>
      <c r="F526" s="108"/>
      <c r="G526" s="108"/>
      <c r="H526" s="108"/>
      <c r="I526" s="108"/>
      <c r="J526" s="109"/>
      <c r="K526" s="109"/>
      <c r="L526" s="108"/>
      <c r="M526" s="108"/>
      <c r="N526" s="108"/>
      <c r="O526" s="112"/>
      <c r="P526" s="112"/>
      <c r="Q526" s="108"/>
      <c r="R526" s="108"/>
      <c r="S526" s="112"/>
    </row>
    <row r="527" spans="1:19" ht="15.75" customHeight="1" x14ac:dyDescent="0.2">
      <c r="A527" s="108"/>
      <c r="B527" s="108"/>
      <c r="C527" s="108"/>
      <c r="D527" s="107"/>
      <c r="E527" s="108"/>
      <c r="F527" s="108"/>
      <c r="G527" s="108"/>
      <c r="H527" s="108"/>
      <c r="I527" s="108"/>
      <c r="J527" s="109"/>
      <c r="K527" s="109"/>
      <c r="L527" s="108"/>
      <c r="M527" s="108"/>
      <c r="N527" s="108"/>
      <c r="O527" s="112"/>
      <c r="P527" s="112"/>
      <c r="Q527" s="108"/>
      <c r="R527" s="108"/>
      <c r="S527" s="112"/>
    </row>
    <row r="528" spans="1:19" ht="15.75" customHeight="1" x14ac:dyDescent="0.2">
      <c r="A528" s="108"/>
      <c r="B528" s="108"/>
      <c r="C528" s="108"/>
      <c r="D528" s="107"/>
      <c r="E528" s="108"/>
      <c r="F528" s="108"/>
      <c r="G528" s="108"/>
      <c r="H528" s="108"/>
      <c r="I528" s="108"/>
      <c r="J528" s="109"/>
      <c r="K528" s="109"/>
      <c r="L528" s="108"/>
      <c r="M528" s="108"/>
      <c r="N528" s="108"/>
      <c r="O528" s="112"/>
      <c r="P528" s="112"/>
      <c r="Q528" s="108"/>
      <c r="R528" s="108"/>
      <c r="S528" s="112"/>
    </row>
    <row r="529" spans="1:19" ht="15.75" customHeight="1" x14ac:dyDescent="0.2">
      <c r="A529" s="108"/>
      <c r="B529" s="108"/>
      <c r="C529" s="108"/>
      <c r="D529" s="107"/>
      <c r="E529" s="108"/>
      <c r="F529" s="108"/>
      <c r="G529" s="108"/>
      <c r="H529" s="108"/>
      <c r="I529" s="108"/>
      <c r="J529" s="109"/>
      <c r="K529" s="109"/>
      <c r="L529" s="108"/>
      <c r="M529" s="108"/>
      <c r="N529" s="108"/>
      <c r="O529" s="112"/>
      <c r="P529" s="112"/>
      <c r="Q529" s="108"/>
      <c r="R529" s="108"/>
      <c r="S529" s="112"/>
    </row>
    <row r="530" spans="1:19" ht="15.75" customHeight="1" x14ac:dyDescent="0.2">
      <c r="A530" s="108"/>
      <c r="B530" s="108"/>
      <c r="C530" s="108"/>
      <c r="D530" s="107"/>
      <c r="E530" s="108"/>
      <c r="F530" s="108"/>
      <c r="G530" s="108"/>
      <c r="H530" s="108"/>
      <c r="I530" s="108"/>
      <c r="J530" s="109"/>
      <c r="K530" s="109"/>
      <c r="L530" s="108"/>
      <c r="M530" s="108"/>
      <c r="N530" s="108"/>
      <c r="O530" s="112"/>
      <c r="P530" s="112"/>
      <c r="Q530" s="108"/>
      <c r="R530" s="108"/>
      <c r="S530" s="112"/>
    </row>
    <row r="531" spans="1:19" ht="15.75" customHeight="1" x14ac:dyDescent="0.2">
      <c r="A531" s="108"/>
      <c r="B531" s="108"/>
      <c r="C531" s="108"/>
      <c r="D531" s="107"/>
      <c r="E531" s="108"/>
      <c r="F531" s="108"/>
      <c r="G531" s="108"/>
      <c r="H531" s="108"/>
      <c r="I531" s="108"/>
      <c r="J531" s="109"/>
      <c r="K531" s="109"/>
      <c r="L531" s="108"/>
      <c r="M531" s="108"/>
      <c r="N531" s="108"/>
      <c r="O531" s="112"/>
      <c r="P531" s="112"/>
      <c r="Q531" s="108"/>
      <c r="R531" s="108"/>
      <c r="S531" s="112"/>
    </row>
    <row r="532" spans="1:19" ht="15.75" customHeight="1" x14ac:dyDescent="0.2">
      <c r="A532" s="108"/>
      <c r="B532" s="108"/>
      <c r="C532" s="108"/>
      <c r="D532" s="107"/>
      <c r="E532" s="108"/>
      <c r="F532" s="108"/>
      <c r="G532" s="108"/>
      <c r="H532" s="108"/>
      <c r="I532" s="108"/>
      <c r="J532" s="109"/>
      <c r="K532" s="109"/>
      <c r="L532" s="108"/>
      <c r="M532" s="108"/>
      <c r="N532" s="108"/>
      <c r="O532" s="112"/>
      <c r="P532" s="112"/>
      <c r="Q532" s="108"/>
      <c r="R532" s="108"/>
      <c r="S532" s="112"/>
    </row>
    <row r="533" spans="1:19" ht="15.75" customHeight="1" x14ac:dyDescent="0.2">
      <c r="A533" s="108"/>
      <c r="B533" s="108"/>
      <c r="C533" s="108"/>
      <c r="D533" s="107"/>
      <c r="E533" s="108"/>
      <c r="F533" s="108"/>
      <c r="G533" s="108"/>
      <c r="H533" s="108"/>
      <c r="I533" s="108"/>
      <c r="J533" s="109"/>
      <c r="K533" s="109"/>
      <c r="L533" s="108"/>
      <c r="M533" s="108"/>
      <c r="N533" s="108"/>
      <c r="O533" s="112"/>
      <c r="P533" s="112"/>
      <c r="Q533" s="108"/>
      <c r="R533" s="108"/>
      <c r="S533" s="112"/>
    </row>
    <row r="534" spans="1:19" ht="15.75" customHeight="1" x14ac:dyDescent="0.2">
      <c r="A534" s="108"/>
      <c r="B534" s="108"/>
      <c r="C534" s="108"/>
      <c r="D534" s="107"/>
      <c r="E534" s="108"/>
      <c r="F534" s="108"/>
      <c r="G534" s="108"/>
      <c r="H534" s="108"/>
      <c r="I534" s="108"/>
      <c r="J534" s="109"/>
      <c r="K534" s="109"/>
      <c r="L534" s="108"/>
      <c r="M534" s="108"/>
      <c r="N534" s="108"/>
      <c r="O534" s="112"/>
      <c r="P534" s="112"/>
      <c r="Q534" s="108"/>
      <c r="R534" s="108"/>
      <c r="S534" s="112"/>
    </row>
    <row r="535" spans="1:19" ht="15.75" customHeight="1" x14ac:dyDescent="0.2">
      <c r="A535" s="108"/>
      <c r="B535" s="108"/>
      <c r="C535" s="108"/>
      <c r="D535" s="107"/>
      <c r="E535" s="108"/>
      <c r="F535" s="108"/>
      <c r="G535" s="108"/>
      <c r="H535" s="108"/>
      <c r="I535" s="108"/>
      <c r="J535" s="109"/>
      <c r="K535" s="109"/>
      <c r="L535" s="108"/>
      <c r="M535" s="108"/>
      <c r="N535" s="108"/>
      <c r="O535" s="112"/>
      <c r="P535" s="112"/>
      <c r="Q535" s="108"/>
      <c r="R535" s="108"/>
      <c r="S535" s="112"/>
    </row>
    <row r="536" spans="1:19" ht="15.75" customHeight="1" x14ac:dyDescent="0.2">
      <c r="A536" s="108"/>
      <c r="B536" s="108"/>
      <c r="C536" s="108"/>
      <c r="D536" s="107"/>
      <c r="E536" s="108"/>
      <c r="F536" s="108"/>
      <c r="G536" s="108"/>
      <c r="H536" s="108"/>
      <c r="I536" s="108"/>
      <c r="J536" s="109"/>
      <c r="K536" s="109"/>
      <c r="L536" s="108"/>
      <c r="M536" s="108"/>
      <c r="N536" s="108"/>
      <c r="O536" s="112"/>
      <c r="P536" s="112"/>
      <c r="Q536" s="108"/>
      <c r="R536" s="108"/>
      <c r="S536" s="112"/>
    </row>
    <row r="537" spans="1:19" ht="15.75" customHeight="1" x14ac:dyDescent="0.2">
      <c r="A537" s="108"/>
      <c r="B537" s="108"/>
      <c r="C537" s="108"/>
      <c r="D537" s="107"/>
      <c r="E537" s="108"/>
      <c r="F537" s="108"/>
      <c r="G537" s="108"/>
      <c r="H537" s="108"/>
      <c r="I537" s="108"/>
      <c r="J537" s="109"/>
      <c r="K537" s="109"/>
      <c r="L537" s="108"/>
      <c r="M537" s="108"/>
      <c r="N537" s="108"/>
      <c r="O537" s="112"/>
      <c r="P537" s="112"/>
      <c r="Q537" s="108"/>
      <c r="R537" s="108"/>
      <c r="S537" s="112"/>
    </row>
    <row r="538" spans="1:19" ht="15.75" customHeight="1" x14ac:dyDescent="0.2">
      <c r="A538" s="108"/>
      <c r="B538" s="108"/>
      <c r="C538" s="108"/>
      <c r="D538" s="107"/>
      <c r="E538" s="108"/>
      <c r="F538" s="108"/>
      <c r="G538" s="108"/>
      <c r="H538" s="108"/>
      <c r="I538" s="108"/>
      <c r="J538" s="109"/>
      <c r="K538" s="109"/>
      <c r="L538" s="108"/>
      <c r="M538" s="108"/>
      <c r="N538" s="108"/>
      <c r="O538" s="112"/>
      <c r="P538" s="112"/>
      <c r="Q538" s="108"/>
      <c r="R538" s="108"/>
      <c r="S538" s="112"/>
    </row>
    <row r="539" spans="1:19" ht="15.75" customHeight="1" x14ac:dyDescent="0.2">
      <c r="A539" s="108"/>
      <c r="B539" s="108"/>
      <c r="C539" s="108"/>
      <c r="D539" s="107"/>
      <c r="E539" s="108"/>
      <c r="F539" s="108"/>
      <c r="G539" s="108"/>
      <c r="H539" s="108"/>
      <c r="I539" s="108"/>
      <c r="J539" s="109"/>
      <c r="K539" s="109"/>
      <c r="L539" s="108"/>
      <c r="M539" s="108"/>
      <c r="N539" s="108"/>
      <c r="O539" s="112"/>
      <c r="P539" s="112"/>
      <c r="Q539" s="108"/>
      <c r="R539" s="108"/>
      <c r="S539" s="112"/>
    </row>
    <row r="540" spans="1:19" ht="15.75" customHeight="1" x14ac:dyDescent="0.2">
      <c r="A540" s="108"/>
      <c r="B540" s="108"/>
      <c r="C540" s="108"/>
      <c r="D540" s="107"/>
      <c r="E540" s="108"/>
      <c r="F540" s="108"/>
      <c r="G540" s="108"/>
      <c r="H540" s="108"/>
      <c r="I540" s="108"/>
      <c r="J540" s="109"/>
      <c r="K540" s="109"/>
      <c r="L540" s="108"/>
      <c r="M540" s="108"/>
      <c r="N540" s="108"/>
      <c r="O540" s="112"/>
      <c r="P540" s="112"/>
      <c r="Q540" s="108"/>
      <c r="R540" s="108"/>
      <c r="S540" s="112"/>
    </row>
    <row r="541" spans="1:19" ht="15.75" customHeight="1" x14ac:dyDescent="0.2">
      <c r="A541" s="108"/>
      <c r="B541" s="108"/>
      <c r="C541" s="108"/>
      <c r="D541" s="107"/>
      <c r="E541" s="108"/>
      <c r="F541" s="108"/>
      <c r="G541" s="108"/>
      <c r="H541" s="108"/>
      <c r="I541" s="108"/>
      <c r="J541" s="109"/>
      <c r="K541" s="109"/>
      <c r="L541" s="108"/>
      <c r="M541" s="108"/>
      <c r="N541" s="108"/>
      <c r="O541" s="112"/>
      <c r="P541" s="112"/>
      <c r="Q541" s="108"/>
      <c r="R541" s="108"/>
      <c r="S541" s="112"/>
    </row>
    <row r="542" spans="1:19" ht="15.75" customHeight="1" x14ac:dyDescent="0.2">
      <c r="A542" s="108"/>
      <c r="B542" s="108"/>
      <c r="C542" s="108"/>
      <c r="D542" s="107"/>
      <c r="E542" s="108"/>
      <c r="F542" s="108"/>
      <c r="G542" s="108"/>
      <c r="H542" s="108"/>
      <c r="I542" s="108"/>
      <c r="J542" s="109"/>
      <c r="K542" s="109"/>
      <c r="L542" s="108"/>
      <c r="M542" s="108"/>
      <c r="N542" s="108"/>
      <c r="O542" s="112"/>
      <c r="P542" s="112"/>
      <c r="Q542" s="108"/>
      <c r="R542" s="108"/>
      <c r="S542" s="112"/>
    </row>
    <row r="543" spans="1:19" ht="15.75" customHeight="1" x14ac:dyDescent="0.2">
      <c r="A543" s="108"/>
      <c r="B543" s="108"/>
      <c r="C543" s="108"/>
      <c r="D543" s="107"/>
      <c r="E543" s="108"/>
      <c r="F543" s="108"/>
      <c r="G543" s="108"/>
      <c r="H543" s="108"/>
      <c r="I543" s="108"/>
      <c r="J543" s="109"/>
      <c r="K543" s="109"/>
      <c r="L543" s="108"/>
      <c r="M543" s="108"/>
      <c r="N543" s="108"/>
      <c r="O543" s="112"/>
      <c r="P543" s="112"/>
      <c r="Q543" s="108"/>
      <c r="R543" s="108"/>
      <c r="S543" s="112"/>
    </row>
    <row r="544" spans="1:19" ht="15.75" customHeight="1" x14ac:dyDescent="0.2">
      <c r="A544" s="108"/>
      <c r="B544" s="108"/>
      <c r="C544" s="108"/>
      <c r="D544" s="107"/>
      <c r="E544" s="108"/>
      <c r="F544" s="108"/>
      <c r="G544" s="108"/>
      <c r="H544" s="108"/>
      <c r="I544" s="108"/>
      <c r="J544" s="109"/>
      <c r="K544" s="109"/>
      <c r="L544" s="108"/>
      <c r="M544" s="108"/>
      <c r="N544" s="108"/>
      <c r="O544" s="112"/>
      <c r="P544" s="112"/>
      <c r="Q544" s="108"/>
      <c r="R544" s="108"/>
      <c r="S544" s="112"/>
    </row>
    <row r="545" spans="1:19" ht="15.75" customHeight="1" x14ac:dyDescent="0.2">
      <c r="A545" s="108"/>
      <c r="B545" s="108"/>
      <c r="C545" s="108"/>
      <c r="D545" s="107"/>
      <c r="E545" s="108"/>
      <c r="F545" s="108"/>
      <c r="G545" s="108"/>
      <c r="H545" s="108"/>
      <c r="I545" s="108"/>
      <c r="J545" s="109"/>
      <c r="K545" s="109"/>
      <c r="L545" s="108"/>
      <c r="M545" s="108"/>
      <c r="N545" s="108"/>
      <c r="O545" s="112"/>
      <c r="P545" s="112"/>
      <c r="Q545" s="108"/>
      <c r="R545" s="108"/>
      <c r="S545" s="112"/>
    </row>
    <row r="546" spans="1:19" ht="15.75" customHeight="1" x14ac:dyDescent="0.2">
      <c r="A546" s="108"/>
      <c r="B546" s="108"/>
      <c r="C546" s="108"/>
      <c r="D546" s="107"/>
      <c r="E546" s="108"/>
      <c r="F546" s="108"/>
      <c r="G546" s="108"/>
      <c r="H546" s="108"/>
      <c r="I546" s="108"/>
      <c r="J546" s="109"/>
      <c r="K546" s="109"/>
      <c r="L546" s="108"/>
      <c r="M546" s="108"/>
      <c r="N546" s="108"/>
      <c r="O546" s="112"/>
      <c r="P546" s="112"/>
      <c r="Q546" s="108"/>
      <c r="R546" s="108"/>
      <c r="S546" s="112"/>
    </row>
    <row r="547" spans="1:19" ht="15.75" customHeight="1" x14ac:dyDescent="0.2">
      <c r="A547" s="108"/>
      <c r="B547" s="108"/>
      <c r="C547" s="108"/>
      <c r="D547" s="107"/>
      <c r="E547" s="108"/>
      <c r="F547" s="108"/>
      <c r="G547" s="108"/>
      <c r="H547" s="108"/>
      <c r="I547" s="108"/>
      <c r="J547" s="109"/>
      <c r="K547" s="109"/>
      <c r="L547" s="108"/>
      <c r="M547" s="108"/>
      <c r="N547" s="108"/>
      <c r="O547" s="112"/>
      <c r="P547" s="112"/>
      <c r="Q547" s="108"/>
      <c r="R547" s="108"/>
      <c r="S547" s="112"/>
    </row>
    <row r="548" spans="1:19" ht="15.75" customHeight="1" x14ac:dyDescent="0.2">
      <c r="A548" s="108"/>
      <c r="B548" s="108"/>
      <c r="C548" s="108"/>
      <c r="D548" s="107"/>
      <c r="E548" s="108"/>
      <c r="F548" s="108"/>
      <c r="G548" s="108"/>
      <c r="H548" s="108"/>
      <c r="I548" s="108"/>
      <c r="J548" s="109"/>
      <c r="K548" s="109"/>
      <c r="L548" s="108"/>
      <c r="M548" s="108"/>
      <c r="N548" s="108"/>
      <c r="O548" s="112"/>
      <c r="P548" s="112"/>
      <c r="Q548" s="108"/>
      <c r="R548" s="108"/>
      <c r="S548" s="112"/>
    </row>
    <row r="549" spans="1:19" ht="15.75" customHeight="1" x14ac:dyDescent="0.2">
      <c r="A549" s="108"/>
      <c r="B549" s="108"/>
      <c r="C549" s="108"/>
      <c r="D549" s="107"/>
      <c r="E549" s="108"/>
      <c r="F549" s="108"/>
      <c r="G549" s="108"/>
      <c r="H549" s="108"/>
      <c r="I549" s="108"/>
      <c r="J549" s="109"/>
      <c r="K549" s="109"/>
      <c r="L549" s="108"/>
      <c r="M549" s="108"/>
      <c r="N549" s="108"/>
      <c r="O549" s="112"/>
      <c r="P549" s="112"/>
      <c r="Q549" s="108"/>
      <c r="R549" s="108"/>
      <c r="S549" s="112"/>
    </row>
    <row r="550" spans="1:19" ht="15.75" customHeight="1" x14ac:dyDescent="0.2">
      <c r="A550" s="108"/>
      <c r="B550" s="108"/>
      <c r="C550" s="108"/>
      <c r="D550" s="107"/>
      <c r="E550" s="108"/>
      <c r="F550" s="108"/>
      <c r="G550" s="108"/>
      <c r="H550" s="108"/>
      <c r="I550" s="108"/>
      <c r="J550" s="109"/>
      <c r="K550" s="109"/>
      <c r="L550" s="108"/>
      <c r="M550" s="108"/>
      <c r="N550" s="108"/>
      <c r="O550" s="112"/>
      <c r="P550" s="112"/>
      <c r="Q550" s="108"/>
      <c r="R550" s="108"/>
      <c r="S550" s="112"/>
    </row>
    <row r="551" spans="1:19" ht="15.75" customHeight="1" x14ac:dyDescent="0.2">
      <c r="A551" s="108"/>
      <c r="B551" s="108"/>
      <c r="C551" s="108"/>
      <c r="D551" s="107"/>
      <c r="E551" s="108"/>
      <c r="F551" s="108"/>
      <c r="G551" s="108"/>
      <c r="H551" s="108"/>
      <c r="I551" s="108"/>
      <c r="J551" s="109"/>
      <c r="K551" s="109"/>
      <c r="L551" s="108"/>
      <c r="M551" s="108"/>
      <c r="N551" s="108"/>
      <c r="O551" s="112"/>
      <c r="P551" s="112"/>
      <c r="Q551" s="108"/>
      <c r="R551" s="108"/>
      <c r="S551" s="112"/>
    </row>
    <row r="552" spans="1:19" ht="15.75" customHeight="1" x14ac:dyDescent="0.2">
      <c r="A552" s="108"/>
      <c r="B552" s="108"/>
      <c r="C552" s="108"/>
      <c r="D552" s="107"/>
      <c r="E552" s="108"/>
      <c r="F552" s="108"/>
      <c r="G552" s="108"/>
      <c r="H552" s="108"/>
      <c r="I552" s="108"/>
      <c r="J552" s="109"/>
      <c r="K552" s="109"/>
      <c r="L552" s="108"/>
      <c r="M552" s="108"/>
      <c r="N552" s="108"/>
      <c r="O552" s="112"/>
      <c r="P552" s="112"/>
      <c r="Q552" s="108"/>
      <c r="R552" s="108"/>
      <c r="S552" s="112"/>
    </row>
    <row r="553" spans="1:19" ht="15.75" customHeight="1" x14ac:dyDescent="0.2">
      <c r="A553" s="108"/>
      <c r="B553" s="108"/>
      <c r="C553" s="108"/>
      <c r="D553" s="107"/>
      <c r="E553" s="108"/>
      <c r="F553" s="108"/>
      <c r="G553" s="108"/>
      <c r="H553" s="108"/>
      <c r="I553" s="108"/>
      <c r="J553" s="109"/>
      <c r="K553" s="109"/>
      <c r="L553" s="108"/>
      <c r="M553" s="108"/>
      <c r="N553" s="108"/>
      <c r="O553" s="112"/>
      <c r="P553" s="112"/>
      <c r="Q553" s="108"/>
      <c r="R553" s="108"/>
      <c r="S553" s="112"/>
    </row>
    <row r="554" spans="1:19" ht="15.75" customHeight="1" x14ac:dyDescent="0.2">
      <c r="A554" s="108"/>
      <c r="B554" s="108"/>
      <c r="C554" s="108"/>
      <c r="D554" s="107"/>
      <c r="E554" s="108"/>
      <c r="F554" s="108"/>
      <c r="G554" s="108"/>
      <c r="H554" s="108"/>
      <c r="I554" s="108"/>
      <c r="J554" s="109"/>
      <c r="K554" s="109"/>
      <c r="L554" s="108"/>
      <c r="M554" s="108"/>
      <c r="N554" s="108"/>
      <c r="O554" s="112"/>
      <c r="P554" s="112"/>
      <c r="Q554" s="108"/>
      <c r="R554" s="108"/>
      <c r="S554" s="112"/>
    </row>
    <row r="555" spans="1:19" ht="15.75" customHeight="1" x14ac:dyDescent="0.2">
      <c r="A555" s="108"/>
      <c r="B555" s="108"/>
      <c r="C555" s="108"/>
      <c r="D555" s="107"/>
      <c r="E555" s="108"/>
      <c r="F555" s="108"/>
      <c r="G555" s="108"/>
      <c r="H555" s="108"/>
      <c r="I555" s="108"/>
      <c r="J555" s="109"/>
      <c r="K555" s="109"/>
      <c r="L555" s="108"/>
      <c r="M555" s="108"/>
      <c r="N555" s="108"/>
      <c r="O555" s="112"/>
      <c r="P555" s="112"/>
      <c r="Q555" s="108"/>
      <c r="R555" s="108"/>
      <c r="S555" s="112"/>
    </row>
    <row r="556" spans="1:19" ht="15.75" customHeight="1" x14ac:dyDescent="0.2">
      <c r="A556" s="108"/>
      <c r="B556" s="108"/>
      <c r="C556" s="108"/>
      <c r="D556" s="107"/>
      <c r="E556" s="108"/>
      <c r="F556" s="108"/>
      <c r="G556" s="108"/>
      <c r="H556" s="108"/>
      <c r="I556" s="108"/>
      <c r="J556" s="109"/>
      <c r="K556" s="109"/>
      <c r="L556" s="108"/>
      <c r="M556" s="108"/>
      <c r="N556" s="108"/>
      <c r="O556" s="112"/>
      <c r="P556" s="112"/>
      <c r="Q556" s="108"/>
      <c r="R556" s="108"/>
      <c r="S556" s="112"/>
    </row>
    <row r="557" spans="1:19" ht="15.75" customHeight="1" x14ac:dyDescent="0.2">
      <c r="A557" s="108"/>
      <c r="B557" s="108"/>
      <c r="C557" s="108"/>
      <c r="D557" s="107"/>
      <c r="E557" s="108"/>
      <c r="F557" s="108"/>
      <c r="G557" s="108"/>
      <c r="H557" s="108"/>
      <c r="I557" s="108"/>
      <c r="J557" s="109"/>
      <c r="K557" s="109"/>
      <c r="L557" s="108"/>
      <c r="M557" s="108"/>
      <c r="N557" s="108"/>
      <c r="O557" s="112"/>
      <c r="P557" s="112"/>
      <c r="Q557" s="108"/>
      <c r="R557" s="108"/>
      <c r="S557" s="112"/>
    </row>
    <row r="558" spans="1:19" ht="15.75" customHeight="1" x14ac:dyDescent="0.2">
      <c r="A558" s="108"/>
      <c r="B558" s="108"/>
      <c r="C558" s="108"/>
      <c r="D558" s="107"/>
      <c r="E558" s="108"/>
      <c r="F558" s="108"/>
      <c r="G558" s="108"/>
      <c r="H558" s="108"/>
      <c r="I558" s="108"/>
      <c r="J558" s="109"/>
      <c r="K558" s="109"/>
      <c r="L558" s="108"/>
      <c r="M558" s="108"/>
      <c r="N558" s="108"/>
      <c r="O558" s="112"/>
      <c r="P558" s="112"/>
      <c r="Q558" s="108"/>
      <c r="R558" s="108"/>
      <c r="S558" s="112"/>
    </row>
    <row r="559" spans="1:19" ht="15.75" customHeight="1" x14ac:dyDescent="0.2">
      <c r="A559" s="108"/>
      <c r="B559" s="108"/>
      <c r="C559" s="108"/>
      <c r="D559" s="107"/>
      <c r="E559" s="108"/>
      <c r="F559" s="108"/>
      <c r="G559" s="108"/>
      <c r="H559" s="108"/>
      <c r="I559" s="108"/>
      <c r="J559" s="109"/>
      <c r="K559" s="109"/>
      <c r="L559" s="108"/>
      <c r="M559" s="108"/>
      <c r="N559" s="108"/>
      <c r="O559" s="112"/>
      <c r="P559" s="112"/>
      <c r="Q559" s="108"/>
      <c r="R559" s="108"/>
      <c r="S559" s="112"/>
    </row>
    <row r="560" spans="1:19" ht="15.75" customHeight="1" x14ac:dyDescent="0.2">
      <c r="A560" s="108"/>
      <c r="B560" s="108"/>
      <c r="C560" s="108"/>
      <c r="D560" s="107"/>
      <c r="E560" s="108"/>
      <c r="F560" s="108"/>
      <c r="G560" s="108"/>
      <c r="H560" s="108"/>
      <c r="I560" s="108"/>
      <c r="J560" s="109"/>
      <c r="K560" s="109"/>
      <c r="L560" s="108"/>
      <c r="M560" s="108"/>
      <c r="N560" s="108"/>
      <c r="O560" s="112"/>
      <c r="P560" s="112"/>
      <c r="Q560" s="108"/>
      <c r="R560" s="108"/>
      <c r="S560" s="112"/>
    </row>
    <row r="561" spans="1:19" ht="15.75" customHeight="1" x14ac:dyDescent="0.2">
      <c r="A561" s="108"/>
      <c r="B561" s="108"/>
      <c r="C561" s="108"/>
      <c r="D561" s="107"/>
      <c r="E561" s="108"/>
      <c r="F561" s="108"/>
      <c r="G561" s="108"/>
      <c r="H561" s="108"/>
      <c r="I561" s="108"/>
      <c r="J561" s="109"/>
      <c r="K561" s="109"/>
      <c r="L561" s="108"/>
      <c r="M561" s="108"/>
      <c r="N561" s="108"/>
      <c r="O561" s="112"/>
      <c r="P561" s="112"/>
      <c r="Q561" s="108"/>
      <c r="R561" s="108"/>
      <c r="S561" s="112"/>
    </row>
    <row r="562" spans="1:19" ht="15.75" customHeight="1" x14ac:dyDescent="0.2">
      <c r="A562" s="108"/>
      <c r="B562" s="108"/>
      <c r="C562" s="108"/>
      <c r="D562" s="107"/>
      <c r="E562" s="108"/>
      <c r="F562" s="108"/>
      <c r="G562" s="108"/>
      <c r="H562" s="108"/>
      <c r="I562" s="108"/>
      <c r="J562" s="109"/>
      <c r="K562" s="109"/>
      <c r="L562" s="108"/>
      <c r="M562" s="108"/>
      <c r="N562" s="108"/>
      <c r="O562" s="112"/>
      <c r="P562" s="112"/>
      <c r="Q562" s="108"/>
      <c r="R562" s="108"/>
      <c r="S562" s="112"/>
    </row>
    <row r="563" spans="1:19" ht="15.75" customHeight="1" x14ac:dyDescent="0.2">
      <c r="A563" s="108"/>
      <c r="B563" s="108"/>
      <c r="C563" s="108"/>
      <c r="D563" s="107"/>
      <c r="E563" s="108"/>
      <c r="F563" s="108"/>
      <c r="G563" s="108"/>
      <c r="H563" s="108"/>
      <c r="I563" s="108"/>
      <c r="J563" s="109"/>
      <c r="K563" s="109"/>
      <c r="L563" s="108"/>
      <c r="M563" s="108"/>
      <c r="N563" s="108"/>
      <c r="O563" s="112"/>
      <c r="P563" s="112"/>
      <c r="Q563" s="108"/>
      <c r="R563" s="108"/>
      <c r="S563" s="112"/>
    </row>
    <row r="564" spans="1:19" ht="15.75" customHeight="1" x14ac:dyDescent="0.2">
      <c r="A564" s="108"/>
      <c r="B564" s="108"/>
      <c r="C564" s="108"/>
      <c r="D564" s="107"/>
      <c r="E564" s="108"/>
      <c r="F564" s="108"/>
      <c r="G564" s="108"/>
      <c r="H564" s="108"/>
      <c r="I564" s="108"/>
      <c r="J564" s="109"/>
      <c r="K564" s="109"/>
      <c r="L564" s="108"/>
      <c r="M564" s="108"/>
      <c r="N564" s="108"/>
      <c r="O564" s="112"/>
      <c r="P564" s="112"/>
      <c r="Q564" s="108"/>
      <c r="R564" s="108"/>
      <c r="S564" s="112"/>
    </row>
    <row r="565" spans="1:19" ht="15.75" customHeight="1" x14ac:dyDescent="0.2">
      <c r="A565" s="108"/>
      <c r="B565" s="108"/>
      <c r="C565" s="108"/>
      <c r="D565" s="107"/>
      <c r="E565" s="108"/>
      <c r="F565" s="108"/>
      <c r="G565" s="108"/>
      <c r="H565" s="108"/>
      <c r="I565" s="108"/>
      <c r="J565" s="109"/>
      <c r="K565" s="109"/>
      <c r="L565" s="108"/>
      <c r="M565" s="108"/>
      <c r="N565" s="108"/>
      <c r="O565" s="112"/>
      <c r="P565" s="112"/>
      <c r="Q565" s="108"/>
      <c r="R565" s="108"/>
      <c r="S565" s="112"/>
    </row>
    <row r="566" spans="1:19" ht="15.75" customHeight="1" x14ac:dyDescent="0.2">
      <c r="A566" s="108"/>
      <c r="B566" s="108"/>
      <c r="C566" s="108"/>
      <c r="D566" s="107"/>
      <c r="E566" s="108"/>
      <c r="F566" s="108"/>
      <c r="G566" s="108"/>
      <c r="H566" s="108"/>
      <c r="I566" s="108"/>
      <c r="J566" s="109"/>
      <c r="K566" s="109"/>
      <c r="L566" s="108"/>
      <c r="M566" s="108"/>
      <c r="N566" s="108"/>
      <c r="O566" s="112"/>
      <c r="P566" s="112"/>
      <c r="Q566" s="108"/>
      <c r="R566" s="108"/>
      <c r="S566" s="112"/>
    </row>
    <row r="567" spans="1:19" ht="15.75" customHeight="1" x14ac:dyDescent="0.2">
      <c r="A567" s="108"/>
      <c r="B567" s="108"/>
      <c r="C567" s="108"/>
      <c r="D567" s="107"/>
      <c r="E567" s="108"/>
      <c r="F567" s="108"/>
      <c r="G567" s="108"/>
      <c r="H567" s="108"/>
      <c r="I567" s="108"/>
      <c r="J567" s="109"/>
      <c r="K567" s="109"/>
      <c r="L567" s="108"/>
      <c r="M567" s="108"/>
      <c r="N567" s="108"/>
      <c r="O567" s="112"/>
      <c r="P567" s="112"/>
      <c r="Q567" s="108"/>
      <c r="R567" s="108"/>
      <c r="S567" s="112"/>
    </row>
    <row r="568" spans="1:19" ht="15.75" customHeight="1" x14ac:dyDescent="0.2">
      <c r="A568" s="108"/>
      <c r="B568" s="108"/>
      <c r="C568" s="108"/>
      <c r="D568" s="107"/>
      <c r="E568" s="108"/>
      <c r="F568" s="108"/>
      <c r="G568" s="108"/>
      <c r="H568" s="108"/>
      <c r="I568" s="108"/>
      <c r="J568" s="109"/>
      <c r="K568" s="109"/>
      <c r="L568" s="108"/>
      <c r="M568" s="108"/>
      <c r="N568" s="108"/>
      <c r="O568" s="112"/>
      <c r="P568" s="112"/>
      <c r="Q568" s="108"/>
      <c r="R568" s="108"/>
      <c r="S568" s="112"/>
    </row>
    <row r="569" spans="1:19" ht="15.75" customHeight="1" x14ac:dyDescent="0.2">
      <c r="A569" s="108"/>
      <c r="B569" s="108"/>
      <c r="C569" s="108"/>
      <c r="D569" s="107"/>
      <c r="E569" s="108"/>
      <c r="F569" s="108"/>
      <c r="G569" s="108"/>
      <c r="H569" s="108"/>
      <c r="I569" s="108"/>
      <c r="J569" s="109"/>
      <c r="K569" s="109"/>
      <c r="L569" s="108"/>
      <c r="M569" s="108"/>
      <c r="N569" s="108"/>
      <c r="O569" s="112"/>
      <c r="P569" s="112"/>
      <c r="Q569" s="108"/>
      <c r="R569" s="108"/>
      <c r="S569" s="112"/>
    </row>
    <row r="570" spans="1:19" ht="15.75" customHeight="1" x14ac:dyDescent="0.2">
      <c r="A570" s="108"/>
      <c r="B570" s="108"/>
      <c r="C570" s="108"/>
      <c r="D570" s="107"/>
      <c r="E570" s="108"/>
      <c r="F570" s="108"/>
      <c r="G570" s="108"/>
      <c r="H570" s="108"/>
      <c r="I570" s="108"/>
      <c r="J570" s="109"/>
      <c r="K570" s="109"/>
      <c r="L570" s="108"/>
      <c r="M570" s="108"/>
      <c r="N570" s="108"/>
      <c r="O570" s="112"/>
      <c r="P570" s="112"/>
      <c r="Q570" s="108"/>
      <c r="R570" s="108"/>
      <c r="S570" s="112"/>
    </row>
    <row r="571" spans="1:19" ht="15.75" customHeight="1" x14ac:dyDescent="0.2">
      <c r="A571" s="108"/>
      <c r="B571" s="108"/>
      <c r="C571" s="108"/>
      <c r="D571" s="107"/>
      <c r="E571" s="108"/>
      <c r="F571" s="108"/>
      <c r="G571" s="108"/>
      <c r="H571" s="108"/>
      <c r="I571" s="108"/>
      <c r="J571" s="109"/>
      <c r="K571" s="109"/>
      <c r="L571" s="108"/>
      <c r="M571" s="108"/>
      <c r="N571" s="108"/>
      <c r="O571" s="112"/>
      <c r="P571" s="112"/>
      <c r="Q571" s="108"/>
      <c r="R571" s="108"/>
      <c r="S571" s="112"/>
    </row>
    <row r="572" spans="1:19" ht="15.75" customHeight="1" x14ac:dyDescent="0.2">
      <c r="A572" s="108"/>
      <c r="B572" s="108"/>
      <c r="C572" s="108"/>
      <c r="D572" s="107"/>
      <c r="E572" s="108"/>
      <c r="F572" s="108"/>
      <c r="G572" s="108"/>
      <c r="H572" s="108"/>
      <c r="I572" s="108"/>
      <c r="J572" s="109"/>
      <c r="K572" s="109"/>
      <c r="L572" s="108"/>
      <c r="M572" s="108"/>
      <c r="N572" s="108"/>
      <c r="O572" s="112"/>
      <c r="P572" s="112"/>
      <c r="Q572" s="108"/>
      <c r="R572" s="108"/>
      <c r="S572" s="112"/>
    </row>
    <row r="573" spans="1:19" ht="15.75" customHeight="1" x14ac:dyDescent="0.2">
      <c r="A573" s="108"/>
      <c r="B573" s="108"/>
      <c r="C573" s="108"/>
      <c r="D573" s="107"/>
      <c r="E573" s="108"/>
      <c r="F573" s="108"/>
      <c r="G573" s="108"/>
      <c r="H573" s="108"/>
      <c r="I573" s="108"/>
      <c r="J573" s="109"/>
      <c r="K573" s="109"/>
      <c r="L573" s="108"/>
      <c r="M573" s="108"/>
      <c r="N573" s="108"/>
      <c r="O573" s="112"/>
      <c r="P573" s="112"/>
      <c r="Q573" s="108"/>
      <c r="R573" s="108"/>
      <c r="S573" s="112"/>
    </row>
    <row r="574" spans="1:19" ht="15.75" customHeight="1" x14ac:dyDescent="0.2">
      <c r="A574" s="108"/>
      <c r="B574" s="108"/>
      <c r="C574" s="108"/>
      <c r="D574" s="107"/>
      <c r="E574" s="108"/>
      <c r="F574" s="108"/>
      <c r="G574" s="108"/>
      <c r="H574" s="108"/>
      <c r="I574" s="108"/>
      <c r="J574" s="109"/>
      <c r="K574" s="109"/>
      <c r="L574" s="108"/>
      <c r="M574" s="108"/>
      <c r="N574" s="108"/>
      <c r="O574" s="112"/>
      <c r="P574" s="112"/>
      <c r="Q574" s="108"/>
      <c r="R574" s="108"/>
      <c r="S574" s="112"/>
    </row>
    <row r="575" spans="1:19" ht="15.75" customHeight="1" x14ac:dyDescent="0.2">
      <c r="A575" s="108"/>
      <c r="B575" s="108"/>
      <c r="C575" s="108"/>
      <c r="D575" s="107"/>
      <c r="E575" s="108"/>
      <c r="F575" s="108"/>
      <c r="G575" s="108"/>
      <c r="H575" s="108"/>
      <c r="I575" s="108"/>
      <c r="J575" s="109"/>
      <c r="K575" s="109"/>
      <c r="L575" s="108"/>
      <c r="M575" s="108"/>
      <c r="N575" s="108"/>
      <c r="O575" s="112"/>
      <c r="P575" s="112"/>
      <c r="Q575" s="108"/>
      <c r="R575" s="108"/>
      <c r="S575" s="112"/>
    </row>
    <row r="576" spans="1:19" ht="15.75" customHeight="1" x14ac:dyDescent="0.2">
      <c r="A576" s="108"/>
      <c r="B576" s="108"/>
      <c r="C576" s="108"/>
      <c r="D576" s="107"/>
      <c r="E576" s="108"/>
      <c r="F576" s="108"/>
      <c r="G576" s="108"/>
      <c r="H576" s="108"/>
      <c r="I576" s="108"/>
      <c r="J576" s="109"/>
      <c r="K576" s="109"/>
      <c r="L576" s="108"/>
      <c r="M576" s="108"/>
      <c r="N576" s="108"/>
      <c r="O576" s="112"/>
      <c r="P576" s="112"/>
      <c r="Q576" s="108"/>
      <c r="R576" s="108"/>
      <c r="S576" s="112"/>
    </row>
    <row r="577" spans="1:19" ht="15.75" customHeight="1" x14ac:dyDescent="0.2">
      <c r="A577" s="108"/>
      <c r="B577" s="108"/>
      <c r="C577" s="108"/>
      <c r="D577" s="107"/>
      <c r="E577" s="108"/>
      <c r="F577" s="108"/>
      <c r="G577" s="108"/>
      <c r="H577" s="108"/>
      <c r="I577" s="108"/>
      <c r="J577" s="109"/>
      <c r="K577" s="109"/>
      <c r="L577" s="108"/>
      <c r="M577" s="108"/>
      <c r="N577" s="108"/>
      <c r="O577" s="112"/>
      <c r="P577" s="112"/>
      <c r="Q577" s="108"/>
      <c r="R577" s="108"/>
      <c r="S577" s="112"/>
    </row>
    <row r="578" spans="1:19" ht="15.75" customHeight="1" x14ac:dyDescent="0.2">
      <c r="A578" s="108"/>
      <c r="B578" s="108"/>
      <c r="C578" s="108"/>
      <c r="D578" s="107"/>
      <c r="E578" s="108"/>
      <c r="F578" s="108"/>
      <c r="G578" s="108"/>
      <c r="H578" s="108"/>
      <c r="I578" s="108"/>
      <c r="J578" s="109"/>
      <c r="K578" s="109"/>
      <c r="L578" s="108"/>
      <c r="M578" s="108"/>
      <c r="N578" s="108"/>
      <c r="O578" s="112"/>
      <c r="P578" s="112"/>
      <c r="Q578" s="108"/>
      <c r="R578" s="108"/>
      <c r="S578" s="112"/>
    </row>
    <row r="579" spans="1:19" ht="15.75" customHeight="1" x14ac:dyDescent="0.2">
      <c r="A579" s="108"/>
      <c r="B579" s="108"/>
      <c r="C579" s="108"/>
      <c r="D579" s="107"/>
      <c r="E579" s="108"/>
      <c r="F579" s="108"/>
      <c r="G579" s="108"/>
      <c r="H579" s="108"/>
      <c r="I579" s="108"/>
      <c r="J579" s="109"/>
      <c r="K579" s="109"/>
      <c r="L579" s="108"/>
      <c r="M579" s="108"/>
      <c r="N579" s="108"/>
      <c r="O579" s="112"/>
      <c r="P579" s="112"/>
      <c r="Q579" s="108"/>
      <c r="R579" s="108"/>
      <c r="S579" s="112"/>
    </row>
    <row r="580" spans="1:19" ht="15.75" customHeight="1" x14ac:dyDescent="0.2">
      <c r="A580" s="108"/>
      <c r="B580" s="108"/>
      <c r="C580" s="108"/>
      <c r="D580" s="107"/>
      <c r="E580" s="108"/>
      <c r="F580" s="108"/>
      <c r="G580" s="108"/>
      <c r="H580" s="108"/>
      <c r="I580" s="108"/>
      <c r="J580" s="109"/>
      <c r="K580" s="109"/>
      <c r="L580" s="108"/>
      <c r="M580" s="108"/>
      <c r="N580" s="108"/>
      <c r="O580" s="112"/>
      <c r="P580" s="112"/>
      <c r="Q580" s="108"/>
      <c r="R580" s="108"/>
      <c r="S580" s="112"/>
    </row>
    <row r="581" spans="1:19" ht="15.75" customHeight="1" x14ac:dyDescent="0.2">
      <c r="A581" s="108"/>
      <c r="B581" s="108"/>
      <c r="C581" s="108"/>
      <c r="D581" s="107"/>
      <c r="E581" s="108"/>
      <c r="F581" s="108"/>
      <c r="G581" s="108"/>
      <c r="H581" s="108"/>
      <c r="I581" s="108"/>
      <c r="J581" s="109"/>
      <c r="K581" s="109"/>
      <c r="L581" s="108"/>
      <c r="M581" s="108"/>
      <c r="N581" s="108"/>
      <c r="O581" s="112"/>
      <c r="P581" s="112"/>
      <c r="Q581" s="108"/>
      <c r="R581" s="108"/>
      <c r="S581" s="112"/>
    </row>
    <row r="582" spans="1:19" ht="15.75" customHeight="1" x14ac:dyDescent="0.2">
      <c r="A582" s="108"/>
      <c r="B582" s="108"/>
      <c r="C582" s="108"/>
      <c r="D582" s="107"/>
      <c r="E582" s="108"/>
      <c r="F582" s="108"/>
      <c r="G582" s="108"/>
      <c r="H582" s="108"/>
      <c r="I582" s="108"/>
      <c r="J582" s="109"/>
      <c r="K582" s="109"/>
      <c r="L582" s="108"/>
      <c r="M582" s="108"/>
      <c r="N582" s="108"/>
      <c r="O582" s="112"/>
      <c r="P582" s="112"/>
      <c r="Q582" s="108"/>
      <c r="R582" s="108"/>
      <c r="S582" s="112"/>
    </row>
    <row r="583" spans="1:19" ht="15.75" customHeight="1" x14ac:dyDescent="0.2">
      <c r="A583" s="108"/>
      <c r="B583" s="108"/>
      <c r="C583" s="108"/>
      <c r="D583" s="107"/>
      <c r="E583" s="108"/>
      <c r="F583" s="108"/>
      <c r="G583" s="108"/>
      <c r="H583" s="108"/>
      <c r="I583" s="108"/>
      <c r="J583" s="109"/>
      <c r="K583" s="109"/>
      <c r="L583" s="108"/>
      <c r="M583" s="108"/>
      <c r="N583" s="108"/>
      <c r="O583" s="112"/>
      <c r="P583" s="112"/>
      <c r="Q583" s="108"/>
      <c r="R583" s="108"/>
      <c r="S583" s="112"/>
    </row>
    <row r="584" spans="1:19" ht="15.75" customHeight="1" x14ac:dyDescent="0.2">
      <c r="A584" s="108"/>
      <c r="B584" s="108"/>
      <c r="C584" s="108"/>
      <c r="D584" s="107"/>
      <c r="E584" s="108"/>
      <c r="F584" s="108"/>
      <c r="G584" s="108"/>
      <c r="H584" s="108"/>
      <c r="I584" s="108"/>
      <c r="J584" s="109"/>
      <c r="K584" s="109"/>
      <c r="L584" s="108"/>
      <c r="M584" s="108"/>
      <c r="N584" s="108"/>
      <c r="O584" s="112"/>
      <c r="P584" s="112"/>
      <c r="Q584" s="108"/>
      <c r="R584" s="108"/>
      <c r="S584" s="112"/>
    </row>
    <row r="585" spans="1:19" ht="15.75" customHeight="1" x14ac:dyDescent="0.2">
      <c r="A585" s="108"/>
      <c r="B585" s="108"/>
      <c r="C585" s="108"/>
      <c r="D585" s="107"/>
      <c r="E585" s="108"/>
      <c r="F585" s="108"/>
      <c r="G585" s="108"/>
      <c r="H585" s="108"/>
      <c r="I585" s="108"/>
      <c r="J585" s="109"/>
      <c r="K585" s="109"/>
      <c r="L585" s="108"/>
      <c r="M585" s="108"/>
      <c r="N585" s="108"/>
      <c r="O585" s="112"/>
      <c r="P585" s="112"/>
      <c r="Q585" s="108"/>
      <c r="R585" s="108"/>
      <c r="S585" s="112"/>
    </row>
    <row r="586" spans="1:19" ht="15.75" customHeight="1" x14ac:dyDescent="0.2">
      <c r="A586" s="108"/>
      <c r="B586" s="108"/>
      <c r="C586" s="108"/>
      <c r="D586" s="107"/>
      <c r="E586" s="108"/>
      <c r="F586" s="108"/>
      <c r="G586" s="108"/>
      <c r="H586" s="108"/>
      <c r="I586" s="108"/>
      <c r="J586" s="109"/>
      <c r="K586" s="109"/>
      <c r="L586" s="108"/>
      <c r="M586" s="108"/>
      <c r="N586" s="108"/>
      <c r="O586" s="112"/>
      <c r="P586" s="112"/>
      <c r="Q586" s="108"/>
      <c r="R586" s="108"/>
      <c r="S586" s="112"/>
    </row>
    <row r="587" spans="1:19" ht="15.75" customHeight="1" x14ac:dyDescent="0.2">
      <c r="A587" s="108"/>
      <c r="B587" s="108"/>
      <c r="C587" s="108"/>
      <c r="D587" s="107"/>
      <c r="E587" s="108"/>
      <c r="F587" s="108"/>
      <c r="G587" s="108"/>
      <c r="H587" s="108"/>
      <c r="I587" s="108"/>
      <c r="J587" s="109"/>
      <c r="K587" s="109"/>
      <c r="L587" s="108"/>
      <c r="M587" s="108"/>
      <c r="N587" s="108"/>
      <c r="O587" s="112"/>
      <c r="P587" s="112"/>
      <c r="Q587" s="108"/>
      <c r="R587" s="108"/>
      <c r="S587" s="112"/>
    </row>
    <row r="588" spans="1:19" ht="15.75" customHeight="1" x14ac:dyDescent="0.2">
      <c r="A588" s="108"/>
      <c r="B588" s="108"/>
      <c r="C588" s="108"/>
      <c r="D588" s="107"/>
      <c r="E588" s="108"/>
      <c r="F588" s="108"/>
      <c r="G588" s="108"/>
      <c r="H588" s="108"/>
      <c r="I588" s="108"/>
      <c r="J588" s="109"/>
      <c r="K588" s="109"/>
      <c r="L588" s="108"/>
      <c r="M588" s="108"/>
      <c r="N588" s="108"/>
      <c r="O588" s="112"/>
      <c r="P588" s="112"/>
      <c r="Q588" s="108"/>
      <c r="R588" s="108"/>
      <c r="S588" s="112"/>
    </row>
    <row r="589" spans="1:19" ht="15.75" customHeight="1" x14ac:dyDescent="0.2">
      <c r="A589" s="108"/>
      <c r="B589" s="108"/>
      <c r="C589" s="108"/>
      <c r="D589" s="107"/>
      <c r="E589" s="108"/>
      <c r="F589" s="108"/>
      <c r="G589" s="108"/>
      <c r="H589" s="108"/>
      <c r="I589" s="108"/>
      <c r="J589" s="109"/>
      <c r="K589" s="109"/>
      <c r="L589" s="108"/>
      <c r="M589" s="108"/>
      <c r="N589" s="108"/>
      <c r="O589" s="112"/>
      <c r="P589" s="112"/>
      <c r="Q589" s="108"/>
      <c r="R589" s="108"/>
      <c r="S589" s="112"/>
    </row>
    <row r="590" spans="1:19" ht="15.75" customHeight="1" x14ac:dyDescent="0.2">
      <c r="A590" s="108"/>
      <c r="B590" s="108"/>
      <c r="C590" s="108"/>
      <c r="D590" s="107"/>
      <c r="E590" s="108"/>
      <c r="F590" s="108"/>
      <c r="G590" s="108"/>
      <c r="H590" s="108"/>
      <c r="I590" s="108"/>
      <c r="J590" s="109"/>
      <c r="K590" s="109"/>
      <c r="L590" s="108"/>
      <c r="M590" s="108"/>
      <c r="N590" s="108"/>
      <c r="O590" s="112"/>
      <c r="P590" s="112"/>
      <c r="Q590" s="108"/>
      <c r="R590" s="108"/>
      <c r="S590" s="112"/>
    </row>
    <row r="591" spans="1:19" ht="15.75" customHeight="1" x14ac:dyDescent="0.2">
      <c r="A591" s="108"/>
      <c r="B591" s="108"/>
      <c r="C591" s="108"/>
      <c r="D591" s="107"/>
      <c r="E591" s="108"/>
      <c r="F591" s="108"/>
      <c r="G591" s="108"/>
      <c r="H591" s="108"/>
      <c r="I591" s="108"/>
      <c r="J591" s="109"/>
      <c r="K591" s="109"/>
      <c r="L591" s="108"/>
      <c r="M591" s="108"/>
      <c r="N591" s="108"/>
      <c r="O591" s="112"/>
      <c r="P591" s="112"/>
      <c r="Q591" s="108"/>
      <c r="R591" s="108"/>
      <c r="S591" s="112"/>
    </row>
    <row r="592" spans="1:19" ht="15.75" customHeight="1" x14ac:dyDescent="0.2">
      <c r="A592" s="108"/>
      <c r="B592" s="108"/>
      <c r="C592" s="108"/>
      <c r="D592" s="107"/>
      <c r="E592" s="108"/>
      <c r="F592" s="108"/>
      <c r="G592" s="108"/>
      <c r="H592" s="108"/>
      <c r="I592" s="108"/>
      <c r="J592" s="109"/>
      <c r="K592" s="109"/>
      <c r="L592" s="108"/>
      <c r="M592" s="108"/>
      <c r="N592" s="108"/>
      <c r="O592" s="112"/>
      <c r="P592" s="112"/>
      <c r="Q592" s="108"/>
      <c r="R592" s="108"/>
      <c r="S592" s="112"/>
    </row>
    <row r="593" spans="1:19" ht="15.75" customHeight="1" x14ac:dyDescent="0.2">
      <c r="A593" s="108"/>
      <c r="B593" s="108"/>
      <c r="C593" s="108"/>
      <c r="D593" s="107"/>
      <c r="E593" s="108"/>
      <c r="F593" s="108"/>
      <c r="G593" s="108"/>
      <c r="H593" s="108"/>
      <c r="I593" s="108"/>
      <c r="J593" s="109"/>
      <c r="K593" s="109"/>
      <c r="L593" s="108"/>
      <c r="M593" s="108"/>
      <c r="N593" s="108"/>
      <c r="O593" s="112"/>
      <c r="P593" s="112"/>
      <c r="Q593" s="108"/>
      <c r="R593" s="108"/>
      <c r="S593" s="112"/>
    </row>
    <row r="594" spans="1:19" ht="15.75" customHeight="1" x14ac:dyDescent="0.2">
      <c r="A594" s="108"/>
      <c r="B594" s="108"/>
      <c r="C594" s="108"/>
      <c r="D594" s="107"/>
      <c r="E594" s="108"/>
      <c r="F594" s="108"/>
      <c r="G594" s="108"/>
      <c r="H594" s="108"/>
      <c r="I594" s="108"/>
      <c r="J594" s="109"/>
      <c r="K594" s="109"/>
      <c r="L594" s="108"/>
      <c r="M594" s="108"/>
      <c r="N594" s="108"/>
      <c r="O594" s="112"/>
      <c r="P594" s="112"/>
      <c r="Q594" s="108"/>
      <c r="R594" s="108"/>
      <c r="S594" s="112"/>
    </row>
    <row r="595" spans="1:19" ht="15.75" customHeight="1" x14ac:dyDescent="0.2">
      <c r="A595" s="108"/>
      <c r="B595" s="108"/>
      <c r="C595" s="108"/>
      <c r="D595" s="107"/>
      <c r="E595" s="108"/>
      <c r="F595" s="108"/>
      <c r="G595" s="108"/>
      <c r="H595" s="108"/>
      <c r="I595" s="108"/>
      <c r="J595" s="109"/>
      <c r="K595" s="109"/>
      <c r="L595" s="108"/>
      <c r="M595" s="108"/>
      <c r="N595" s="108"/>
      <c r="O595" s="112"/>
      <c r="P595" s="112"/>
      <c r="Q595" s="108"/>
      <c r="R595" s="108"/>
      <c r="S595" s="112"/>
    </row>
    <row r="596" spans="1:19" ht="15.75" customHeight="1" x14ac:dyDescent="0.2">
      <c r="A596" s="108"/>
      <c r="B596" s="108"/>
      <c r="C596" s="108"/>
      <c r="D596" s="107"/>
      <c r="E596" s="108"/>
      <c r="F596" s="108"/>
      <c r="G596" s="108"/>
      <c r="H596" s="108"/>
      <c r="I596" s="108"/>
      <c r="J596" s="109"/>
      <c r="K596" s="109"/>
      <c r="L596" s="108"/>
      <c r="M596" s="108"/>
      <c r="N596" s="108"/>
      <c r="O596" s="112"/>
      <c r="P596" s="112"/>
      <c r="Q596" s="108"/>
      <c r="R596" s="108"/>
      <c r="S596" s="112"/>
    </row>
    <row r="597" spans="1:19" ht="15.75" customHeight="1" x14ac:dyDescent="0.2">
      <c r="A597" s="108"/>
      <c r="B597" s="108"/>
      <c r="C597" s="108"/>
      <c r="D597" s="107"/>
      <c r="E597" s="108"/>
      <c r="F597" s="108"/>
      <c r="G597" s="108"/>
      <c r="H597" s="108"/>
      <c r="I597" s="108"/>
      <c r="J597" s="109"/>
      <c r="K597" s="109"/>
      <c r="L597" s="108"/>
      <c r="M597" s="108"/>
      <c r="N597" s="108"/>
      <c r="O597" s="112"/>
      <c r="P597" s="112"/>
      <c r="Q597" s="108"/>
      <c r="R597" s="108"/>
      <c r="S597" s="112"/>
    </row>
    <row r="598" spans="1:19" ht="15.75" customHeight="1" x14ac:dyDescent="0.2">
      <c r="A598" s="108"/>
      <c r="B598" s="108"/>
      <c r="C598" s="108"/>
      <c r="D598" s="107"/>
      <c r="E598" s="108"/>
      <c r="F598" s="108"/>
      <c r="G598" s="108"/>
      <c r="H598" s="108"/>
      <c r="I598" s="108"/>
      <c r="J598" s="109"/>
      <c r="K598" s="109"/>
      <c r="L598" s="108"/>
      <c r="M598" s="108"/>
      <c r="N598" s="108"/>
      <c r="O598" s="112"/>
      <c r="P598" s="112"/>
      <c r="Q598" s="108"/>
      <c r="R598" s="108"/>
      <c r="S598" s="112"/>
    </row>
    <row r="599" spans="1:19" ht="15.75" customHeight="1" x14ac:dyDescent="0.2">
      <c r="A599" s="108"/>
      <c r="B599" s="108"/>
      <c r="C599" s="108"/>
      <c r="D599" s="107"/>
      <c r="E599" s="108"/>
      <c r="F599" s="108"/>
      <c r="G599" s="108"/>
      <c r="H599" s="108"/>
      <c r="I599" s="108"/>
      <c r="J599" s="109"/>
      <c r="K599" s="109"/>
      <c r="L599" s="108"/>
      <c r="M599" s="108"/>
      <c r="N599" s="108"/>
      <c r="O599" s="112"/>
      <c r="P599" s="112"/>
      <c r="Q599" s="108"/>
      <c r="R599" s="108"/>
      <c r="S599" s="112"/>
    </row>
    <row r="600" spans="1:19" ht="15.75" customHeight="1" x14ac:dyDescent="0.2">
      <c r="A600" s="108"/>
      <c r="B600" s="108"/>
      <c r="C600" s="108"/>
      <c r="D600" s="107"/>
      <c r="E600" s="108"/>
      <c r="F600" s="108"/>
      <c r="G600" s="108"/>
      <c r="H600" s="108"/>
      <c r="I600" s="108"/>
      <c r="J600" s="109"/>
      <c r="K600" s="109"/>
      <c r="L600" s="108"/>
      <c r="M600" s="108"/>
      <c r="N600" s="108"/>
      <c r="O600" s="112"/>
      <c r="P600" s="112"/>
      <c r="Q600" s="108"/>
      <c r="R600" s="108"/>
      <c r="S600" s="112"/>
    </row>
    <row r="601" spans="1:19" ht="15.75" customHeight="1" x14ac:dyDescent="0.2">
      <c r="A601" s="108"/>
      <c r="B601" s="108"/>
      <c r="C601" s="108"/>
      <c r="D601" s="107"/>
      <c r="E601" s="108"/>
      <c r="F601" s="108"/>
      <c r="G601" s="108"/>
      <c r="H601" s="108"/>
      <c r="I601" s="108"/>
      <c r="J601" s="109"/>
      <c r="K601" s="109"/>
      <c r="L601" s="108"/>
      <c r="M601" s="108"/>
      <c r="N601" s="108"/>
      <c r="O601" s="112"/>
      <c r="P601" s="112"/>
      <c r="Q601" s="108"/>
      <c r="R601" s="108"/>
      <c r="S601" s="112"/>
    </row>
    <row r="602" spans="1:19" ht="15.75" customHeight="1" x14ac:dyDescent="0.2">
      <c r="A602" s="108"/>
      <c r="B602" s="108"/>
      <c r="C602" s="108"/>
      <c r="D602" s="107"/>
      <c r="E602" s="108"/>
      <c r="F602" s="108"/>
      <c r="G602" s="108"/>
      <c r="H602" s="108"/>
      <c r="I602" s="108"/>
      <c r="J602" s="109"/>
      <c r="K602" s="109"/>
      <c r="L602" s="108"/>
      <c r="M602" s="108"/>
      <c r="N602" s="108"/>
      <c r="O602" s="112"/>
      <c r="P602" s="112"/>
      <c r="Q602" s="108"/>
      <c r="R602" s="108"/>
      <c r="S602" s="112"/>
    </row>
    <row r="603" spans="1:19" ht="15.75" customHeight="1" x14ac:dyDescent="0.2">
      <c r="A603" s="108"/>
      <c r="B603" s="108"/>
      <c r="C603" s="108"/>
      <c r="D603" s="107"/>
      <c r="E603" s="108"/>
      <c r="F603" s="108"/>
      <c r="G603" s="108"/>
      <c r="H603" s="108"/>
      <c r="I603" s="108"/>
      <c r="J603" s="109"/>
      <c r="K603" s="109"/>
      <c r="L603" s="108"/>
      <c r="M603" s="108"/>
      <c r="N603" s="108"/>
      <c r="O603" s="112"/>
      <c r="P603" s="112"/>
      <c r="Q603" s="108"/>
      <c r="R603" s="108"/>
      <c r="S603" s="112"/>
    </row>
    <row r="604" spans="1:19" ht="15.75" customHeight="1" x14ac:dyDescent="0.2">
      <c r="A604" s="108"/>
      <c r="B604" s="108"/>
      <c r="C604" s="108"/>
      <c r="D604" s="107"/>
      <c r="E604" s="108"/>
      <c r="F604" s="108"/>
      <c r="G604" s="108"/>
      <c r="H604" s="108"/>
      <c r="I604" s="108"/>
      <c r="J604" s="109"/>
      <c r="K604" s="109"/>
      <c r="L604" s="108"/>
      <c r="M604" s="108"/>
      <c r="N604" s="108"/>
      <c r="O604" s="112"/>
      <c r="P604" s="112"/>
      <c r="Q604" s="108"/>
      <c r="R604" s="108"/>
      <c r="S604" s="112"/>
    </row>
    <row r="605" spans="1:19" ht="15.75" customHeight="1" x14ac:dyDescent="0.2">
      <c r="A605" s="108"/>
      <c r="B605" s="108"/>
      <c r="C605" s="108"/>
      <c r="D605" s="107"/>
      <c r="E605" s="108"/>
      <c r="F605" s="108"/>
      <c r="G605" s="108"/>
      <c r="H605" s="108"/>
      <c r="I605" s="108"/>
      <c r="J605" s="109"/>
      <c r="K605" s="109"/>
      <c r="L605" s="108"/>
      <c r="M605" s="108"/>
      <c r="N605" s="108"/>
      <c r="O605" s="112"/>
      <c r="P605" s="112"/>
      <c r="Q605" s="108"/>
      <c r="R605" s="108"/>
      <c r="S605" s="112"/>
    </row>
    <row r="606" spans="1:19" ht="15.75" customHeight="1" x14ac:dyDescent="0.2">
      <c r="A606" s="108"/>
      <c r="B606" s="108"/>
      <c r="C606" s="108"/>
      <c r="D606" s="107"/>
      <c r="E606" s="108"/>
      <c r="F606" s="108"/>
      <c r="G606" s="108"/>
      <c r="H606" s="108"/>
      <c r="I606" s="108"/>
      <c r="J606" s="109"/>
      <c r="K606" s="109"/>
      <c r="L606" s="108"/>
      <c r="M606" s="108"/>
      <c r="N606" s="108"/>
      <c r="O606" s="112"/>
      <c r="P606" s="112"/>
      <c r="Q606" s="108"/>
      <c r="R606" s="108"/>
      <c r="S606" s="112"/>
    </row>
    <row r="607" spans="1:19" ht="15.75" customHeight="1" x14ac:dyDescent="0.2">
      <c r="A607" s="108"/>
      <c r="B607" s="108"/>
      <c r="C607" s="108"/>
      <c r="D607" s="107"/>
      <c r="E607" s="108"/>
      <c r="F607" s="108"/>
      <c r="G607" s="108"/>
      <c r="H607" s="108"/>
      <c r="I607" s="108"/>
      <c r="J607" s="109"/>
      <c r="K607" s="109"/>
      <c r="L607" s="108"/>
      <c r="M607" s="108"/>
      <c r="N607" s="108"/>
      <c r="O607" s="112"/>
      <c r="P607" s="112"/>
      <c r="Q607" s="108"/>
      <c r="R607" s="108"/>
      <c r="S607" s="112"/>
    </row>
    <row r="608" spans="1:19" ht="15.75" customHeight="1" x14ac:dyDescent="0.2">
      <c r="A608" s="108"/>
      <c r="B608" s="108"/>
      <c r="C608" s="108"/>
      <c r="D608" s="107"/>
      <c r="E608" s="108"/>
      <c r="F608" s="108"/>
      <c r="G608" s="108"/>
      <c r="H608" s="108"/>
      <c r="I608" s="108"/>
      <c r="J608" s="109"/>
      <c r="K608" s="109"/>
      <c r="L608" s="108"/>
      <c r="M608" s="108"/>
      <c r="N608" s="108"/>
      <c r="O608" s="112"/>
      <c r="P608" s="112"/>
      <c r="Q608" s="108"/>
      <c r="R608" s="108"/>
      <c r="S608" s="112"/>
    </row>
    <row r="609" spans="1:19" ht="15.75" customHeight="1" x14ac:dyDescent="0.2">
      <c r="A609" s="108"/>
      <c r="B609" s="108"/>
      <c r="C609" s="108"/>
      <c r="D609" s="107"/>
      <c r="E609" s="108"/>
      <c r="F609" s="108"/>
      <c r="G609" s="108"/>
      <c r="H609" s="108"/>
      <c r="I609" s="108"/>
      <c r="J609" s="109"/>
      <c r="K609" s="109"/>
      <c r="L609" s="108"/>
      <c r="M609" s="108"/>
      <c r="N609" s="108"/>
      <c r="O609" s="112"/>
      <c r="P609" s="112"/>
      <c r="Q609" s="108"/>
      <c r="R609" s="108"/>
      <c r="S609" s="112"/>
    </row>
    <row r="610" spans="1:19" ht="15.75" customHeight="1" x14ac:dyDescent="0.2">
      <c r="A610" s="108"/>
      <c r="B610" s="108"/>
      <c r="C610" s="108"/>
      <c r="D610" s="107"/>
      <c r="E610" s="108"/>
      <c r="F610" s="108"/>
      <c r="G610" s="108"/>
      <c r="H610" s="108"/>
      <c r="I610" s="108"/>
      <c r="J610" s="109"/>
      <c r="K610" s="109"/>
      <c r="L610" s="108"/>
      <c r="M610" s="108"/>
      <c r="N610" s="108"/>
      <c r="O610" s="112"/>
      <c r="P610" s="112"/>
      <c r="Q610" s="108"/>
      <c r="R610" s="108"/>
      <c r="S610" s="112"/>
    </row>
    <row r="611" spans="1:19" ht="15.75" customHeight="1" x14ac:dyDescent="0.2">
      <c r="A611" s="108"/>
      <c r="B611" s="108"/>
      <c r="C611" s="108"/>
      <c r="D611" s="107"/>
      <c r="E611" s="108"/>
      <c r="F611" s="108"/>
      <c r="G611" s="108"/>
      <c r="H611" s="108"/>
      <c r="I611" s="108"/>
      <c r="J611" s="109"/>
      <c r="K611" s="109"/>
      <c r="L611" s="108"/>
      <c r="M611" s="108"/>
      <c r="N611" s="108"/>
      <c r="O611" s="112"/>
      <c r="P611" s="112"/>
      <c r="Q611" s="108"/>
      <c r="R611" s="108"/>
      <c r="S611" s="112"/>
    </row>
    <row r="612" spans="1:19" ht="15.75" customHeight="1" x14ac:dyDescent="0.2">
      <c r="A612" s="108"/>
      <c r="B612" s="108"/>
      <c r="C612" s="108"/>
      <c r="D612" s="107"/>
      <c r="E612" s="108"/>
      <c r="F612" s="108"/>
      <c r="G612" s="108"/>
      <c r="H612" s="108"/>
      <c r="I612" s="108"/>
      <c r="J612" s="109"/>
      <c r="K612" s="109"/>
      <c r="L612" s="108"/>
      <c r="M612" s="108"/>
      <c r="N612" s="108"/>
      <c r="O612" s="112"/>
      <c r="P612" s="112"/>
      <c r="Q612" s="108"/>
      <c r="R612" s="108"/>
      <c r="S612" s="112"/>
    </row>
    <row r="613" spans="1:19" ht="15.75" customHeight="1" x14ac:dyDescent="0.2">
      <c r="A613" s="108"/>
      <c r="B613" s="108"/>
      <c r="C613" s="108"/>
      <c r="D613" s="107"/>
      <c r="E613" s="108"/>
      <c r="F613" s="108"/>
      <c r="G613" s="108"/>
      <c r="H613" s="108"/>
      <c r="I613" s="108"/>
      <c r="J613" s="109"/>
      <c r="K613" s="109"/>
      <c r="L613" s="108"/>
      <c r="M613" s="108"/>
      <c r="N613" s="108"/>
      <c r="O613" s="112"/>
      <c r="P613" s="112"/>
      <c r="Q613" s="108"/>
      <c r="R613" s="108"/>
      <c r="S613" s="112"/>
    </row>
    <row r="614" spans="1:19" ht="15.75" customHeight="1" x14ac:dyDescent="0.2">
      <c r="A614" s="108"/>
      <c r="B614" s="108"/>
      <c r="C614" s="108"/>
      <c r="D614" s="107"/>
      <c r="E614" s="108"/>
      <c r="F614" s="108"/>
      <c r="G614" s="108"/>
      <c r="H614" s="108"/>
      <c r="I614" s="108"/>
      <c r="J614" s="109"/>
      <c r="K614" s="109"/>
      <c r="L614" s="108"/>
      <c r="M614" s="108"/>
      <c r="N614" s="108"/>
      <c r="O614" s="112"/>
      <c r="P614" s="112"/>
      <c r="Q614" s="108"/>
      <c r="R614" s="108"/>
      <c r="S614" s="112"/>
    </row>
    <row r="615" spans="1:19" ht="15.75" customHeight="1" x14ac:dyDescent="0.2">
      <c r="A615" s="108"/>
      <c r="B615" s="108"/>
      <c r="C615" s="108"/>
      <c r="D615" s="107"/>
      <c r="E615" s="108"/>
      <c r="F615" s="108"/>
      <c r="G615" s="108"/>
      <c r="H615" s="108"/>
      <c r="I615" s="108"/>
      <c r="J615" s="109"/>
      <c r="K615" s="109"/>
      <c r="L615" s="108"/>
      <c r="M615" s="108"/>
      <c r="N615" s="108"/>
      <c r="O615" s="112"/>
      <c r="P615" s="112"/>
      <c r="Q615" s="108"/>
      <c r="R615" s="108"/>
      <c r="S615" s="112"/>
    </row>
    <row r="616" spans="1:19" ht="15.75" customHeight="1" x14ac:dyDescent="0.2">
      <c r="A616" s="108"/>
      <c r="B616" s="108"/>
      <c r="C616" s="108"/>
      <c r="D616" s="107"/>
      <c r="E616" s="108"/>
      <c r="F616" s="108"/>
      <c r="G616" s="108"/>
      <c r="H616" s="108"/>
      <c r="I616" s="108"/>
      <c r="J616" s="109"/>
      <c r="K616" s="109"/>
      <c r="L616" s="108"/>
      <c r="M616" s="108"/>
      <c r="N616" s="108"/>
      <c r="O616" s="112"/>
      <c r="P616" s="112"/>
      <c r="Q616" s="108"/>
      <c r="R616" s="108"/>
      <c r="S616" s="112"/>
    </row>
    <row r="617" spans="1:19" ht="15.75" customHeight="1" x14ac:dyDescent="0.2">
      <c r="A617" s="108"/>
      <c r="B617" s="108"/>
      <c r="C617" s="108"/>
      <c r="D617" s="107"/>
      <c r="E617" s="108"/>
      <c r="F617" s="108"/>
      <c r="G617" s="108"/>
      <c r="H617" s="108"/>
      <c r="I617" s="108"/>
      <c r="J617" s="109"/>
      <c r="K617" s="109"/>
      <c r="L617" s="108"/>
      <c r="M617" s="108"/>
      <c r="N617" s="108"/>
      <c r="O617" s="112"/>
      <c r="P617" s="112"/>
      <c r="Q617" s="108"/>
      <c r="R617" s="108"/>
      <c r="S617" s="112"/>
    </row>
    <row r="618" spans="1:19" ht="15.75" customHeight="1" x14ac:dyDescent="0.2">
      <c r="A618" s="108"/>
      <c r="B618" s="108"/>
      <c r="C618" s="108"/>
      <c r="D618" s="107"/>
      <c r="E618" s="108"/>
      <c r="F618" s="108"/>
      <c r="G618" s="108"/>
      <c r="H618" s="108"/>
      <c r="I618" s="108"/>
      <c r="J618" s="109"/>
      <c r="K618" s="109"/>
      <c r="L618" s="108"/>
      <c r="M618" s="108"/>
      <c r="N618" s="108"/>
      <c r="O618" s="112"/>
      <c r="P618" s="112"/>
      <c r="Q618" s="108"/>
      <c r="R618" s="108"/>
      <c r="S618" s="112"/>
    </row>
    <row r="619" spans="1:19" ht="15.75" customHeight="1" x14ac:dyDescent="0.2">
      <c r="A619" s="108"/>
      <c r="B619" s="108"/>
      <c r="C619" s="108"/>
      <c r="D619" s="107"/>
      <c r="E619" s="108"/>
      <c r="F619" s="108"/>
      <c r="G619" s="108"/>
      <c r="H619" s="108"/>
      <c r="I619" s="108"/>
      <c r="J619" s="109"/>
      <c r="K619" s="109"/>
      <c r="L619" s="108"/>
      <c r="M619" s="108"/>
      <c r="N619" s="108"/>
      <c r="O619" s="112"/>
      <c r="P619" s="112"/>
      <c r="Q619" s="108"/>
      <c r="R619" s="108"/>
      <c r="S619" s="112"/>
    </row>
    <row r="620" spans="1:19" ht="15.75" customHeight="1" x14ac:dyDescent="0.2">
      <c r="A620" s="108"/>
      <c r="B620" s="108"/>
      <c r="C620" s="108"/>
      <c r="D620" s="107"/>
      <c r="E620" s="108"/>
      <c r="F620" s="108"/>
      <c r="G620" s="108"/>
      <c r="H620" s="108"/>
      <c r="I620" s="108"/>
      <c r="J620" s="109"/>
      <c r="K620" s="109"/>
      <c r="L620" s="108"/>
      <c r="M620" s="108"/>
      <c r="N620" s="108"/>
      <c r="O620" s="112"/>
      <c r="P620" s="112"/>
      <c r="Q620" s="108"/>
      <c r="R620" s="108"/>
      <c r="S620" s="112"/>
    </row>
    <row r="621" spans="1:19" ht="15.75" customHeight="1" x14ac:dyDescent="0.2">
      <c r="A621" s="108"/>
      <c r="B621" s="108"/>
      <c r="C621" s="108"/>
      <c r="D621" s="107"/>
      <c r="E621" s="108"/>
      <c r="F621" s="108"/>
      <c r="G621" s="108"/>
      <c r="H621" s="108"/>
      <c r="I621" s="108"/>
      <c r="J621" s="109"/>
      <c r="K621" s="109"/>
      <c r="L621" s="108"/>
      <c r="M621" s="108"/>
      <c r="N621" s="108"/>
      <c r="O621" s="112"/>
      <c r="P621" s="112"/>
      <c r="Q621" s="108"/>
      <c r="R621" s="108"/>
      <c r="S621" s="112"/>
    </row>
    <row r="622" spans="1:19" ht="15.75" customHeight="1" x14ac:dyDescent="0.2">
      <c r="A622" s="108"/>
      <c r="B622" s="108"/>
      <c r="C622" s="108"/>
      <c r="D622" s="107"/>
      <c r="E622" s="108"/>
      <c r="F622" s="108"/>
      <c r="G622" s="108"/>
      <c r="H622" s="108"/>
      <c r="I622" s="108"/>
      <c r="J622" s="109"/>
      <c r="K622" s="109"/>
      <c r="L622" s="108"/>
      <c r="M622" s="108"/>
      <c r="N622" s="108"/>
      <c r="O622" s="112"/>
      <c r="P622" s="112"/>
      <c r="Q622" s="108"/>
      <c r="R622" s="108"/>
      <c r="S622" s="112"/>
    </row>
    <row r="623" spans="1:19" ht="15.75" customHeight="1" x14ac:dyDescent="0.2">
      <c r="A623" s="108"/>
      <c r="B623" s="108"/>
      <c r="C623" s="108"/>
      <c r="D623" s="107"/>
      <c r="E623" s="108"/>
      <c r="F623" s="108"/>
      <c r="G623" s="108"/>
      <c r="H623" s="108"/>
      <c r="I623" s="108"/>
      <c r="J623" s="109"/>
      <c r="K623" s="109"/>
      <c r="L623" s="108"/>
      <c r="M623" s="108"/>
      <c r="N623" s="108"/>
      <c r="O623" s="112"/>
      <c r="P623" s="112"/>
      <c r="Q623" s="108"/>
      <c r="R623" s="108"/>
      <c r="S623" s="112"/>
    </row>
    <row r="624" spans="1:19" ht="15.75" customHeight="1" x14ac:dyDescent="0.2">
      <c r="A624" s="108"/>
      <c r="B624" s="108"/>
      <c r="C624" s="108"/>
      <c r="D624" s="107"/>
      <c r="E624" s="108"/>
      <c r="F624" s="108"/>
      <c r="G624" s="108"/>
      <c r="H624" s="108"/>
      <c r="I624" s="108"/>
      <c r="J624" s="109"/>
      <c r="K624" s="109"/>
      <c r="L624" s="108"/>
      <c r="M624" s="108"/>
      <c r="N624" s="108"/>
      <c r="O624" s="112"/>
      <c r="P624" s="112"/>
      <c r="Q624" s="108"/>
      <c r="R624" s="108"/>
      <c r="S624" s="112"/>
    </row>
    <row r="625" spans="1:19" ht="15.75" customHeight="1" x14ac:dyDescent="0.2">
      <c r="A625" s="108"/>
      <c r="B625" s="108"/>
      <c r="C625" s="108"/>
      <c r="D625" s="107"/>
      <c r="E625" s="108"/>
      <c r="F625" s="108"/>
      <c r="G625" s="108"/>
      <c r="H625" s="108"/>
      <c r="I625" s="108"/>
      <c r="J625" s="109"/>
      <c r="K625" s="109"/>
      <c r="L625" s="108"/>
      <c r="M625" s="108"/>
      <c r="N625" s="108"/>
      <c r="O625" s="112"/>
      <c r="P625" s="112"/>
      <c r="Q625" s="108"/>
      <c r="R625" s="108"/>
      <c r="S625" s="112"/>
    </row>
    <row r="626" spans="1:19" ht="15.75" customHeight="1" x14ac:dyDescent="0.2">
      <c r="A626" s="108"/>
      <c r="B626" s="108"/>
      <c r="C626" s="108"/>
      <c r="D626" s="107"/>
      <c r="E626" s="108"/>
      <c r="F626" s="108"/>
      <c r="G626" s="108"/>
      <c r="H626" s="108"/>
      <c r="I626" s="108"/>
      <c r="J626" s="109"/>
      <c r="K626" s="109"/>
      <c r="L626" s="108"/>
      <c r="M626" s="108"/>
      <c r="N626" s="108"/>
      <c r="O626" s="112"/>
      <c r="P626" s="112"/>
      <c r="Q626" s="108"/>
      <c r="R626" s="108"/>
      <c r="S626" s="112"/>
    </row>
    <row r="627" spans="1:19" ht="15.75" customHeight="1" x14ac:dyDescent="0.2">
      <c r="A627" s="108"/>
      <c r="B627" s="108"/>
      <c r="C627" s="108"/>
      <c r="D627" s="107"/>
      <c r="E627" s="108"/>
      <c r="F627" s="108"/>
      <c r="G627" s="108"/>
      <c r="H627" s="108"/>
      <c r="I627" s="108"/>
      <c r="J627" s="109"/>
      <c r="K627" s="109"/>
      <c r="L627" s="108"/>
      <c r="M627" s="108"/>
      <c r="N627" s="108"/>
      <c r="O627" s="112"/>
      <c r="P627" s="112"/>
      <c r="Q627" s="108"/>
      <c r="R627" s="108"/>
      <c r="S627" s="112"/>
    </row>
    <row r="628" spans="1:19" ht="15.75" customHeight="1" x14ac:dyDescent="0.2">
      <c r="A628" s="108"/>
      <c r="B628" s="108"/>
      <c r="C628" s="108"/>
      <c r="D628" s="107"/>
      <c r="E628" s="108"/>
      <c r="F628" s="108"/>
      <c r="G628" s="108"/>
      <c r="H628" s="108"/>
      <c r="I628" s="108"/>
      <c r="J628" s="109"/>
      <c r="K628" s="109"/>
      <c r="L628" s="108"/>
      <c r="M628" s="108"/>
      <c r="N628" s="108"/>
      <c r="O628" s="112"/>
      <c r="P628" s="112"/>
      <c r="Q628" s="108"/>
      <c r="R628" s="108"/>
      <c r="S628" s="112"/>
    </row>
    <row r="629" spans="1:19" ht="15.75" customHeight="1" x14ac:dyDescent="0.2">
      <c r="A629" s="108"/>
      <c r="B629" s="108"/>
      <c r="C629" s="108"/>
      <c r="D629" s="107"/>
      <c r="E629" s="108"/>
      <c r="F629" s="108"/>
      <c r="G629" s="108"/>
      <c r="H629" s="108"/>
      <c r="I629" s="108"/>
      <c r="J629" s="109"/>
      <c r="K629" s="109"/>
      <c r="L629" s="108"/>
      <c r="M629" s="108"/>
      <c r="N629" s="108"/>
      <c r="O629" s="112"/>
      <c r="P629" s="112"/>
      <c r="Q629" s="108"/>
      <c r="R629" s="108"/>
      <c r="S629" s="112"/>
    </row>
    <row r="630" spans="1:19" ht="15.75" customHeight="1" x14ac:dyDescent="0.2">
      <c r="A630" s="108"/>
      <c r="B630" s="108"/>
      <c r="C630" s="108"/>
      <c r="D630" s="107"/>
      <c r="E630" s="108"/>
      <c r="F630" s="108"/>
      <c r="G630" s="108"/>
      <c r="H630" s="108"/>
      <c r="I630" s="108"/>
      <c r="J630" s="109"/>
      <c r="K630" s="109"/>
      <c r="L630" s="108"/>
      <c r="M630" s="108"/>
      <c r="N630" s="108"/>
      <c r="O630" s="112"/>
      <c r="P630" s="112"/>
      <c r="Q630" s="108"/>
      <c r="R630" s="108"/>
      <c r="S630" s="112"/>
    </row>
    <row r="631" spans="1:19" ht="15.75" customHeight="1" x14ac:dyDescent="0.2">
      <c r="A631" s="108"/>
      <c r="B631" s="108"/>
      <c r="C631" s="108"/>
      <c r="D631" s="107"/>
      <c r="E631" s="108"/>
      <c r="F631" s="108"/>
      <c r="G631" s="108"/>
      <c r="H631" s="108"/>
      <c r="I631" s="108"/>
      <c r="J631" s="109"/>
      <c r="K631" s="109"/>
      <c r="L631" s="108"/>
      <c r="M631" s="108"/>
      <c r="N631" s="108"/>
      <c r="O631" s="112"/>
      <c r="P631" s="112"/>
      <c r="Q631" s="108"/>
      <c r="R631" s="108"/>
      <c r="S631" s="112"/>
    </row>
    <row r="632" spans="1:19" ht="15.75" customHeight="1" x14ac:dyDescent="0.2">
      <c r="A632" s="108"/>
      <c r="B632" s="108"/>
      <c r="C632" s="108"/>
      <c r="D632" s="107"/>
      <c r="E632" s="108"/>
      <c r="F632" s="108"/>
      <c r="G632" s="108"/>
      <c r="H632" s="108"/>
      <c r="I632" s="108"/>
      <c r="J632" s="109"/>
      <c r="K632" s="109"/>
      <c r="L632" s="108"/>
      <c r="M632" s="108"/>
      <c r="N632" s="108"/>
      <c r="O632" s="112"/>
      <c r="P632" s="112"/>
      <c r="Q632" s="108"/>
      <c r="R632" s="108"/>
      <c r="S632" s="112"/>
    </row>
    <row r="633" spans="1:19" ht="15.75" customHeight="1" x14ac:dyDescent="0.2">
      <c r="A633" s="108"/>
      <c r="B633" s="108"/>
      <c r="C633" s="108"/>
      <c r="D633" s="107"/>
      <c r="E633" s="108"/>
      <c r="F633" s="108"/>
      <c r="G633" s="108"/>
      <c r="H633" s="108"/>
      <c r="I633" s="108"/>
      <c r="J633" s="109"/>
      <c r="K633" s="109"/>
      <c r="L633" s="108"/>
      <c r="M633" s="108"/>
      <c r="N633" s="108"/>
      <c r="O633" s="112"/>
      <c r="P633" s="112"/>
      <c r="Q633" s="108"/>
      <c r="R633" s="108"/>
      <c r="S633" s="112"/>
    </row>
    <row r="634" spans="1:19" ht="15.75" customHeight="1" x14ac:dyDescent="0.2">
      <c r="A634" s="108"/>
      <c r="B634" s="108"/>
      <c r="C634" s="108"/>
      <c r="D634" s="107"/>
      <c r="E634" s="108"/>
      <c r="F634" s="108"/>
      <c r="G634" s="108"/>
      <c r="H634" s="108"/>
      <c r="I634" s="108"/>
      <c r="J634" s="109"/>
      <c r="K634" s="109"/>
      <c r="L634" s="108"/>
      <c r="M634" s="108"/>
      <c r="N634" s="108"/>
      <c r="O634" s="112"/>
      <c r="P634" s="112"/>
      <c r="Q634" s="108"/>
      <c r="R634" s="108"/>
      <c r="S634" s="112"/>
    </row>
    <row r="635" spans="1:19" ht="15.75" customHeight="1" x14ac:dyDescent="0.2">
      <c r="A635" s="108"/>
      <c r="B635" s="108"/>
      <c r="C635" s="108"/>
      <c r="D635" s="107"/>
      <c r="E635" s="108"/>
      <c r="F635" s="108"/>
      <c r="G635" s="108"/>
      <c r="H635" s="108"/>
      <c r="I635" s="108"/>
      <c r="J635" s="109"/>
      <c r="K635" s="109"/>
      <c r="L635" s="108"/>
      <c r="M635" s="108"/>
      <c r="N635" s="108"/>
      <c r="O635" s="112"/>
      <c r="P635" s="112"/>
      <c r="Q635" s="108"/>
      <c r="R635" s="108"/>
      <c r="S635" s="112"/>
    </row>
    <row r="636" spans="1:19" ht="15.75" customHeight="1" x14ac:dyDescent="0.2">
      <c r="A636" s="108"/>
      <c r="B636" s="108"/>
      <c r="C636" s="108"/>
      <c r="D636" s="107"/>
      <c r="E636" s="108"/>
      <c r="F636" s="108"/>
      <c r="G636" s="108"/>
      <c r="H636" s="108"/>
      <c r="I636" s="108"/>
      <c r="J636" s="109"/>
      <c r="K636" s="109"/>
      <c r="L636" s="108"/>
      <c r="M636" s="108"/>
      <c r="N636" s="108"/>
      <c r="O636" s="112"/>
      <c r="P636" s="112"/>
      <c r="Q636" s="108"/>
      <c r="R636" s="108"/>
      <c r="S636" s="112"/>
    </row>
    <row r="637" spans="1:19" ht="15.75" customHeight="1" x14ac:dyDescent="0.2">
      <c r="A637" s="108"/>
      <c r="B637" s="108"/>
      <c r="C637" s="108"/>
      <c r="D637" s="107"/>
      <c r="E637" s="108"/>
      <c r="F637" s="108"/>
      <c r="G637" s="108"/>
      <c r="H637" s="108"/>
      <c r="I637" s="108"/>
      <c r="J637" s="109"/>
      <c r="K637" s="109"/>
      <c r="L637" s="108"/>
      <c r="M637" s="108"/>
      <c r="N637" s="108"/>
      <c r="O637" s="112"/>
      <c r="P637" s="112"/>
      <c r="Q637" s="108"/>
      <c r="R637" s="108"/>
      <c r="S637" s="112"/>
    </row>
    <row r="638" spans="1:19" ht="15.75" customHeight="1" x14ac:dyDescent="0.2">
      <c r="A638" s="108"/>
      <c r="B638" s="108"/>
      <c r="C638" s="108"/>
      <c r="D638" s="107"/>
      <c r="E638" s="108"/>
      <c r="F638" s="108"/>
      <c r="G638" s="108"/>
      <c r="H638" s="108"/>
      <c r="I638" s="108"/>
      <c r="J638" s="109"/>
      <c r="K638" s="109"/>
      <c r="L638" s="108"/>
      <c r="M638" s="108"/>
      <c r="N638" s="108"/>
      <c r="O638" s="112"/>
      <c r="P638" s="112"/>
      <c r="Q638" s="108"/>
      <c r="R638" s="108"/>
      <c r="S638" s="112"/>
    </row>
    <row r="639" spans="1:19" ht="15.75" customHeight="1" x14ac:dyDescent="0.2">
      <c r="A639" s="108"/>
      <c r="B639" s="108"/>
      <c r="C639" s="108"/>
      <c r="D639" s="107"/>
      <c r="E639" s="108"/>
      <c r="F639" s="108"/>
      <c r="G639" s="108"/>
      <c r="H639" s="108"/>
      <c r="I639" s="108"/>
      <c r="J639" s="109"/>
      <c r="K639" s="109"/>
      <c r="L639" s="108"/>
      <c r="M639" s="108"/>
      <c r="N639" s="108"/>
      <c r="O639" s="112"/>
      <c r="P639" s="112"/>
      <c r="Q639" s="108"/>
      <c r="R639" s="108"/>
      <c r="S639" s="112"/>
    </row>
    <row r="640" spans="1:19" ht="15.75" customHeight="1" x14ac:dyDescent="0.2">
      <c r="A640" s="108"/>
      <c r="B640" s="108"/>
      <c r="C640" s="108"/>
      <c r="D640" s="107"/>
      <c r="E640" s="108"/>
      <c r="F640" s="108"/>
      <c r="G640" s="108"/>
      <c r="H640" s="108"/>
      <c r="I640" s="108"/>
      <c r="J640" s="109"/>
      <c r="K640" s="109"/>
      <c r="L640" s="108"/>
      <c r="M640" s="108"/>
      <c r="N640" s="108"/>
      <c r="O640" s="112"/>
      <c r="P640" s="112"/>
      <c r="Q640" s="108"/>
      <c r="R640" s="108"/>
      <c r="S640" s="112"/>
    </row>
    <row r="641" spans="1:19" ht="15.75" customHeight="1" x14ac:dyDescent="0.2">
      <c r="A641" s="108"/>
      <c r="B641" s="108"/>
      <c r="C641" s="108"/>
      <c r="D641" s="107"/>
      <c r="E641" s="108"/>
      <c r="F641" s="108"/>
      <c r="G641" s="108"/>
      <c r="H641" s="108"/>
      <c r="I641" s="108"/>
      <c r="J641" s="109"/>
      <c r="K641" s="109"/>
      <c r="L641" s="108"/>
      <c r="M641" s="108"/>
      <c r="N641" s="108"/>
      <c r="O641" s="112"/>
      <c r="P641" s="112"/>
      <c r="Q641" s="108"/>
      <c r="R641" s="108"/>
      <c r="S641" s="112"/>
    </row>
    <row r="642" spans="1:19" ht="15.75" customHeight="1" x14ac:dyDescent="0.2">
      <c r="A642" s="108"/>
      <c r="B642" s="108"/>
      <c r="C642" s="108"/>
      <c r="D642" s="107"/>
      <c r="E642" s="108"/>
      <c r="F642" s="108"/>
      <c r="G642" s="108"/>
      <c r="H642" s="108"/>
      <c r="I642" s="108"/>
      <c r="J642" s="109"/>
      <c r="K642" s="109"/>
      <c r="L642" s="108"/>
      <c r="M642" s="108"/>
      <c r="N642" s="108"/>
      <c r="O642" s="112"/>
      <c r="P642" s="112"/>
      <c r="Q642" s="108"/>
      <c r="R642" s="108"/>
      <c r="S642" s="112"/>
    </row>
    <row r="643" spans="1:19" ht="15.75" customHeight="1" x14ac:dyDescent="0.2">
      <c r="A643" s="108"/>
      <c r="B643" s="108"/>
      <c r="C643" s="108"/>
      <c r="D643" s="107"/>
      <c r="E643" s="108"/>
      <c r="F643" s="108"/>
      <c r="G643" s="108"/>
      <c r="H643" s="108"/>
      <c r="I643" s="108"/>
      <c r="J643" s="109"/>
      <c r="K643" s="109"/>
      <c r="L643" s="108"/>
      <c r="M643" s="108"/>
      <c r="N643" s="108"/>
      <c r="O643" s="112"/>
      <c r="P643" s="112"/>
      <c r="Q643" s="108"/>
      <c r="R643" s="108"/>
      <c r="S643" s="112"/>
    </row>
    <row r="644" spans="1:19" ht="15.75" customHeight="1" x14ac:dyDescent="0.2">
      <c r="A644" s="108"/>
      <c r="B644" s="108"/>
      <c r="C644" s="108"/>
      <c r="D644" s="107"/>
      <c r="E644" s="108"/>
      <c r="F644" s="108"/>
      <c r="G644" s="108"/>
      <c r="H644" s="108"/>
      <c r="I644" s="108"/>
      <c r="J644" s="109"/>
      <c r="K644" s="109"/>
      <c r="L644" s="108"/>
      <c r="M644" s="108"/>
      <c r="N644" s="108"/>
      <c r="O644" s="112"/>
      <c r="P644" s="112"/>
      <c r="Q644" s="108"/>
      <c r="R644" s="108"/>
      <c r="S644" s="112"/>
    </row>
    <row r="645" spans="1:19" ht="15.75" customHeight="1" x14ac:dyDescent="0.2">
      <c r="A645" s="108"/>
      <c r="B645" s="108"/>
      <c r="C645" s="108"/>
      <c r="D645" s="107"/>
      <c r="E645" s="108"/>
      <c r="F645" s="108"/>
      <c r="G645" s="108"/>
      <c r="H645" s="108"/>
      <c r="I645" s="108"/>
      <c r="J645" s="109"/>
      <c r="K645" s="109"/>
      <c r="L645" s="108"/>
      <c r="M645" s="108"/>
      <c r="N645" s="108"/>
      <c r="O645" s="112"/>
      <c r="P645" s="112"/>
      <c r="Q645" s="108"/>
      <c r="R645" s="108"/>
      <c r="S645" s="112"/>
    </row>
    <row r="646" spans="1:19" ht="15.75" customHeight="1" x14ac:dyDescent="0.2">
      <c r="A646" s="108"/>
      <c r="B646" s="108"/>
      <c r="C646" s="108"/>
      <c r="D646" s="107"/>
      <c r="E646" s="108"/>
      <c r="F646" s="108"/>
      <c r="G646" s="108"/>
      <c r="H646" s="108"/>
      <c r="I646" s="108"/>
      <c r="J646" s="109"/>
      <c r="K646" s="109"/>
      <c r="L646" s="108"/>
      <c r="M646" s="108"/>
      <c r="N646" s="108"/>
      <c r="O646" s="112"/>
      <c r="P646" s="112"/>
      <c r="Q646" s="108"/>
      <c r="R646" s="108"/>
      <c r="S646" s="112"/>
    </row>
    <row r="647" spans="1:19" ht="15.75" customHeight="1" x14ac:dyDescent="0.2">
      <c r="A647" s="108"/>
      <c r="B647" s="108"/>
      <c r="C647" s="108"/>
      <c r="D647" s="107"/>
      <c r="E647" s="108"/>
      <c r="F647" s="108"/>
      <c r="G647" s="108"/>
      <c r="H647" s="108"/>
      <c r="I647" s="108"/>
      <c r="J647" s="109"/>
      <c r="K647" s="109"/>
      <c r="L647" s="108"/>
      <c r="M647" s="108"/>
      <c r="N647" s="108"/>
      <c r="O647" s="112"/>
      <c r="P647" s="112"/>
      <c r="Q647" s="108"/>
      <c r="R647" s="108"/>
      <c r="S647" s="112"/>
    </row>
    <row r="648" spans="1:19" ht="15.75" customHeight="1" x14ac:dyDescent="0.2">
      <c r="A648" s="108"/>
      <c r="B648" s="108"/>
      <c r="C648" s="108"/>
      <c r="D648" s="107"/>
      <c r="E648" s="108"/>
      <c r="F648" s="108"/>
      <c r="G648" s="108"/>
      <c r="H648" s="108"/>
      <c r="I648" s="108"/>
      <c r="J648" s="109"/>
      <c r="K648" s="109"/>
      <c r="L648" s="108"/>
      <c r="M648" s="108"/>
      <c r="N648" s="108"/>
      <c r="O648" s="112"/>
      <c r="P648" s="112"/>
      <c r="Q648" s="108"/>
      <c r="R648" s="108"/>
      <c r="S648" s="112"/>
    </row>
    <row r="649" spans="1:19" ht="15.75" customHeight="1" x14ac:dyDescent="0.2">
      <c r="A649" s="108"/>
      <c r="B649" s="108"/>
      <c r="C649" s="108"/>
      <c r="D649" s="107"/>
      <c r="E649" s="108"/>
      <c r="F649" s="108"/>
      <c r="G649" s="108"/>
      <c r="H649" s="108"/>
      <c r="I649" s="108"/>
      <c r="J649" s="109"/>
      <c r="K649" s="109"/>
      <c r="L649" s="108"/>
      <c r="M649" s="108"/>
      <c r="N649" s="108"/>
      <c r="O649" s="112"/>
      <c r="P649" s="112"/>
      <c r="Q649" s="108"/>
      <c r="R649" s="108"/>
      <c r="S649" s="112"/>
    </row>
    <row r="650" spans="1:19" ht="15.75" customHeight="1" x14ac:dyDescent="0.2">
      <c r="A650" s="108"/>
      <c r="B650" s="108"/>
      <c r="C650" s="108"/>
      <c r="D650" s="107"/>
      <c r="E650" s="108"/>
      <c r="F650" s="108"/>
      <c r="G650" s="108"/>
      <c r="H650" s="108"/>
      <c r="I650" s="108"/>
      <c r="J650" s="109"/>
      <c r="K650" s="109"/>
      <c r="L650" s="108"/>
      <c r="M650" s="108"/>
      <c r="N650" s="108"/>
      <c r="O650" s="112"/>
      <c r="P650" s="112"/>
      <c r="Q650" s="108"/>
      <c r="R650" s="108"/>
      <c r="S650" s="112"/>
    </row>
    <row r="651" spans="1:19" ht="15.75" customHeight="1" x14ac:dyDescent="0.2">
      <c r="A651" s="108"/>
      <c r="B651" s="108"/>
      <c r="C651" s="108"/>
      <c r="D651" s="107"/>
      <c r="E651" s="108"/>
      <c r="F651" s="108"/>
      <c r="G651" s="108"/>
      <c r="H651" s="108"/>
      <c r="I651" s="108"/>
      <c r="J651" s="109"/>
      <c r="K651" s="109"/>
      <c r="L651" s="108"/>
      <c r="M651" s="108"/>
      <c r="N651" s="108"/>
      <c r="O651" s="112"/>
      <c r="P651" s="112"/>
      <c r="Q651" s="108"/>
      <c r="R651" s="108"/>
      <c r="S651" s="112"/>
    </row>
    <row r="652" spans="1:19" ht="15.75" customHeight="1" x14ac:dyDescent="0.2">
      <c r="A652" s="108"/>
      <c r="B652" s="108"/>
      <c r="C652" s="108"/>
      <c r="D652" s="107"/>
      <c r="E652" s="108"/>
      <c r="F652" s="108"/>
      <c r="G652" s="108"/>
      <c r="H652" s="108"/>
      <c r="I652" s="108"/>
      <c r="J652" s="109"/>
      <c r="K652" s="109"/>
      <c r="L652" s="108"/>
      <c r="M652" s="108"/>
      <c r="N652" s="108"/>
      <c r="O652" s="112"/>
      <c r="P652" s="112"/>
      <c r="Q652" s="108"/>
      <c r="R652" s="108"/>
      <c r="S652" s="112"/>
    </row>
    <row r="653" spans="1:19" ht="15.75" customHeight="1" x14ac:dyDescent="0.2">
      <c r="A653" s="108"/>
      <c r="B653" s="108"/>
      <c r="C653" s="108"/>
      <c r="D653" s="107"/>
      <c r="E653" s="108"/>
      <c r="F653" s="108"/>
      <c r="G653" s="108"/>
      <c r="H653" s="108"/>
      <c r="I653" s="108"/>
      <c r="J653" s="109"/>
      <c r="K653" s="109"/>
      <c r="L653" s="108"/>
      <c r="M653" s="108"/>
      <c r="N653" s="108"/>
      <c r="O653" s="112"/>
      <c r="P653" s="112"/>
      <c r="Q653" s="108"/>
      <c r="R653" s="108"/>
      <c r="S653" s="112"/>
    </row>
    <row r="654" spans="1:19" ht="15.75" customHeight="1" x14ac:dyDescent="0.2">
      <c r="A654" s="108"/>
      <c r="B654" s="108"/>
      <c r="C654" s="108"/>
      <c r="D654" s="107"/>
      <c r="E654" s="108"/>
      <c r="F654" s="108"/>
      <c r="G654" s="108"/>
      <c r="H654" s="108"/>
      <c r="I654" s="108"/>
      <c r="J654" s="109"/>
      <c r="K654" s="109"/>
      <c r="L654" s="108"/>
      <c r="M654" s="108"/>
      <c r="N654" s="108"/>
      <c r="O654" s="112"/>
      <c r="P654" s="112"/>
      <c r="Q654" s="108"/>
      <c r="R654" s="108"/>
      <c r="S654" s="112"/>
    </row>
    <row r="655" spans="1:19" ht="15.75" customHeight="1" x14ac:dyDescent="0.2">
      <c r="A655" s="108"/>
      <c r="B655" s="108"/>
      <c r="C655" s="108"/>
      <c r="D655" s="107"/>
      <c r="E655" s="108"/>
      <c r="F655" s="108"/>
      <c r="G655" s="108"/>
      <c r="H655" s="108"/>
      <c r="I655" s="108"/>
      <c r="J655" s="109"/>
      <c r="K655" s="109"/>
      <c r="L655" s="108"/>
      <c r="M655" s="108"/>
      <c r="N655" s="108"/>
      <c r="O655" s="112"/>
      <c r="P655" s="112"/>
      <c r="Q655" s="108"/>
      <c r="R655" s="108"/>
      <c r="S655" s="112"/>
    </row>
    <row r="656" spans="1:19" ht="15.75" customHeight="1" x14ac:dyDescent="0.2">
      <c r="A656" s="108"/>
      <c r="B656" s="108"/>
      <c r="C656" s="108"/>
      <c r="D656" s="107"/>
      <c r="E656" s="108"/>
      <c r="F656" s="108"/>
      <c r="G656" s="108"/>
      <c r="H656" s="108"/>
      <c r="I656" s="108"/>
      <c r="J656" s="109"/>
      <c r="K656" s="109"/>
      <c r="L656" s="108"/>
      <c r="M656" s="108"/>
      <c r="N656" s="108"/>
      <c r="O656" s="112"/>
      <c r="P656" s="112"/>
      <c r="Q656" s="108"/>
      <c r="R656" s="108"/>
      <c r="S656" s="112"/>
    </row>
    <row r="657" spans="1:19" ht="15.75" customHeight="1" x14ac:dyDescent="0.2">
      <c r="A657" s="108"/>
      <c r="B657" s="108"/>
      <c r="C657" s="108"/>
      <c r="D657" s="107"/>
      <c r="E657" s="108"/>
      <c r="F657" s="108"/>
      <c r="G657" s="108"/>
      <c r="H657" s="108"/>
      <c r="I657" s="108"/>
      <c r="J657" s="109"/>
      <c r="K657" s="109"/>
      <c r="L657" s="108"/>
      <c r="M657" s="108"/>
      <c r="N657" s="108"/>
      <c r="O657" s="112"/>
      <c r="P657" s="112"/>
      <c r="Q657" s="108"/>
      <c r="R657" s="108"/>
      <c r="S657" s="112"/>
    </row>
    <row r="658" spans="1:19" ht="15.75" customHeight="1" x14ac:dyDescent="0.2">
      <c r="A658" s="108"/>
      <c r="B658" s="108"/>
      <c r="C658" s="108"/>
      <c r="D658" s="107"/>
      <c r="E658" s="108"/>
      <c r="F658" s="108"/>
      <c r="G658" s="108"/>
      <c r="H658" s="108"/>
      <c r="I658" s="108"/>
      <c r="J658" s="109"/>
      <c r="K658" s="109"/>
      <c r="L658" s="108"/>
      <c r="M658" s="108"/>
      <c r="N658" s="108"/>
      <c r="O658" s="112"/>
      <c r="P658" s="112"/>
      <c r="Q658" s="108"/>
      <c r="R658" s="108"/>
      <c r="S658" s="112"/>
    </row>
    <row r="659" spans="1:19" ht="15.75" customHeight="1" x14ac:dyDescent="0.2">
      <c r="A659" s="108"/>
      <c r="B659" s="108"/>
      <c r="C659" s="108"/>
      <c r="D659" s="107"/>
      <c r="E659" s="108"/>
      <c r="F659" s="108"/>
      <c r="G659" s="108"/>
      <c r="H659" s="108"/>
      <c r="I659" s="108"/>
      <c r="J659" s="109"/>
      <c r="K659" s="109"/>
      <c r="L659" s="108"/>
      <c r="M659" s="108"/>
      <c r="N659" s="108"/>
      <c r="O659" s="112"/>
      <c r="P659" s="112"/>
      <c r="Q659" s="108"/>
      <c r="R659" s="108"/>
      <c r="S659" s="112"/>
    </row>
    <row r="660" spans="1:19" ht="15.75" customHeight="1" x14ac:dyDescent="0.2">
      <c r="A660" s="108"/>
      <c r="B660" s="108"/>
      <c r="C660" s="108"/>
      <c r="D660" s="107"/>
      <c r="E660" s="108"/>
      <c r="F660" s="108"/>
      <c r="G660" s="108"/>
      <c r="H660" s="108"/>
      <c r="I660" s="108"/>
      <c r="J660" s="109"/>
      <c r="K660" s="109"/>
      <c r="L660" s="108"/>
      <c r="M660" s="108"/>
      <c r="N660" s="108"/>
      <c r="O660" s="112"/>
      <c r="P660" s="112"/>
      <c r="Q660" s="108"/>
      <c r="R660" s="108"/>
      <c r="S660" s="112"/>
    </row>
    <row r="661" spans="1:19" ht="15.75" customHeight="1" x14ac:dyDescent="0.2">
      <c r="A661" s="108"/>
      <c r="B661" s="108"/>
      <c r="C661" s="108"/>
      <c r="D661" s="107"/>
      <c r="E661" s="108"/>
      <c r="F661" s="108"/>
      <c r="G661" s="108"/>
      <c r="H661" s="108"/>
      <c r="I661" s="108"/>
      <c r="J661" s="109"/>
      <c r="K661" s="109"/>
      <c r="L661" s="108"/>
      <c r="M661" s="108"/>
      <c r="N661" s="108"/>
      <c r="O661" s="112"/>
      <c r="P661" s="112"/>
      <c r="Q661" s="108"/>
      <c r="R661" s="108"/>
      <c r="S661" s="112"/>
    </row>
    <row r="662" spans="1:19" ht="15.75" customHeight="1" x14ac:dyDescent="0.2">
      <c r="A662" s="108"/>
      <c r="B662" s="108"/>
      <c r="C662" s="108"/>
      <c r="D662" s="107"/>
      <c r="E662" s="108"/>
      <c r="F662" s="108"/>
      <c r="G662" s="108"/>
      <c r="H662" s="108"/>
      <c r="I662" s="108"/>
      <c r="J662" s="109"/>
      <c r="K662" s="109"/>
      <c r="L662" s="108"/>
      <c r="M662" s="108"/>
      <c r="N662" s="108"/>
      <c r="O662" s="112"/>
      <c r="P662" s="112"/>
      <c r="Q662" s="108"/>
      <c r="R662" s="108"/>
      <c r="S662" s="112"/>
    </row>
    <row r="663" spans="1:19" ht="15.75" customHeight="1" x14ac:dyDescent="0.2">
      <c r="A663" s="108"/>
      <c r="B663" s="108"/>
      <c r="C663" s="108"/>
      <c r="D663" s="107"/>
      <c r="E663" s="108"/>
      <c r="F663" s="108"/>
      <c r="G663" s="108"/>
      <c r="H663" s="108"/>
      <c r="I663" s="108"/>
      <c r="J663" s="109"/>
      <c r="K663" s="109"/>
      <c r="L663" s="108"/>
      <c r="M663" s="108"/>
      <c r="N663" s="108"/>
      <c r="O663" s="112"/>
      <c r="P663" s="112"/>
      <c r="Q663" s="108"/>
      <c r="R663" s="108"/>
      <c r="S663" s="112"/>
    </row>
    <row r="664" spans="1:19" ht="15.75" customHeight="1" x14ac:dyDescent="0.2">
      <c r="A664" s="108"/>
      <c r="B664" s="108"/>
      <c r="C664" s="108"/>
      <c r="D664" s="107"/>
      <c r="E664" s="108"/>
      <c r="F664" s="108"/>
      <c r="G664" s="108"/>
      <c r="H664" s="108"/>
      <c r="I664" s="108"/>
      <c r="J664" s="109"/>
      <c r="K664" s="109"/>
      <c r="L664" s="108"/>
      <c r="M664" s="108"/>
      <c r="N664" s="108"/>
      <c r="O664" s="112"/>
      <c r="P664" s="112"/>
      <c r="Q664" s="108"/>
      <c r="R664" s="108"/>
      <c r="S664" s="112"/>
    </row>
    <row r="665" spans="1:19" ht="15.75" customHeight="1" x14ac:dyDescent="0.2">
      <c r="A665" s="108"/>
      <c r="B665" s="108"/>
      <c r="C665" s="108"/>
      <c r="D665" s="107"/>
      <c r="E665" s="108"/>
      <c r="F665" s="108"/>
      <c r="G665" s="108"/>
      <c r="H665" s="108"/>
      <c r="I665" s="108"/>
      <c r="J665" s="109"/>
      <c r="K665" s="109"/>
      <c r="L665" s="108"/>
      <c r="M665" s="108"/>
      <c r="N665" s="108"/>
      <c r="O665" s="112"/>
      <c r="P665" s="112"/>
      <c r="Q665" s="108"/>
      <c r="R665" s="108"/>
      <c r="S665" s="112"/>
    </row>
    <row r="666" spans="1:19" ht="15.75" customHeight="1" x14ac:dyDescent="0.2">
      <c r="A666" s="108"/>
      <c r="B666" s="108"/>
      <c r="C666" s="108"/>
      <c r="D666" s="107"/>
      <c r="E666" s="108"/>
      <c r="F666" s="108"/>
      <c r="G666" s="108"/>
      <c r="H666" s="108"/>
      <c r="I666" s="108"/>
      <c r="J666" s="109"/>
      <c r="K666" s="109"/>
      <c r="L666" s="108"/>
      <c r="M666" s="108"/>
      <c r="N666" s="108"/>
      <c r="O666" s="112"/>
      <c r="P666" s="112"/>
      <c r="Q666" s="108"/>
      <c r="R666" s="108"/>
      <c r="S666" s="112"/>
    </row>
    <row r="667" spans="1:19" ht="15.75" customHeight="1" x14ac:dyDescent="0.2">
      <c r="A667" s="108"/>
      <c r="B667" s="108"/>
      <c r="C667" s="108"/>
      <c r="D667" s="107"/>
      <c r="E667" s="108"/>
      <c r="F667" s="108"/>
      <c r="G667" s="108"/>
      <c r="H667" s="108"/>
      <c r="I667" s="108"/>
      <c r="J667" s="109"/>
      <c r="K667" s="109"/>
      <c r="L667" s="108"/>
      <c r="M667" s="108"/>
      <c r="N667" s="108"/>
      <c r="O667" s="112"/>
      <c r="P667" s="112"/>
      <c r="Q667" s="108"/>
      <c r="R667" s="108"/>
      <c r="S667" s="112"/>
    </row>
    <row r="668" spans="1:19" ht="15.75" customHeight="1" x14ac:dyDescent="0.2">
      <c r="A668" s="108"/>
      <c r="B668" s="108"/>
      <c r="C668" s="108"/>
      <c r="D668" s="107"/>
      <c r="E668" s="108"/>
      <c r="F668" s="108"/>
      <c r="G668" s="108"/>
      <c r="H668" s="108"/>
      <c r="I668" s="108"/>
      <c r="J668" s="109"/>
      <c r="K668" s="109"/>
      <c r="L668" s="108"/>
      <c r="M668" s="108"/>
      <c r="N668" s="108"/>
      <c r="O668" s="112"/>
      <c r="P668" s="112"/>
      <c r="Q668" s="108"/>
      <c r="R668" s="108"/>
      <c r="S668" s="112"/>
    </row>
    <row r="669" spans="1:19" ht="15.75" customHeight="1" x14ac:dyDescent="0.2">
      <c r="A669" s="108"/>
      <c r="B669" s="108"/>
      <c r="C669" s="108"/>
      <c r="D669" s="107"/>
      <c r="E669" s="108"/>
      <c r="F669" s="108"/>
      <c r="G669" s="108"/>
      <c r="H669" s="108"/>
      <c r="I669" s="108"/>
      <c r="J669" s="109"/>
      <c r="K669" s="109"/>
      <c r="L669" s="108"/>
      <c r="M669" s="108"/>
      <c r="N669" s="108"/>
      <c r="O669" s="112"/>
      <c r="P669" s="112"/>
      <c r="Q669" s="108"/>
      <c r="R669" s="108"/>
      <c r="S669" s="112"/>
    </row>
    <row r="670" spans="1:19" ht="15.75" customHeight="1" x14ac:dyDescent="0.2">
      <c r="A670" s="108"/>
      <c r="B670" s="108"/>
      <c r="C670" s="108"/>
      <c r="D670" s="107"/>
      <c r="E670" s="108"/>
      <c r="F670" s="108"/>
      <c r="G670" s="108"/>
      <c r="H670" s="108"/>
      <c r="I670" s="108"/>
      <c r="J670" s="109"/>
      <c r="K670" s="109"/>
      <c r="L670" s="108"/>
      <c r="M670" s="108"/>
      <c r="N670" s="108"/>
      <c r="O670" s="112"/>
      <c r="P670" s="112"/>
      <c r="Q670" s="108"/>
      <c r="R670" s="108"/>
      <c r="S670" s="112"/>
    </row>
    <row r="671" spans="1:19" ht="15.75" customHeight="1" x14ac:dyDescent="0.2">
      <c r="A671" s="108"/>
      <c r="B671" s="108"/>
      <c r="C671" s="108"/>
      <c r="D671" s="107"/>
      <c r="E671" s="108"/>
      <c r="F671" s="108"/>
      <c r="G671" s="108"/>
      <c r="H671" s="108"/>
      <c r="I671" s="108"/>
      <c r="J671" s="109"/>
      <c r="K671" s="109"/>
      <c r="L671" s="108"/>
      <c r="M671" s="108"/>
      <c r="N671" s="108"/>
      <c r="O671" s="112"/>
      <c r="P671" s="112"/>
      <c r="Q671" s="108"/>
      <c r="R671" s="108"/>
      <c r="S671" s="112"/>
    </row>
    <row r="672" spans="1:19" ht="15.75" customHeight="1" x14ac:dyDescent="0.2">
      <c r="A672" s="108"/>
      <c r="B672" s="108"/>
      <c r="C672" s="108"/>
      <c r="D672" s="107"/>
      <c r="E672" s="108"/>
      <c r="F672" s="108"/>
      <c r="G672" s="108"/>
      <c r="H672" s="108"/>
      <c r="I672" s="108"/>
      <c r="J672" s="109"/>
      <c r="K672" s="109"/>
      <c r="L672" s="108"/>
      <c r="M672" s="108"/>
      <c r="N672" s="108"/>
      <c r="O672" s="112"/>
      <c r="P672" s="112"/>
      <c r="Q672" s="108"/>
      <c r="R672" s="108"/>
      <c r="S672" s="112"/>
    </row>
    <row r="673" spans="1:19" ht="15.75" customHeight="1" x14ac:dyDescent="0.2">
      <c r="A673" s="108"/>
      <c r="B673" s="108"/>
      <c r="C673" s="108"/>
      <c r="D673" s="107"/>
      <c r="E673" s="108"/>
      <c r="F673" s="108"/>
      <c r="G673" s="108"/>
      <c r="H673" s="108"/>
      <c r="I673" s="108"/>
      <c r="J673" s="109"/>
      <c r="K673" s="109"/>
      <c r="L673" s="108"/>
      <c r="M673" s="108"/>
      <c r="N673" s="108"/>
      <c r="O673" s="112"/>
      <c r="P673" s="112"/>
      <c r="Q673" s="108"/>
      <c r="R673" s="108"/>
      <c r="S673" s="112"/>
    </row>
    <row r="674" spans="1:19" ht="15.75" customHeight="1" x14ac:dyDescent="0.2">
      <c r="A674" s="108"/>
      <c r="B674" s="108"/>
      <c r="C674" s="108"/>
      <c r="D674" s="107"/>
      <c r="E674" s="108"/>
      <c r="F674" s="108"/>
      <c r="G674" s="108"/>
      <c r="H674" s="108"/>
      <c r="I674" s="108"/>
      <c r="J674" s="109"/>
      <c r="K674" s="109"/>
      <c r="L674" s="108"/>
      <c r="M674" s="108"/>
      <c r="N674" s="108"/>
      <c r="O674" s="112"/>
      <c r="P674" s="112"/>
      <c r="Q674" s="108"/>
      <c r="R674" s="108"/>
      <c r="S674" s="112"/>
    </row>
    <row r="675" spans="1:19" ht="15.75" customHeight="1" x14ac:dyDescent="0.2">
      <c r="A675" s="108"/>
      <c r="B675" s="108"/>
      <c r="C675" s="108"/>
      <c r="D675" s="107"/>
      <c r="E675" s="108"/>
      <c r="F675" s="108"/>
      <c r="G675" s="108"/>
      <c r="H675" s="108"/>
      <c r="I675" s="108"/>
      <c r="J675" s="109"/>
      <c r="K675" s="109"/>
      <c r="L675" s="108"/>
      <c r="M675" s="108"/>
      <c r="N675" s="108"/>
      <c r="O675" s="112"/>
      <c r="P675" s="112"/>
      <c r="Q675" s="108"/>
      <c r="R675" s="108"/>
      <c r="S675" s="112"/>
    </row>
    <row r="676" spans="1:19" ht="15.75" customHeight="1" x14ac:dyDescent="0.2">
      <c r="A676" s="108"/>
      <c r="B676" s="108"/>
      <c r="C676" s="108"/>
      <c r="D676" s="107"/>
      <c r="E676" s="108"/>
      <c r="F676" s="108"/>
      <c r="G676" s="108"/>
      <c r="H676" s="108"/>
      <c r="I676" s="108"/>
      <c r="J676" s="109"/>
      <c r="K676" s="109"/>
      <c r="L676" s="108"/>
      <c r="M676" s="108"/>
      <c r="N676" s="108"/>
      <c r="O676" s="112"/>
      <c r="P676" s="112"/>
      <c r="Q676" s="108"/>
      <c r="R676" s="108"/>
      <c r="S676" s="112"/>
    </row>
    <row r="677" spans="1:19" ht="15.75" customHeight="1" x14ac:dyDescent="0.2">
      <c r="A677" s="108"/>
      <c r="B677" s="108"/>
      <c r="C677" s="108"/>
      <c r="D677" s="107"/>
      <c r="E677" s="108"/>
      <c r="F677" s="108"/>
      <c r="G677" s="108"/>
      <c r="H677" s="108"/>
      <c r="I677" s="108"/>
      <c r="J677" s="109"/>
      <c r="K677" s="109"/>
      <c r="L677" s="108"/>
      <c r="M677" s="108"/>
      <c r="N677" s="108"/>
      <c r="O677" s="112"/>
      <c r="P677" s="112"/>
      <c r="Q677" s="108"/>
      <c r="R677" s="108"/>
      <c r="S677" s="112"/>
    </row>
    <row r="678" spans="1:19" ht="15.75" customHeight="1" x14ac:dyDescent="0.2">
      <c r="A678" s="108"/>
      <c r="B678" s="108"/>
      <c r="C678" s="108"/>
      <c r="D678" s="107"/>
      <c r="E678" s="108"/>
      <c r="F678" s="108"/>
      <c r="G678" s="108"/>
      <c r="H678" s="108"/>
      <c r="I678" s="108"/>
      <c r="J678" s="109"/>
      <c r="K678" s="109"/>
      <c r="L678" s="108"/>
      <c r="M678" s="108"/>
      <c r="N678" s="108"/>
      <c r="O678" s="112"/>
      <c r="P678" s="112"/>
      <c r="Q678" s="108"/>
      <c r="R678" s="108"/>
      <c r="S678" s="112"/>
    </row>
    <row r="679" spans="1:19" ht="15.75" customHeight="1" x14ac:dyDescent="0.2">
      <c r="A679" s="108"/>
      <c r="B679" s="108"/>
      <c r="C679" s="108"/>
      <c r="D679" s="107"/>
      <c r="E679" s="108"/>
      <c r="F679" s="108"/>
      <c r="G679" s="108"/>
      <c r="H679" s="108"/>
      <c r="I679" s="108"/>
      <c r="J679" s="109"/>
      <c r="K679" s="109"/>
      <c r="L679" s="108"/>
      <c r="M679" s="108"/>
      <c r="N679" s="108"/>
      <c r="O679" s="112"/>
      <c r="P679" s="112"/>
      <c r="Q679" s="108"/>
      <c r="R679" s="108"/>
      <c r="S679" s="112"/>
    </row>
    <row r="680" spans="1:19" ht="15.75" customHeight="1" x14ac:dyDescent="0.2">
      <c r="A680" s="108"/>
      <c r="B680" s="108"/>
      <c r="C680" s="108"/>
      <c r="D680" s="107"/>
      <c r="E680" s="108"/>
      <c r="F680" s="108"/>
      <c r="G680" s="108"/>
      <c r="H680" s="108"/>
      <c r="I680" s="108"/>
      <c r="J680" s="109"/>
      <c r="K680" s="109"/>
      <c r="L680" s="108"/>
      <c r="M680" s="108"/>
      <c r="N680" s="108"/>
      <c r="O680" s="112"/>
      <c r="P680" s="112"/>
      <c r="Q680" s="108"/>
      <c r="R680" s="108"/>
      <c r="S680" s="112"/>
    </row>
    <row r="681" spans="1:19" ht="15.75" customHeight="1" x14ac:dyDescent="0.2">
      <c r="A681" s="108"/>
      <c r="B681" s="108"/>
      <c r="C681" s="108"/>
      <c r="D681" s="107"/>
      <c r="E681" s="108"/>
      <c r="F681" s="108"/>
      <c r="G681" s="108"/>
      <c r="H681" s="108"/>
      <c r="I681" s="108"/>
      <c r="J681" s="109"/>
      <c r="K681" s="109"/>
      <c r="L681" s="108"/>
      <c r="M681" s="108"/>
      <c r="N681" s="108"/>
      <c r="O681" s="112"/>
      <c r="P681" s="112"/>
      <c r="Q681" s="108"/>
      <c r="R681" s="108"/>
      <c r="S681" s="112"/>
    </row>
    <row r="682" spans="1:19" ht="15.75" customHeight="1" x14ac:dyDescent="0.2">
      <c r="A682" s="108"/>
      <c r="B682" s="108"/>
      <c r="C682" s="108"/>
      <c r="D682" s="107"/>
      <c r="E682" s="108"/>
      <c r="F682" s="108"/>
      <c r="G682" s="108"/>
      <c r="H682" s="108"/>
      <c r="I682" s="108"/>
      <c r="J682" s="109"/>
      <c r="K682" s="109"/>
      <c r="L682" s="108"/>
      <c r="M682" s="108"/>
      <c r="N682" s="108"/>
      <c r="O682" s="112"/>
      <c r="P682" s="112"/>
      <c r="Q682" s="108"/>
      <c r="R682" s="108"/>
      <c r="S682" s="112"/>
    </row>
    <row r="683" spans="1:19" ht="15.75" customHeight="1" x14ac:dyDescent="0.2">
      <c r="A683" s="108"/>
      <c r="B683" s="108"/>
      <c r="C683" s="108"/>
      <c r="D683" s="107"/>
      <c r="E683" s="108"/>
      <c r="F683" s="108"/>
      <c r="G683" s="108"/>
      <c r="H683" s="108"/>
      <c r="I683" s="108"/>
      <c r="J683" s="109"/>
      <c r="K683" s="109"/>
      <c r="L683" s="108"/>
      <c r="M683" s="108"/>
      <c r="N683" s="108"/>
      <c r="O683" s="112"/>
      <c r="P683" s="112"/>
      <c r="Q683" s="108"/>
      <c r="R683" s="108"/>
      <c r="S683" s="112"/>
    </row>
    <row r="684" spans="1:19" ht="15.75" customHeight="1" x14ac:dyDescent="0.2">
      <c r="A684" s="108"/>
      <c r="B684" s="108"/>
      <c r="C684" s="108"/>
      <c r="D684" s="107"/>
      <c r="E684" s="108"/>
      <c r="F684" s="108"/>
      <c r="G684" s="108"/>
      <c r="H684" s="108"/>
      <c r="I684" s="108"/>
      <c r="J684" s="109"/>
      <c r="K684" s="109"/>
      <c r="L684" s="108"/>
      <c r="M684" s="108"/>
      <c r="N684" s="108"/>
      <c r="O684" s="112"/>
      <c r="P684" s="112"/>
      <c r="Q684" s="108"/>
      <c r="R684" s="108"/>
      <c r="S684" s="112"/>
    </row>
    <row r="685" spans="1:19" ht="15.75" customHeight="1" x14ac:dyDescent="0.2">
      <c r="A685" s="108"/>
      <c r="B685" s="108"/>
      <c r="C685" s="108"/>
      <c r="D685" s="107"/>
      <c r="E685" s="108"/>
      <c r="F685" s="108"/>
      <c r="G685" s="108"/>
      <c r="H685" s="108"/>
      <c r="I685" s="108"/>
      <c r="J685" s="109"/>
      <c r="K685" s="109"/>
      <c r="L685" s="108"/>
      <c r="M685" s="108"/>
      <c r="N685" s="108"/>
      <c r="O685" s="112"/>
      <c r="P685" s="112"/>
      <c r="Q685" s="108"/>
      <c r="R685" s="108"/>
      <c r="S685" s="112"/>
    </row>
    <row r="686" spans="1:19" ht="15.75" customHeight="1" x14ac:dyDescent="0.2">
      <c r="A686" s="108"/>
      <c r="B686" s="108"/>
      <c r="C686" s="108"/>
      <c r="D686" s="107"/>
      <c r="E686" s="108"/>
      <c r="F686" s="108"/>
      <c r="G686" s="108"/>
      <c r="H686" s="108"/>
      <c r="I686" s="108"/>
      <c r="J686" s="109"/>
      <c r="K686" s="109"/>
      <c r="L686" s="108"/>
      <c r="M686" s="108"/>
      <c r="N686" s="108"/>
      <c r="O686" s="112"/>
      <c r="P686" s="112"/>
      <c r="Q686" s="108"/>
      <c r="R686" s="108"/>
      <c r="S686" s="112"/>
    </row>
    <row r="687" spans="1:19" ht="15.75" customHeight="1" x14ac:dyDescent="0.2">
      <c r="A687" s="108"/>
      <c r="B687" s="108"/>
      <c r="C687" s="108"/>
      <c r="D687" s="107"/>
      <c r="E687" s="108"/>
      <c r="F687" s="108"/>
      <c r="G687" s="108"/>
      <c r="H687" s="108"/>
      <c r="I687" s="108"/>
      <c r="J687" s="109"/>
      <c r="K687" s="109"/>
      <c r="L687" s="108"/>
      <c r="M687" s="108"/>
      <c r="N687" s="108"/>
      <c r="O687" s="112"/>
      <c r="P687" s="112"/>
      <c r="Q687" s="108"/>
      <c r="R687" s="108"/>
      <c r="S687" s="112"/>
    </row>
    <row r="688" spans="1:19" ht="15.75" customHeight="1" x14ac:dyDescent="0.2">
      <c r="A688" s="108"/>
      <c r="B688" s="108"/>
      <c r="C688" s="108"/>
      <c r="D688" s="107"/>
      <c r="E688" s="108"/>
      <c r="F688" s="108"/>
      <c r="G688" s="108"/>
      <c r="H688" s="108"/>
      <c r="I688" s="108"/>
      <c r="J688" s="109"/>
      <c r="K688" s="109"/>
      <c r="L688" s="108"/>
      <c r="M688" s="108"/>
      <c r="N688" s="108"/>
      <c r="O688" s="112"/>
      <c r="P688" s="112"/>
      <c r="Q688" s="108"/>
      <c r="R688" s="108"/>
      <c r="S688" s="112"/>
    </row>
    <row r="689" spans="1:19" ht="15.75" customHeight="1" x14ac:dyDescent="0.2">
      <c r="A689" s="108"/>
      <c r="B689" s="108"/>
      <c r="C689" s="108"/>
      <c r="D689" s="107"/>
      <c r="E689" s="108"/>
      <c r="F689" s="108"/>
      <c r="G689" s="108"/>
      <c r="H689" s="108"/>
      <c r="I689" s="108"/>
      <c r="J689" s="109"/>
      <c r="K689" s="109"/>
      <c r="L689" s="108"/>
      <c r="M689" s="108"/>
      <c r="N689" s="108"/>
      <c r="O689" s="112"/>
      <c r="P689" s="112"/>
      <c r="Q689" s="108"/>
      <c r="R689" s="108"/>
      <c r="S689" s="112"/>
    </row>
    <row r="690" spans="1:19" ht="15.75" customHeight="1" x14ac:dyDescent="0.2">
      <c r="A690" s="108"/>
      <c r="B690" s="108"/>
      <c r="C690" s="108"/>
      <c r="D690" s="107"/>
      <c r="E690" s="108"/>
      <c r="F690" s="108"/>
      <c r="G690" s="108"/>
      <c r="H690" s="108"/>
      <c r="I690" s="108"/>
      <c r="J690" s="109"/>
      <c r="K690" s="109"/>
      <c r="L690" s="108"/>
      <c r="M690" s="108"/>
      <c r="N690" s="108"/>
      <c r="O690" s="112"/>
      <c r="P690" s="112"/>
      <c r="Q690" s="108"/>
      <c r="R690" s="108"/>
      <c r="S690" s="112"/>
    </row>
    <row r="691" spans="1:19" ht="15.75" customHeight="1" x14ac:dyDescent="0.2">
      <c r="A691" s="108"/>
      <c r="B691" s="108"/>
      <c r="C691" s="108"/>
      <c r="D691" s="107"/>
      <c r="E691" s="108"/>
      <c r="F691" s="108"/>
      <c r="G691" s="108"/>
      <c r="H691" s="108"/>
      <c r="I691" s="108"/>
      <c r="J691" s="109"/>
      <c r="K691" s="109"/>
      <c r="L691" s="108"/>
      <c r="M691" s="108"/>
      <c r="N691" s="108"/>
      <c r="O691" s="112"/>
      <c r="P691" s="112"/>
      <c r="Q691" s="108"/>
      <c r="R691" s="108"/>
      <c r="S691" s="112"/>
    </row>
    <row r="692" spans="1:19" ht="15.75" customHeight="1" x14ac:dyDescent="0.2">
      <c r="A692" s="108"/>
      <c r="B692" s="108"/>
      <c r="C692" s="108"/>
      <c r="D692" s="107"/>
      <c r="E692" s="108"/>
      <c r="F692" s="108"/>
      <c r="G692" s="108"/>
      <c r="H692" s="108"/>
      <c r="I692" s="108"/>
      <c r="J692" s="109"/>
      <c r="K692" s="109"/>
      <c r="L692" s="108"/>
      <c r="M692" s="108"/>
      <c r="N692" s="108"/>
      <c r="O692" s="112"/>
      <c r="P692" s="112"/>
      <c r="Q692" s="108"/>
      <c r="R692" s="108"/>
      <c r="S692" s="112"/>
    </row>
    <row r="693" spans="1:19" ht="15.75" customHeight="1" x14ac:dyDescent="0.2">
      <c r="A693" s="108"/>
      <c r="B693" s="108"/>
      <c r="C693" s="108"/>
      <c r="D693" s="107"/>
      <c r="E693" s="108"/>
      <c r="F693" s="108"/>
      <c r="G693" s="108"/>
      <c r="H693" s="108"/>
      <c r="I693" s="108"/>
      <c r="J693" s="109"/>
      <c r="K693" s="109"/>
      <c r="L693" s="108"/>
      <c r="M693" s="108"/>
      <c r="N693" s="108"/>
      <c r="O693" s="112"/>
      <c r="P693" s="112"/>
      <c r="Q693" s="108"/>
      <c r="R693" s="108"/>
      <c r="S693" s="112"/>
    </row>
    <row r="694" spans="1:19" ht="15.75" customHeight="1" x14ac:dyDescent="0.2">
      <c r="A694" s="108"/>
      <c r="B694" s="108"/>
      <c r="C694" s="108"/>
      <c r="D694" s="107"/>
      <c r="E694" s="108"/>
      <c r="F694" s="108"/>
      <c r="G694" s="108"/>
      <c r="H694" s="108"/>
      <c r="I694" s="108"/>
      <c r="J694" s="109"/>
      <c r="K694" s="109"/>
      <c r="L694" s="108"/>
      <c r="M694" s="108"/>
      <c r="N694" s="108"/>
      <c r="O694" s="112"/>
      <c r="P694" s="112"/>
      <c r="Q694" s="108"/>
      <c r="R694" s="108"/>
      <c r="S694" s="112"/>
    </row>
    <row r="695" spans="1:19" ht="15.75" customHeight="1" x14ac:dyDescent="0.2">
      <c r="A695" s="108"/>
      <c r="B695" s="108"/>
      <c r="C695" s="108"/>
      <c r="D695" s="107"/>
      <c r="E695" s="108"/>
      <c r="F695" s="108"/>
      <c r="G695" s="108"/>
      <c r="H695" s="108"/>
      <c r="I695" s="108"/>
      <c r="J695" s="109"/>
      <c r="K695" s="109"/>
      <c r="L695" s="108"/>
      <c r="M695" s="108"/>
      <c r="N695" s="108"/>
      <c r="O695" s="112"/>
      <c r="P695" s="112"/>
      <c r="Q695" s="108"/>
      <c r="R695" s="108"/>
      <c r="S695" s="112"/>
    </row>
    <row r="696" spans="1:19" ht="15.75" customHeight="1" x14ac:dyDescent="0.2">
      <c r="A696" s="108"/>
      <c r="B696" s="108"/>
      <c r="C696" s="108"/>
      <c r="D696" s="107"/>
      <c r="E696" s="108"/>
      <c r="F696" s="108"/>
      <c r="G696" s="108"/>
      <c r="H696" s="108"/>
      <c r="I696" s="108"/>
      <c r="J696" s="109"/>
      <c r="K696" s="109"/>
      <c r="L696" s="108"/>
      <c r="M696" s="108"/>
      <c r="N696" s="108"/>
      <c r="O696" s="112"/>
      <c r="P696" s="112"/>
      <c r="Q696" s="108"/>
      <c r="R696" s="108"/>
      <c r="S696" s="112"/>
    </row>
    <row r="697" spans="1:19" ht="15.75" customHeight="1" x14ac:dyDescent="0.2">
      <c r="A697" s="108"/>
      <c r="B697" s="108"/>
      <c r="C697" s="108"/>
      <c r="D697" s="107"/>
      <c r="E697" s="108"/>
      <c r="F697" s="108"/>
      <c r="G697" s="108"/>
      <c r="H697" s="108"/>
      <c r="I697" s="108"/>
      <c r="J697" s="109"/>
      <c r="K697" s="109"/>
      <c r="L697" s="108"/>
      <c r="M697" s="108"/>
      <c r="N697" s="108"/>
      <c r="O697" s="112"/>
      <c r="P697" s="112"/>
      <c r="Q697" s="108"/>
      <c r="R697" s="108"/>
      <c r="S697" s="112"/>
    </row>
    <row r="698" spans="1:19" ht="15.75" customHeight="1" x14ac:dyDescent="0.2">
      <c r="A698" s="108"/>
      <c r="B698" s="108"/>
      <c r="C698" s="108"/>
      <c r="D698" s="107"/>
      <c r="E698" s="108"/>
      <c r="F698" s="108"/>
      <c r="G698" s="108"/>
      <c r="H698" s="108"/>
      <c r="I698" s="108"/>
      <c r="J698" s="109"/>
      <c r="K698" s="109"/>
      <c r="L698" s="108"/>
      <c r="M698" s="108"/>
      <c r="N698" s="108"/>
      <c r="O698" s="112"/>
      <c r="P698" s="112"/>
      <c r="Q698" s="108"/>
      <c r="R698" s="108"/>
      <c r="S698" s="112"/>
    </row>
    <row r="699" spans="1:19" ht="15.75" customHeight="1" x14ac:dyDescent="0.2">
      <c r="A699" s="108"/>
      <c r="B699" s="108"/>
      <c r="C699" s="108"/>
      <c r="D699" s="107"/>
      <c r="E699" s="108"/>
      <c r="F699" s="108"/>
      <c r="G699" s="108"/>
      <c r="H699" s="108"/>
      <c r="I699" s="108"/>
      <c r="J699" s="109"/>
      <c r="K699" s="109"/>
      <c r="L699" s="108"/>
      <c r="M699" s="108"/>
      <c r="N699" s="108"/>
      <c r="O699" s="112"/>
      <c r="P699" s="112"/>
      <c r="Q699" s="108"/>
      <c r="R699" s="108"/>
      <c r="S699" s="112"/>
    </row>
    <row r="700" spans="1:19" ht="15.75" customHeight="1" x14ac:dyDescent="0.2">
      <c r="A700" s="108"/>
      <c r="B700" s="108"/>
      <c r="C700" s="108"/>
      <c r="D700" s="107"/>
      <c r="E700" s="108"/>
      <c r="F700" s="108"/>
      <c r="G700" s="108"/>
      <c r="H700" s="108"/>
      <c r="I700" s="108"/>
      <c r="J700" s="109"/>
      <c r="K700" s="109"/>
      <c r="L700" s="108"/>
      <c r="M700" s="108"/>
      <c r="N700" s="108"/>
      <c r="O700" s="112"/>
      <c r="P700" s="112"/>
      <c r="Q700" s="108"/>
      <c r="R700" s="108"/>
      <c r="S700" s="112"/>
    </row>
    <row r="701" spans="1:19" ht="15.75" customHeight="1" x14ac:dyDescent="0.2">
      <c r="A701" s="108"/>
      <c r="B701" s="108"/>
      <c r="C701" s="108"/>
      <c r="D701" s="107"/>
      <c r="E701" s="108"/>
      <c r="F701" s="108"/>
      <c r="G701" s="108"/>
      <c r="H701" s="108"/>
      <c r="I701" s="108"/>
      <c r="J701" s="109"/>
      <c r="K701" s="109"/>
      <c r="L701" s="108"/>
      <c r="M701" s="108"/>
      <c r="N701" s="108"/>
      <c r="O701" s="112"/>
      <c r="P701" s="112"/>
      <c r="Q701" s="108"/>
      <c r="R701" s="108"/>
      <c r="S701" s="112"/>
    </row>
    <row r="702" spans="1:19" ht="15.75" customHeight="1" x14ac:dyDescent="0.2">
      <c r="A702" s="108"/>
      <c r="B702" s="108"/>
      <c r="C702" s="108"/>
      <c r="D702" s="107"/>
      <c r="E702" s="108"/>
      <c r="F702" s="108"/>
      <c r="G702" s="108"/>
      <c r="H702" s="108"/>
      <c r="I702" s="108"/>
      <c r="J702" s="109"/>
      <c r="K702" s="109"/>
      <c r="L702" s="108"/>
      <c r="M702" s="108"/>
      <c r="N702" s="108"/>
      <c r="O702" s="112"/>
      <c r="P702" s="112"/>
      <c r="Q702" s="108"/>
      <c r="R702" s="108"/>
      <c r="S702" s="112"/>
    </row>
    <row r="703" spans="1:19" ht="15.75" customHeight="1" x14ac:dyDescent="0.2">
      <c r="A703" s="108"/>
      <c r="B703" s="108"/>
      <c r="C703" s="108"/>
      <c r="D703" s="107"/>
      <c r="E703" s="108"/>
      <c r="F703" s="108"/>
      <c r="G703" s="108"/>
      <c r="H703" s="108"/>
      <c r="I703" s="108"/>
      <c r="J703" s="109"/>
      <c r="K703" s="109"/>
      <c r="L703" s="108"/>
      <c r="M703" s="108"/>
      <c r="N703" s="108"/>
      <c r="O703" s="112"/>
      <c r="P703" s="112"/>
      <c r="Q703" s="108"/>
      <c r="R703" s="108"/>
      <c r="S703" s="112"/>
    </row>
    <row r="704" spans="1:19" ht="15.75" customHeight="1" x14ac:dyDescent="0.2">
      <c r="A704" s="108"/>
      <c r="B704" s="108"/>
      <c r="C704" s="108"/>
      <c r="D704" s="107"/>
      <c r="E704" s="108"/>
      <c r="F704" s="108"/>
      <c r="G704" s="108"/>
      <c r="H704" s="108"/>
      <c r="I704" s="108"/>
      <c r="J704" s="109"/>
      <c r="K704" s="109"/>
      <c r="L704" s="108"/>
      <c r="M704" s="108"/>
      <c r="N704" s="108"/>
      <c r="O704" s="112"/>
      <c r="P704" s="112"/>
      <c r="Q704" s="108"/>
      <c r="R704" s="108"/>
      <c r="S704" s="112"/>
    </row>
    <row r="705" spans="1:19" ht="15.75" customHeight="1" x14ac:dyDescent="0.2">
      <c r="A705" s="108"/>
      <c r="B705" s="108"/>
      <c r="C705" s="108"/>
      <c r="D705" s="107"/>
      <c r="E705" s="108"/>
      <c r="F705" s="108"/>
      <c r="G705" s="108"/>
      <c r="H705" s="108"/>
      <c r="I705" s="108"/>
      <c r="J705" s="109"/>
      <c r="K705" s="109"/>
      <c r="L705" s="108"/>
      <c r="M705" s="108"/>
      <c r="N705" s="108"/>
      <c r="O705" s="112"/>
      <c r="P705" s="112"/>
      <c r="Q705" s="108"/>
      <c r="R705" s="108"/>
      <c r="S705" s="112"/>
    </row>
    <row r="706" spans="1:19" ht="15.75" customHeight="1" x14ac:dyDescent="0.2">
      <c r="A706" s="108"/>
      <c r="B706" s="108"/>
      <c r="C706" s="108"/>
      <c r="D706" s="107"/>
      <c r="E706" s="108"/>
      <c r="F706" s="108"/>
      <c r="G706" s="108"/>
      <c r="H706" s="108"/>
      <c r="I706" s="108"/>
      <c r="J706" s="109"/>
      <c r="K706" s="109"/>
      <c r="L706" s="108"/>
      <c r="M706" s="108"/>
      <c r="N706" s="108"/>
      <c r="O706" s="112"/>
      <c r="P706" s="112"/>
      <c r="Q706" s="108"/>
      <c r="R706" s="108"/>
      <c r="S706" s="112"/>
    </row>
    <row r="707" spans="1:19" ht="15.75" customHeight="1" x14ac:dyDescent="0.2">
      <c r="A707" s="108"/>
      <c r="B707" s="108"/>
      <c r="C707" s="108"/>
      <c r="D707" s="107"/>
      <c r="E707" s="108"/>
      <c r="F707" s="108"/>
      <c r="G707" s="108"/>
      <c r="H707" s="108"/>
      <c r="I707" s="108"/>
      <c r="J707" s="109"/>
      <c r="K707" s="109"/>
      <c r="L707" s="108"/>
      <c r="M707" s="108"/>
      <c r="N707" s="108"/>
      <c r="O707" s="112"/>
      <c r="P707" s="112"/>
      <c r="Q707" s="108"/>
      <c r="R707" s="108"/>
      <c r="S707" s="112"/>
    </row>
    <row r="708" spans="1:19" ht="15.75" customHeight="1" x14ac:dyDescent="0.2">
      <c r="A708" s="108"/>
      <c r="B708" s="108"/>
      <c r="C708" s="108"/>
      <c r="D708" s="107"/>
      <c r="E708" s="108"/>
      <c r="F708" s="108"/>
      <c r="G708" s="108"/>
      <c r="H708" s="108"/>
      <c r="I708" s="108"/>
      <c r="J708" s="109"/>
      <c r="K708" s="109"/>
      <c r="L708" s="108"/>
      <c r="M708" s="108"/>
      <c r="N708" s="108"/>
      <c r="O708" s="112"/>
      <c r="P708" s="112"/>
      <c r="Q708" s="108"/>
      <c r="R708" s="108"/>
      <c r="S708" s="112"/>
    </row>
    <row r="709" spans="1:19" ht="15.75" customHeight="1" x14ac:dyDescent="0.2">
      <c r="A709" s="108"/>
      <c r="B709" s="108"/>
      <c r="C709" s="108"/>
      <c r="D709" s="107"/>
      <c r="E709" s="108"/>
      <c r="F709" s="108"/>
      <c r="G709" s="108"/>
      <c r="H709" s="108"/>
      <c r="I709" s="108"/>
      <c r="J709" s="109"/>
      <c r="K709" s="109"/>
      <c r="L709" s="108"/>
      <c r="M709" s="108"/>
      <c r="N709" s="108"/>
      <c r="O709" s="112"/>
      <c r="P709" s="112"/>
      <c r="Q709" s="108"/>
      <c r="R709" s="108"/>
      <c r="S709" s="112"/>
    </row>
    <row r="710" spans="1:19" ht="15.75" customHeight="1" x14ac:dyDescent="0.2">
      <c r="A710" s="108"/>
      <c r="B710" s="108"/>
      <c r="C710" s="108"/>
      <c r="D710" s="107"/>
      <c r="E710" s="108"/>
      <c r="F710" s="108"/>
      <c r="G710" s="108"/>
      <c r="H710" s="108"/>
      <c r="I710" s="108"/>
      <c r="J710" s="109"/>
      <c r="K710" s="109"/>
      <c r="L710" s="108"/>
      <c r="M710" s="108"/>
      <c r="N710" s="108"/>
      <c r="O710" s="112"/>
      <c r="P710" s="112"/>
      <c r="Q710" s="108"/>
      <c r="R710" s="108"/>
      <c r="S710" s="112"/>
    </row>
    <row r="711" spans="1:19" ht="15.75" customHeight="1" x14ac:dyDescent="0.2">
      <c r="A711" s="108"/>
      <c r="B711" s="108"/>
      <c r="C711" s="108"/>
      <c r="D711" s="107"/>
      <c r="E711" s="108"/>
      <c r="F711" s="108"/>
      <c r="G711" s="108"/>
      <c r="H711" s="108"/>
      <c r="I711" s="108"/>
      <c r="J711" s="109"/>
      <c r="K711" s="109"/>
      <c r="L711" s="108"/>
      <c r="M711" s="108"/>
      <c r="N711" s="108"/>
      <c r="O711" s="112"/>
      <c r="P711" s="112"/>
      <c r="Q711" s="108"/>
      <c r="R711" s="108"/>
      <c r="S711" s="112"/>
    </row>
    <row r="712" spans="1:19" ht="15.75" customHeight="1" x14ac:dyDescent="0.2">
      <c r="A712" s="108"/>
      <c r="B712" s="108"/>
      <c r="C712" s="108"/>
      <c r="D712" s="107"/>
      <c r="E712" s="108"/>
      <c r="F712" s="108"/>
      <c r="G712" s="108"/>
      <c r="H712" s="108"/>
      <c r="I712" s="108"/>
      <c r="J712" s="109"/>
      <c r="K712" s="109"/>
      <c r="L712" s="108"/>
      <c r="M712" s="108"/>
      <c r="N712" s="108"/>
      <c r="O712" s="112"/>
      <c r="P712" s="112"/>
      <c r="Q712" s="108"/>
      <c r="R712" s="108"/>
      <c r="S712" s="112"/>
    </row>
    <row r="713" spans="1:19" ht="15.75" customHeight="1" x14ac:dyDescent="0.2">
      <c r="A713" s="108"/>
      <c r="B713" s="108"/>
      <c r="C713" s="108"/>
      <c r="D713" s="107"/>
      <c r="E713" s="108"/>
      <c r="F713" s="108"/>
      <c r="G713" s="108"/>
      <c r="H713" s="108"/>
      <c r="I713" s="108"/>
      <c r="J713" s="109"/>
      <c r="K713" s="109"/>
      <c r="L713" s="108"/>
      <c r="M713" s="108"/>
      <c r="N713" s="108"/>
      <c r="O713" s="112"/>
      <c r="P713" s="112"/>
      <c r="Q713" s="108"/>
      <c r="R713" s="108"/>
      <c r="S713" s="112"/>
    </row>
    <row r="714" spans="1:19" ht="15.75" customHeight="1" x14ac:dyDescent="0.2">
      <c r="A714" s="108"/>
      <c r="B714" s="108"/>
      <c r="C714" s="108"/>
      <c r="D714" s="107"/>
      <c r="E714" s="108"/>
      <c r="F714" s="108"/>
      <c r="G714" s="108"/>
      <c r="H714" s="108"/>
      <c r="I714" s="108"/>
      <c r="J714" s="109"/>
      <c r="K714" s="109"/>
      <c r="L714" s="108"/>
      <c r="M714" s="108"/>
      <c r="N714" s="108"/>
      <c r="O714" s="112"/>
      <c r="P714" s="112"/>
      <c r="Q714" s="108"/>
      <c r="R714" s="108"/>
      <c r="S714" s="112"/>
    </row>
    <row r="715" spans="1:19" ht="15.75" customHeight="1" x14ac:dyDescent="0.2">
      <c r="A715" s="108"/>
      <c r="B715" s="108"/>
      <c r="C715" s="108"/>
      <c r="D715" s="107"/>
      <c r="E715" s="108"/>
      <c r="F715" s="108"/>
      <c r="G715" s="108"/>
      <c r="H715" s="108"/>
      <c r="I715" s="108"/>
      <c r="J715" s="109"/>
      <c r="K715" s="109"/>
      <c r="L715" s="108"/>
      <c r="M715" s="108"/>
      <c r="N715" s="108"/>
      <c r="O715" s="112"/>
      <c r="P715" s="112"/>
      <c r="Q715" s="108"/>
      <c r="R715" s="108"/>
      <c r="S715" s="112"/>
    </row>
    <row r="716" spans="1:19" ht="15.75" customHeight="1" x14ac:dyDescent="0.2">
      <c r="A716" s="108"/>
      <c r="B716" s="108"/>
      <c r="C716" s="108"/>
      <c r="D716" s="107"/>
      <c r="E716" s="108"/>
      <c r="F716" s="108"/>
      <c r="G716" s="108"/>
      <c r="H716" s="108"/>
      <c r="I716" s="108"/>
      <c r="J716" s="109"/>
      <c r="K716" s="109"/>
      <c r="L716" s="108"/>
      <c r="M716" s="108"/>
      <c r="N716" s="108"/>
      <c r="O716" s="112"/>
      <c r="P716" s="112"/>
      <c r="Q716" s="108"/>
      <c r="R716" s="108"/>
      <c r="S716" s="112"/>
    </row>
    <row r="717" spans="1:19" ht="15.75" customHeight="1" x14ac:dyDescent="0.2">
      <c r="A717" s="108"/>
      <c r="B717" s="108"/>
      <c r="C717" s="108"/>
      <c r="D717" s="107"/>
      <c r="E717" s="108"/>
      <c r="F717" s="108"/>
      <c r="G717" s="108"/>
      <c r="H717" s="108"/>
      <c r="I717" s="108"/>
      <c r="J717" s="109"/>
      <c r="K717" s="109"/>
      <c r="L717" s="108"/>
      <c r="M717" s="108"/>
      <c r="N717" s="108"/>
      <c r="O717" s="112"/>
      <c r="P717" s="112"/>
      <c r="Q717" s="108"/>
      <c r="R717" s="108"/>
      <c r="S717" s="112"/>
    </row>
    <row r="718" spans="1:19" ht="15.75" customHeight="1" x14ac:dyDescent="0.2">
      <c r="A718" s="108"/>
      <c r="B718" s="108"/>
      <c r="C718" s="108"/>
      <c r="D718" s="107"/>
      <c r="E718" s="108"/>
      <c r="F718" s="108"/>
      <c r="G718" s="108"/>
      <c r="H718" s="108"/>
      <c r="I718" s="108"/>
      <c r="J718" s="109"/>
      <c r="K718" s="109"/>
      <c r="L718" s="108"/>
      <c r="M718" s="108"/>
      <c r="N718" s="108"/>
      <c r="O718" s="112"/>
      <c r="P718" s="112"/>
      <c r="Q718" s="108"/>
      <c r="R718" s="108"/>
      <c r="S718" s="112"/>
    </row>
    <row r="719" spans="1:19" ht="15.75" customHeight="1" x14ac:dyDescent="0.2">
      <c r="A719" s="108"/>
      <c r="B719" s="108"/>
      <c r="C719" s="108"/>
      <c r="D719" s="107"/>
      <c r="E719" s="108"/>
      <c r="F719" s="108"/>
      <c r="G719" s="108"/>
      <c r="H719" s="108"/>
      <c r="I719" s="108"/>
      <c r="J719" s="109"/>
      <c r="K719" s="109"/>
      <c r="L719" s="108"/>
      <c r="M719" s="108"/>
      <c r="N719" s="108"/>
      <c r="O719" s="112"/>
      <c r="P719" s="112"/>
      <c r="Q719" s="108"/>
      <c r="R719" s="108"/>
      <c r="S719" s="112"/>
    </row>
    <row r="720" spans="1:19" ht="15.75" customHeight="1" x14ac:dyDescent="0.2">
      <c r="A720" s="108"/>
      <c r="B720" s="108"/>
      <c r="C720" s="108"/>
      <c r="D720" s="107"/>
      <c r="E720" s="108"/>
      <c r="F720" s="108"/>
      <c r="G720" s="108"/>
      <c r="H720" s="108"/>
      <c r="I720" s="108"/>
      <c r="J720" s="109"/>
      <c r="K720" s="109"/>
      <c r="L720" s="108"/>
      <c r="M720" s="108"/>
      <c r="N720" s="108"/>
      <c r="O720" s="112"/>
      <c r="P720" s="112"/>
      <c r="Q720" s="108"/>
      <c r="R720" s="108"/>
      <c r="S720" s="112"/>
    </row>
    <row r="721" spans="1:19" ht="15.75" customHeight="1" x14ac:dyDescent="0.2">
      <c r="A721" s="108"/>
      <c r="B721" s="108"/>
      <c r="C721" s="108"/>
      <c r="D721" s="107"/>
      <c r="E721" s="108"/>
      <c r="F721" s="108"/>
      <c r="G721" s="108"/>
      <c r="H721" s="108"/>
      <c r="I721" s="108"/>
      <c r="J721" s="109"/>
      <c r="K721" s="109"/>
      <c r="L721" s="108"/>
      <c r="M721" s="108"/>
      <c r="N721" s="108"/>
      <c r="O721" s="112"/>
      <c r="P721" s="112"/>
      <c r="Q721" s="108"/>
      <c r="R721" s="108"/>
      <c r="S721" s="112"/>
    </row>
    <row r="722" spans="1:19" ht="15.75" customHeight="1" x14ac:dyDescent="0.2">
      <c r="A722" s="108"/>
      <c r="B722" s="108"/>
      <c r="C722" s="108"/>
      <c r="D722" s="107"/>
      <c r="E722" s="108"/>
      <c r="F722" s="108"/>
      <c r="G722" s="108"/>
      <c r="H722" s="108"/>
      <c r="I722" s="108"/>
      <c r="J722" s="109"/>
      <c r="K722" s="109"/>
      <c r="L722" s="108"/>
      <c r="M722" s="108"/>
      <c r="N722" s="108"/>
      <c r="O722" s="112"/>
      <c r="P722" s="112"/>
      <c r="Q722" s="108"/>
      <c r="R722" s="108"/>
      <c r="S722" s="112"/>
    </row>
    <row r="723" spans="1:19" ht="15.75" customHeight="1" x14ac:dyDescent="0.2">
      <c r="A723" s="108"/>
      <c r="B723" s="108"/>
      <c r="C723" s="108"/>
      <c r="D723" s="107"/>
      <c r="E723" s="108"/>
      <c r="F723" s="108"/>
      <c r="G723" s="108"/>
      <c r="H723" s="108"/>
      <c r="I723" s="108"/>
      <c r="J723" s="109"/>
      <c r="K723" s="109"/>
      <c r="L723" s="108"/>
      <c r="M723" s="108"/>
      <c r="N723" s="108"/>
      <c r="O723" s="112"/>
      <c r="P723" s="112"/>
      <c r="Q723" s="108"/>
      <c r="R723" s="108"/>
      <c r="S723" s="112"/>
    </row>
    <row r="724" spans="1:19" ht="15.75" customHeight="1" x14ac:dyDescent="0.2">
      <c r="A724" s="108"/>
      <c r="B724" s="108"/>
      <c r="C724" s="108"/>
      <c r="D724" s="107"/>
      <c r="E724" s="108"/>
      <c r="F724" s="108"/>
      <c r="G724" s="108"/>
      <c r="H724" s="108"/>
      <c r="I724" s="108"/>
      <c r="J724" s="109"/>
      <c r="K724" s="109"/>
      <c r="L724" s="108"/>
      <c r="M724" s="108"/>
      <c r="N724" s="108"/>
      <c r="O724" s="112"/>
      <c r="P724" s="112"/>
      <c r="Q724" s="108"/>
      <c r="R724" s="108"/>
      <c r="S724" s="112"/>
    </row>
    <row r="725" spans="1:19" ht="15.75" customHeight="1" x14ac:dyDescent="0.2">
      <c r="A725" s="108"/>
      <c r="B725" s="108"/>
      <c r="C725" s="108"/>
      <c r="D725" s="107"/>
      <c r="E725" s="108"/>
      <c r="F725" s="108"/>
      <c r="G725" s="108"/>
      <c r="H725" s="108"/>
      <c r="I725" s="108"/>
      <c r="J725" s="109"/>
      <c r="K725" s="109"/>
      <c r="L725" s="108"/>
      <c r="M725" s="108"/>
      <c r="N725" s="108"/>
      <c r="O725" s="112"/>
      <c r="P725" s="112"/>
      <c r="Q725" s="108"/>
      <c r="R725" s="108"/>
      <c r="S725" s="112"/>
    </row>
    <row r="726" spans="1:19" ht="15.75" customHeight="1" x14ac:dyDescent="0.2">
      <c r="A726" s="108"/>
      <c r="B726" s="108"/>
      <c r="C726" s="108"/>
      <c r="D726" s="107"/>
      <c r="E726" s="108"/>
      <c r="F726" s="108"/>
      <c r="G726" s="108"/>
      <c r="H726" s="108"/>
      <c r="I726" s="108"/>
      <c r="J726" s="109"/>
      <c r="K726" s="109"/>
      <c r="L726" s="108"/>
      <c r="M726" s="108"/>
      <c r="N726" s="108"/>
      <c r="O726" s="112"/>
      <c r="P726" s="112"/>
      <c r="Q726" s="108"/>
      <c r="R726" s="108"/>
      <c r="S726" s="112"/>
    </row>
    <row r="727" spans="1:19" ht="15.75" customHeight="1" x14ac:dyDescent="0.2">
      <c r="A727" s="108"/>
      <c r="B727" s="108"/>
      <c r="C727" s="108"/>
      <c r="D727" s="107"/>
      <c r="E727" s="108"/>
      <c r="F727" s="108"/>
      <c r="G727" s="108"/>
      <c r="H727" s="108"/>
      <c r="I727" s="108"/>
      <c r="J727" s="109"/>
      <c r="K727" s="109"/>
      <c r="L727" s="108"/>
      <c r="M727" s="108"/>
      <c r="N727" s="108"/>
      <c r="O727" s="112"/>
      <c r="P727" s="112"/>
      <c r="Q727" s="108"/>
      <c r="R727" s="108"/>
      <c r="S727" s="112"/>
    </row>
    <row r="728" spans="1:19" ht="15.75" customHeight="1" x14ac:dyDescent="0.2">
      <c r="A728" s="108"/>
      <c r="B728" s="108"/>
      <c r="C728" s="108"/>
      <c r="D728" s="107"/>
      <c r="E728" s="108"/>
      <c r="F728" s="108"/>
      <c r="G728" s="108"/>
      <c r="H728" s="108"/>
      <c r="I728" s="108"/>
      <c r="J728" s="109"/>
      <c r="K728" s="109"/>
      <c r="L728" s="108"/>
      <c r="M728" s="108"/>
      <c r="N728" s="108"/>
      <c r="O728" s="112"/>
      <c r="P728" s="112"/>
      <c r="Q728" s="108"/>
      <c r="R728" s="108"/>
      <c r="S728" s="112"/>
    </row>
    <row r="729" spans="1:19" ht="15.75" customHeight="1" x14ac:dyDescent="0.2">
      <c r="A729" s="108"/>
      <c r="B729" s="108"/>
      <c r="C729" s="108"/>
      <c r="D729" s="107"/>
      <c r="E729" s="108"/>
      <c r="F729" s="108"/>
      <c r="G729" s="108"/>
      <c r="H729" s="108"/>
      <c r="I729" s="108"/>
      <c r="J729" s="109"/>
      <c r="K729" s="109"/>
      <c r="L729" s="108"/>
      <c r="M729" s="108"/>
      <c r="N729" s="108"/>
      <c r="O729" s="112"/>
      <c r="P729" s="112"/>
      <c r="Q729" s="108"/>
      <c r="R729" s="108"/>
      <c r="S729" s="112"/>
    </row>
    <row r="730" spans="1:19" ht="15.75" customHeight="1" x14ac:dyDescent="0.2">
      <c r="A730" s="108"/>
      <c r="B730" s="108"/>
      <c r="C730" s="108"/>
      <c r="D730" s="107"/>
      <c r="E730" s="108"/>
      <c r="F730" s="108"/>
      <c r="G730" s="108"/>
      <c r="H730" s="108"/>
      <c r="I730" s="108"/>
      <c r="J730" s="109"/>
      <c r="K730" s="109"/>
      <c r="L730" s="108"/>
      <c r="M730" s="108"/>
      <c r="N730" s="108"/>
      <c r="O730" s="112"/>
      <c r="P730" s="112"/>
      <c r="Q730" s="108"/>
      <c r="R730" s="108"/>
      <c r="S730" s="112"/>
    </row>
    <row r="731" spans="1:19" ht="15.75" customHeight="1" x14ac:dyDescent="0.2">
      <c r="A731" s="108"/>
      <c r="B731" s="108"/>
      <c r="C731" s="108"/>
      <c r="D731" s="107"/>
      <c r="E731" s="108"/>
      <c r="F731" s="108"/>
      <c r="G731" s="108"/>
      <c r="H731" s="108"/>
      <c r="I731" s="108"/>
      <c r="J731" s="109"/>
      <c r="K731" s="109"/>
      <c r="L731" s="108"/>
      <c r="M731" s="108"/>
      <c r="N731" s="108"/>
      <c r="O731" s="112"/>
      <c r="P731" s="112"/>
      <c r="Q731" s="108"/>
      <c r="R731" s="108"/>
      <c r="S731" s="112"/>
    </row>
    <row r="732" spans="1:19" ht="15.75" customHeight="1" x14ac:dyDescent="0.2">
      <c r="A732" s="108"/>
      <c r="B732" s="108"/>
      <c r="C732" s="108"/>
      <c r="D732" s="107"/>
      <c r="E732" s="108"/>
      <c r="F732" s="108"/>
      <c r="G732" s="108"/>
      <c r="H732" s="108"/>
      <c r="I732" s="108"/>
      <c r="J732" s="109"/>
      <c r="K732" s="109"/>
      <c r="L732" s="108"/>
      <c r="M732" s="108"/>
      <c r="N732" s="108"/>
      <c r="O732" s="112"/>
      <c r="P732" s="112"/>
      <c r="Q732" s="108"/>
      <c r="R732" s="108"/>
      <c r="S732" s="112"/>
    </row>
    <row r="733" spans="1:19" ht="15.75" customHeight="1" x14ac:dyDescent="0.2">
      <c r="A733" s="108"/>
      <c r="B733" s="108"/>
      <c r="C733" s="108"/>
      <c r="D733" s="107"/>
      <c r="E733" s="108"/>
      <c r="F733" s="108"/>
      <c r="G733" s="108"/>
      <c r="H733" s="108"/>
      <c r="I733" s="108"/>
      <c r="J733" s="109"/>
      <c r="K733" s="109"/>
      <c r="L733" s="108"/>
      <c r="M733" s="108"/>
      <c r="N733" s="108"/>
      <c r="O733" s="112"/>
      <c r="P733" s="112"/>
      <c r="Q733" s="108"/>
      <c r="R733" s="108"/>
      <c r="S733" s="112"/>
    </row>
    <row r="734" spans="1:19" ht="15.75" customHeight="1" x14ac:dyDescent="0.2">
      <c r="A734" s="108"/>
      <c r="B734" s="108"/>
      <c r="C734" s="108"/>
      <c r="D734" s="107"/>
      <c r="E734" s="108"/>
      <c r="F734" s="108"/>
      <c r="G734" s="108"/>
      <c r="H734" s="108"/>
      <c r="I734" s="108"/>
      <c r="J734" s="109"/>
      <c r="K734" s="109"/>
      <c r="L734" s="108"/>
      <c r="M734" s="108"/>
      <c r="N734" s="108"/>
      <c r="O734" s="112"/>
      <c r="P734" s="112"/>
      <c r="Q734" s="108"/>
      <c r="R734" s="108"/>
      <c r="S734" s="112"/>
    </row>
    <row r="735" spans="1:19" ht="15.75" customHeight="1" x14ac:dyDescent="0.2">
      <c r="A735" s="108"/>
      <c r="B735" s="108"/>
      <c r="C735" s="108"/>
      <c r="D735" s="107"/>
      <c r="E735" s="108"/>
      <c r="F735" s="108"/>
      <c r="G735" s="108"/>
      <c r="H735" s="108"/>
      <c r="I735" s="108"/>
      <c r="J735" s="109"/>
      <c r="K735" s="109"/>
      <c r="L735" s="108"/>
      <c r="M735" s="108"/>
      <c r="N735" s="108"/>
      <c r="O735" s="112"/>
      <c r="P735" s="112"/>
      <c r="Q735" s="108"/>
      <c r="R735" s="108"/>
      <c r="S735" s="112"/>
    </row>
    <row r="736" spans="1:19" ht="15.75" customHeight="1" x14ac:dyDescent="0.2">
      <c r="A736" s="108"/>
      <c r="B736" s="108"/>
      <c r="C736" s="108"/>
      <c r="D736" s="107"/>
      <c r="E736" s="108"/>
      <c r="F736" s="108"/>
      <c r="G736" s="108"/>
      <c r="H736" s="108"/>
      <c r="I736" s="108"/>
      <c r="J736" s="109"/>
      <c r="K736" s="109"/>
      <c r="L736" s="108"/>
      <c r="M736" s="108"/>
      <c r="N736" s="108"/>
      <c r="O736" s="112"/>
      <c r="P736" s="112"/>
      <c r="Q736" s="108"/>
      <c r="R736" s="108"/>
      <c r="S736" s="112"/>
    </row>
    <row r="737" spans="1:19" ht="15.75" customHeight="1" x14ac:dyDescent="0.2">
      <c r="A737" s="108"/>
      <c r="B737" s="108"/>
      <c r="C737" s="108"/>
      <c r="D737" s="107"/>
      <c r="E737" s="108"/>
      <c r="F737" s="108"/>
      <c r="G737" s="108"/>
      <c r="H737" s="108"/>
      <c r="I737" s="108"/>
      <c r="J737" s="109"/>
      <c r="K737" s="109"/>
      <c r="L737" s="108"/>
      <c r="M737" s="108"/>
      <c r="N737" s="108"/>
      <c r="O737" s="112"/>
      <c r="P737" s="112"/>
      <c r="Q737" s="108"/>
      <c r="R737" s="108"/>
      <c r="S737" s="112"/>
    </row>
    <row r="738" spans="1:19" ht="15.75" customHeight="1" x14ac:dyDescent="0.2">
      <c r="A738" s="108"/>
      <c r="B738" s="108"/>
      <c r="C738" s="108"/>
      <c r="D738" s="107"/>
      <c r="E738" s="108"/>
      <c r="F738" s="108"/>
      <c r="G738" s="108"/>
      <c r="H738" s="108"/>
      <c r="I738" s="108"/>
      <c r="J738" s="109"/>
      <c r="K738" s="109"/>
      <c r="L738" s="108"/>
      <c r="M738" s="108"/>
      <c r="N738" s="108"/>
      <c r="O738" s="112"/>
      <c r="P738" s="112"/>
      <c r="Q738" s="108"/>
      <c r="R738" s="108"/>
      <c r="S738" s="112"/>
    </row>
    <row r="739" spans="1:19" ht="15.75" customHeight="1" x14ac:dyDescent="0.2">
      <c r="A739" s="108"/>
      <c r="B739" s="108"/>
      <c r="C739" s="108"/>
      <c r="D739" s="107"/>
      <c r="E739" s="108"/>
      <c r="F739" s="108"/>
      <c r="G739" s="108"/>
      <c r="H739" s="108"/>
      <c r="I739" s="108"/>
      <c r="J739" s="109"/>
      <c r="K739" s="109"/>
      <c r="L739" s="108"/>
      <c r="M739" s="108"/>
      <c r="N739" s="108"/>
      <c r="O739" s="112"/>
      <c r="P739" s="112"/>
      <c r="Q739" s="108"/>
      <c r="R739" s="108"/>
      <c r="S739" s="112"/>
    </row>
    <row r="740" spans="1:19" ht="15.75" customHeight="1" x14ac:dyDescent="0.2">
      <c r="A740" s="108"/>
      <c r="B740" s="108"/>
      <c r="C740" s="108"/>
      <c r="D740" s="107"/>
      <c r="E740" s="108"/>
      <c r="F740" s="108"/>
      <c r="G740" s="108"/>
      <c r="H740" s="108"/>
      <c r="I740" s="108"/>
      <c r="J740" s="109"/>
      <c r="K740" s="109"/>
      <c r="L740" s="108"/>
      <c r="M740" s="108"/>
      <c r="N740" s="108"/>
      <c r="O740" s="112"/>
      <c r="P740" s="112"/>
      <c r="Q740" s="108"/>
      <c r="R740" s="108"/>
      <c r="S740" s="112"/>
    </row>
    <row r="741" spans="1:19" ht="15.75" customHeight="1" x14ac:dyDescent="0.2">
      <c r="A741" s="108"/>
      <c r="B741" s="108"/>
      <c r="C741" s="108"/>
      <c r="D741" s="107"/>
      <c r="E741" s="108"/>
      <c r="F741" s="108"/>
      <c r="G741" s="108"/>
      <c r="H741" s="108"/>
      <c r="I741" s="108"/>
      <c r="J741" s="109"/>
      <c r="K741" s="109"/>
      <c r="L741" s="108"/>
      <c r="M741" s="108"/>
      <c r="N741" s="108"/>
      <c r="O741" s="112"/>
      <c r="P741" s="112"/>
      <c r="Q741" s="108"/>
      <c r="R741" s="108"/>
      <c r="S741" s="112"/>
    </row>
    <row r="742" spans="1:19" ht="15.75" customHeight="1" x14ac:dyDescent="0.2">
      <c r="A742" s="108"/>
      <c r="B742" s="108"/>
      <c r="C742" s="108"/>
      <c r="D742" s="107"/>
      <c r="E742" s="108"/>
      <c r="F742" s="108"/>
      <c r="G742" s="108"/>
      <c r="H742" s="108"/>
      <c r="I742" s="108"/>
      <c r="J742" s="109"/>
      <c r="K742" s="109"/>
      <c r="L742" s="108"/>
      <c r="M742" s="108"/>
      <c r="N742" s="108"/>
      <c r="O742" s="112"/>
      <c r="P742" s="112"/>
      <c r="Q742" s="108"/>
      <c r="R742" s="108"/>
      <c r="S742" s="112"/>
    </row>
    <row r="743" spans="1:19" ht="15.75" customHeight="1" x14ac:dyDescent="0.2">
      <c r="A743" s="108"/>
      <c r="B743" s="108"/>
      <c r="C743" s="108"/>
      <c r="D743" s="107"/>
      <c r="E743" s="108"/>
      <c r="F743" s="108"/>
      <c r="G743" s="108"/>
      <c r="H743" s="108"/>
      <c r="I743" s="108"/>
      <c r="J743" s="109"/>
      <c r="K743" s="109"/>
      <c r="L743" s="108"/>
      <c r="M743" s="108"/>
      <c r="N743" s="108"/>
      <c r="O743" s="112"/>
      <c r="P743" s="112"/>
      <c r="Q743" s="108"/>
      <c r="R743" s="108"/>
      <c r="S743" s="112"/>
    </row>
    <row r="744" spans="1:19" ht="15.75" customHeight="1" x14ac:dyDescent="0.2">
      <c r="A744" s="108"/>
      <c r="B744" s="108"/>
      <c r="C744" s="108"/>
      <c r="D744" s="107"/>
      <c r="E744" s="108"/>
      <c r="F744" s="108"/>
      <c r="G744" s="108"/>
      <c r="H744" s="108"/>
      <c r="I744" s="108"/>
      <c r="J744" s="109"/>
      <c r="K744" s="109"/>
      <c r="L744" s="108"/>
      <c r="M744" s="108"/>
      <c r="N744" s="108"/>
      <c r="O744" s="112"/>
      <c r="P744" s="112"/>
      <c r="Q744" s="108"/>
      <c r="R744" s="108"/>
      <c r="S744" s="112"/>
    </row>
    <row r="745" spans="1:19" ht="15.75" customHeight="1" x14ac:dyDescent="0.2">
      <c r="A745" s="108"/>
      <c r="B745" s="108"/>
      <c r="C745" s="108"/>
      <c r="D745" s="107"/>
      <c r="E745" s="108"/>
      <c r="F745" s="108"/>
      <c r="G745" s="108"/>
      <c r="H745" s="108"/>
      <c r="I745" s="108"/>
      <c r="J745" s="109"/>
      <c r="K745" s="109"/>
      <c r="L745" s="108"/>
      <c r="M745" s="108"/>
      <c r="N745" s="108"/>
      <c r="O745" s="112"/>
      <c r="P745" s="112"/>
      <c r="Q745" s="108"/>
      <c r="R745" s="108"/>
      <c r="S745" s="112"/>
    </row>
    <row r="746" spans="1:19" ht="15.75" customHeight="1" x14ac:dyDescent="0.2">
      <c r="A746" s="108"/>
      <c r="B746" s="108"/>
      <c r="C746" s="108"/>
      <c r="D746" s="107"/>
      <c r="E746" s="108"/>
      <c r="F746" s="108"/>
      <c r="G746" s="108"/>
      <c r="H746" s="108"/>
      <c r="I746" s="108"/>
      <c r="J746" s="109"/>
      <c r="K746" s="109"/>
      <c r="L746" s="108"/>
      <c r="M746" s="108"/>
      <c r="N746" s="108"/>
      <c r="O746" s="112"/>
      <c r="P746" s="112"/>
      <c r="Q746" s="108"/>
      <c r="R746" s="108"/>
      <c r="S746" s="112"/>
    </row>
    <row r="747" spans="1:19" ht="15.75" customHeight="1" x14ac:dyDescent="0.2">
      <c r="A747" s="108"/>
      <c r="B747" s="108"/>
      <c r="C747" s="108"/>
      <c r="D747" s="107"/>
      <c r="E747" s="108"/>
      <c r="F747" s="108"/>
      <c r="G747" s="108"/>
      <c r="H747" s="108"/>
      <c r="I747" s="108"/>
      <c r="J747" s="109"/>
      <c r="K747" s="109"/>
      <c r="L747" s="108"/>
      <c r="M747" s="108"/>
      <c r="N747" s="108"/>
      <c r="O747" s="112"/>
      <c r="P747" s="112"/>
      <c r="Q747" s="108"/>
      <c r="R747" s="108"/>
      <c r="S747" s="112"/>
    </row>
    <row r="748" spans="1:19" ht="15.75" customHeight="1" x14ac:dyDescent="0.2">
      <c r="A748" s="108"/>
      <c r="B748" s="108"/>
      <c r="C748" s="108"/>
      <c r="D748" s="107"/>
      <c r="E748" s="108"/>
      <c r="F748" s="108"/>
      <c r="G748" s="108"/>
      <c r="H748" s="108"/>
      <c r="I748" s="108"/>
      <c r="J748" s="109"/>
      <c r="K748" s="109"/>
      <c r="L748" s="108"/>
      <c r="M748" s="108"/>
      <c r="N748" s="108"/>
      <c r="O748" s="112"/>
      <c r="P748" s="112"/>
      <c r="Q748" s="108"/>
      <c r="R748" s="108"/>
      <c r="S748" s="112"/>
    </row>
    <row r="749" spans="1:19" ht="15.75" customHeight="1" x14ac:dyDescent="0.2">
      <c r="A749" s="108"/>
      <c r="B749" s="108"/>
      <c r="C749" s="108"/>
      <c r="D749" s="107"/>
      <c r="E749" s="108"/>
      <c r="F749" s="108"/>
      <c r="G749" s="108"/>
      <c r="H749" s="108"/>
      <c r="I749" s="108"/>
      <c r="J749" s="109"/>
      <c r="K749" s="109"/>
      <c r="L749" s="108"/>
      <c r="M749" s="108"/>
      <c r="N749" s="108"/>
      <c r="O749" s="112"/>
      <c r="P749" s="112"/>
      <c r="Q749" s="108"/>
      <c r="R749" s="108"/>
      <c r="S749" s="112"/>
    </row>
    <row r="750" spans="1:19" ht="15.75" customHeight="1" x14ac:dyDescent="0.2">
      <c r="A750" s="108"/>
      <c r="B750" s="108"/>
      <c r="C750" s="108"/>
      <c r="D750" s="107"/>
      <c r="E750" s="108"/>
      <c r="F750" s="108"/>
      <c r="G750" s="108"/>
      <c r="H750" s="108"/>
      <c r="I750" s="108"/>
      <c r="J750" s="109"/>
      <c r="K750" s="109"/>
      <c r="L750" s="108"/>
      <c r="M750" s="108"/>
      <c r="N750" s="108"/>
      <c r="O750" s="112"/>
      <c r="P750" s="112"/>
      <c r="Q750" s="108"/>
      <c r="R750" s="108"/>
      <c r="S750" s="112"/>
    </row>
    <row r="751" spans="1:19" ht="15.75" customHeight="1" x14ac:dyDescent="0.2">
      <c r="A751" s="108"/>
      <c r="B751" s="108"/>
      <c r="C751" s="108"/>
      <c r="D751" s="107"/>
      <c r="E751" s="108"/>
      <c r="F751" s="108"/>
      <c r="G751" s="108"/>
      <c r="H751" s="108"/>
      <c r="I751" s="108"/>
      <c r="J751" s="109"/>
      <c r="K751" s="109"/>
      <c r="L751" s="108"/>
      <c r="M751" s="108"/>
      <c r="N751" s="108"/>
      <c r="O751" s="112"/>
      <c r="P751" s="112"/>
      <c r="Q751" s="108"/>
      <c r="R751" s="108"/>
      <c r="S751" s="112"/>
    </row>
    <row r="752" spans="1:19" ht="15.75" customHeight="1" x14ac:dyDescent="0.2">
      <c r="A752" s="108"/>
      <c r="B752" s="108"/>
      <c r="C752" s="108"/>
      <c r="D752" s="107"/>
      <c r="E752" s="108"/>
      <c r="F752" s="108"/>
      <c r="G752" s="108"/>
      <c r="H752" s="108"/>
      <c r="I752" s="108"/>
      <c r="J752" s="109"/>
      <c r="K752" s="109"/>
      <c r="L752" s="108"/>
      <c r="M752" s="108"/>
      <c r="N752" s="108"/>
      <c r="O752" s="112"/>
      <c r="P752" s="112"/>
      <c r="Q752" s="108"/>
      <c r="R752" s="108"/>
      <c r="S752" s="112"/>
    </row>
    <row r="753" spans="1:19" ht="15.75" customHeight="1" x14ac:dyDescent="0.2">
      <c r="A753" s="108"/>
      <c r="B753" s="108"/>
      <c r="C753" s="108"/>
      <c r="D753" s="107"/>
      <c r="E753" s="108"/>
      <c r="F753" s="108"/>
      <c r="G753" s="108"/>
      <c r="H753" s="108"/>
      <c r="I753" s="108"/>
      <c r="J753" s="109"/>
      <c r="K753" s="109"/>
      <c r="L753" s="108"/>
      <c r="M753" s="108"/>
      <c r="N753" s="108"/>
      <c r="O753" s="112"/>
      <c r="P753" s="112"/>
      <c r="Q753" s="108"/>
      <c r="R753" s="108"/>
      <c r="S753" s="112"/>
    </row>
    <row r="754" spans="1:19" ht="15.75" customHeight="1" x14ac:dyDescent="0.2">
      <c r="A754" s="108"/>
      <c r="B754" s="108"/>
      <c r="C754" s="108"/>
      <c r="D754" s="107"/>
      <c r="E754" s="108"/>
      <c r="F754" s="108"/>
      <c r="G754" s="108"/>
      <c r="H754" s="108"/>
      <c r="I754" s="108"/>
      <c r="J754" s="109"/>
      <c r="K754" s="109"/>
      <c r="L754" s="108"/>
      <c r="M754" s="108"/>
      <c r="N754" s="108"/>
      <c r="O754" s="112"/>
      <c r="P754" s="112"/>
      <c r="Q754" s="108"/>
      <c r="R754" s="108"/>
      <c r="S754" s="112"/>
    </row>
    <row r="755" spans="1:19" ht="15.75" customHeight="1" x14ac:dyDescent="0.2">
      <c r="A755" s="108"/>
      <c r="B755" s="108"/>
      <c r="C755" s="108"/>
      <c r="D755" s="107"/>
      <c r="E755" s="108"/>
      <c r="F755" s="108"/>
      <c r="G755" s="108"/>
      <c r="H755" s="108"/>
      <c r="I755" s="108"/>
      <c r="J755" s="109"/>
      <c r="K755" s="109"/>
      <c r="L755" s="108"/>
      <c r="M755" s="108"/>
      <c r="N755" s="108"/>
      <c r="O755" s="112"/>
      <c r="P755" s="112"/>
      <c r="Q755" s="108"/>
      <c r="R755" s="108"/>
      <c r="S755" s="112"/>
    </row>
    <row r="756" spans="1:19" ht="15.75" customHeight="1" x14ac:dyDescent="0.2">
      <c r="A756" s="108"/>
      <c r="B756" s="108"/>
      <c r="C756" s="108"/>
      <c r="D756" s="107"/>
      <c r="E756" s="108"/>
      <c r="F756" s="108"/>
      <c r="G756" s="108"/>
      <c r="H756" s="108"/>
      <c r="I756" s="108"/>
      <c r="J756" s="109"/>
      <c r="K756" s="109"/>
      <c r="L756" s="108"/>
      <c r="M756" s="108"/>
      <c r="N756" s="108"/>
      <c r="O756" s="112"/>
      <c r="P756" s="112"/>
      <c r="Q756" s="108"/>
      <c r="R756" s="108"/>
      <c r="S756" s="112"/>
    </row>
    <row r="757" spans="1:19" ht="15.75" customHeight="1" x14ac:dyDescent="0.2">
      <c r="A757" s="108"/>
      <c r="B757" s="108"/>
      <c r="C757" s="108"/>
      <c r="D757" s="107"/>
      <c r="E757" s="108"/>
      <c r="F757" s="108"/>
      <c r="G757" s="108"/>
      <c r="H757" s="108"/>
      <c r="I757" s="108"/>
      <c r="J757" s="109"/>
      <c r="K757" s="109"/>
      <c r="L757" s="108"/>
      <c r="M757" s="108"/>
      <c r="N757" s="108"/>
      <c r="O757" s="112"/>
      <c r="P757" s="112"/>
      <c r="Q757" s="108"/>
      <c r="R757" s="108"/>
      <c r="S757" s="112"/>
    </row>
    <row r="758" spans="1:19" ht="15.75" customHeight="1" x14ac:dyDescent="0.2">
      <c r="A758" s="108"/>
      <c r="B758" s="108"/>
      <c r="C758" s="108"/>
      <c r="D758" s="107"/>
      <c r="E758" s="108"/>
      <c r="F758" s="108"/>
      <c r="G758" s="108"/>
      <c r="H758" s="108"/>
      <c r="I758" s="108"/>
      <c r="J758" s="109"/>
      <c r="K758" s="109"/>
      <c r="L758" s="108"/>
      <c r="M758" s="108"/>
      <c r="N758" s="108"/>
      <c r="O758" s="112"/>
      <c r="P758" s="112"/>
      <c r="Q758" s="108"/>
      <c r="R758" s="108"/>
      <c r="S758" s="112"/>
    </row>
    <row r="759" spans="1:19" ht="15.75" customHeight="1" x14ac:dyDescent="0.2">
      <c r="A759" s="108"/>
      <c r="B759" s="108"/>
      <c r="C759" s="108"/>
      <c r="D759" s="107"/>
      <c r="E759" s="108"/>
      <c r="F759" s="108"/>
      <c r="G759" s="108"/>
      <c r="H759" s="108"/>
      <c r="I759" s="108"/>
      <c r="J759" s="109"/>
      <c r="K759" s="109"/>
      <c r="L759" s="108"/>
      <c r="M759" s="108"/>
      <c r="N759" s="108"/>
      <c r="O759" s="112"/>
      <c r="P759" s="112"/>
      <c r="Q759" s="108"/>
      <c r="R759" s="108"/>
      <c r="S759" s="112"/>
    </row>
    <row r="760" spans="1:19" ht="15.75" customHeight="1" x14ac:dyDescent="0.2">
      <c r="A760" s="108"/>
      <c r="B760" s="108"/>
      <c r="C760" s="108"/>
      <c r="D760" s="107"/>
      <c r="E760" s="108"/>
      <c r="F760" s="108"/>
      <c r="G760" s="108"/>
      <c r="H760" s="108"/>
      <c r="I760" s="108"/>
      <c r="J760" s="109"/>
      <c r="K760" s="109"/>
      <c r="L760" s="108"/>
      <c r="M760" s="108"/>
      <c r="N760" s="108"/>
      <c r="O760" s="112"/>
      <c r="P760" s="112"/>
      <c r="Q760" s="108"/>
      <c r="R760" s="108"/>
      <c r="S760" s="112"/>
    </row>
    <row r="761" spans="1:19" ht="15.75" customHeight="1" x14ac:dyDescent="0.2">
      <c r="A761" s="108"/>
      <c r="B761" s="108"/>
      <c r="C761" s="108"/>
      <c r="D761" s="107"/>
      <c r="E761" s="108"/>
      <c r="F761" s="108"/>
      <c r="G761" s="108"/>
      <c r="H761" s="108"/>
      <c r="I761" s="108"/>
      <c r="J761" s="109"/>
      <c r="K761" s="109"/>
      <c r="L761" s="108"/>
      <c r="M761" s="108"/>
      <c r="N761" s="108"/>
      <c r="O761" s="112"/>
      <c r="P761" s="112"/>
      <c r="Q761" s="108"/>
      <c r="R761" s="108"/>
      <c r="S761" s="112"/>
    </row>
    <row r="762" spans="1:19" ht="15.75" customHeight="1" x14ac:dyDescent="0.2">
      <c r="A762" s="108"/>
      <c r="B762" s="108"/>
      <c r="C762" s="108"/>
      <c r="D762" s="107"/>
      <c r="E762" s="108"/>
      <c r="F762" s="108"/>
      <c r="G762" s="108"/>
      <c r="H762" s="108"/>
      <c r="I762" s="108"/>
      <c r="J762" s="109"/>
      <c r="K762" s="109"/>
      <c r="L762" s="108"/>
      <c r="M762" s="108"/>
      <c r="N762" s="108"/>
      <c r="O762" s="112"/>
      <c r="P762" s="112"/>
      <c r="Q762" s="108"/>
      <c r="R762" s="108"/>
      <c r="S762" s="112"/>
    </row>
    <row r="763" spans="1:19" ht="15.75" customHeight="1" x14ac:dyDescent="0.2">
      <c r="A763" s="108"/>
      <c r="B763" s="108"/>
      <c r="C763" s="108"/>
      <c r="D763" s="107"/>
      <c r="E763" s="108"/>
      <c r="F763" s="108"/>
      <c r="G763" s="108"/>
      <c r="H763" s="108"/>
      <c r="I763" s="108"/>
      <c r="J763" s="109"/>
      <c r="K763" s="109"/>
      <c r="L763" s="108"/>
      <c r="M763" s="108"/>
      <c r="N763" s="108"/>
      <c r="O763" s="112"/>
      <c r="P763" s="112"/>
      <c r="Q763" s="108"/>
      <c r="R763" s="108"/>
      <c r="S763" s="112"/>
    </row>
    <row r="764" spans="1:19" ht="15.75" customHeight="1" x14ac:dyDescent="0.2">
      <c r="A764" s="108"/>
      <c r="B764" s="108"/>
      <c r="C764" s="108"/>
      <c r="D764" s="107"/>
      <c r="E764" s="108"/>
      <c r="F764" s="108"/>
      <c r="G764" s="108"/>
      <c r="H764" s="108"/>
      <c r="I764" s="108"/>
      <c r="J764" s="109"/>
      <c r="K764" s="109"/>
      <c r="L764" s="108"/>
      <c r="M764" s="108"/>
      <c r="N764" s="108"/>
      <c r="O764" s="112"/>
      <c r="P764" s="112"/>
      <c r="Q764" s="108"/>
      <c r="R764" s="108"/>
      <c r="S764" s="112"/>
    </row>
    <row r="765" spans="1:19" ht="15.75" customHeight="1" x14ac:dyDescent="0.2">
      <c r="A765" s="108"/>
      <c r="B765" s="108"/>
      <c r="C765" s="108"/>
      <c r="D765" s="107"/>
      <c r="E765" s="108"/>
      <c r="F765" s="108"/>
      <c r="G765" s="108"/>
      <c r="H765" s="108"/>
      <c r="I765" s="108"/>
      <c r="J765" s="109"/>
      <c r="K765" s="109"/>
      <c r="L765" s="108"/>
      <c r="M765" s="108"/>
      <c r="N765" s="108"/>
      <c r="O765" s="112"/>
      <c r="P765" s="112"/>
      <c r="Q765" s="108"/>
      <c r="R765" s="108"/>
      <c r="S765" s="112"/>
    </row>
    <row r="766" spans="1:19" ht="15.75" customHeight="1" x14ac:dyDescent="0.2">
      <c r="A766" s="108"/>
      <c r="B766" s="108"/>
      <c r="C766" s="108"/>
      <c r="D766" s="107"/>
      <c r="E766" s="108"/>
      <c r="F766" s="108"/>
      <c r="G766" s="108"/>
      <c r="H766" s="108"/>
      <c r="I766" s="108"/>
      <c r="J766" s="109"/>
      <c r="K766" s="109"/>
      <c r="L766" s="108"/>
      <c r="M766" s="108"/>
      <c r="N766" s="108"/>
      <c r="O766" s="112"/>
      <c r="P766" s="112"/>
      <c r="Q766" s="108"/>
      <c r="R766" s="108"/>
      <c r="S766" s="112"/>
    </row>
    <row r="767" spans="1:19" ht="15.75" customHeight="1" x14ac:dyDescent="0.2">
      <c r="A767" s="108"/>
      <c r="B767" s="108"/>
      <c r="C767" s="108"/>
      <c r="D767" s="107"/>
      <c r="E767" s="108"/>
      <c r="F767" s="108"/>
      <c r="G767" s="108"/>
      <c r="H767" s="108"/>
      <c r="I767" s="108"/>
      <c r="J767" s="109"/>
      <c r="K767" s="109"/>
      <c r="L767" s="108"/>
      <c r="M767" s="108"/>
      <c r="N767" s="108"/>
      <c r="O767" s="112"/>
      <c r="P767" s="112"/>
      <c r="Q767" s="108"/>
      <c r="R767" s="108"/>
      <c r="S767" s="112"/>
    </row>
    <row r="768" spans="1:19" ht="15.75" customHeight="1" x14ac:dyDescent="0.2">
      <c r="A768" s="108"/>
      <c r="B768" s="108"/>
      <c r="C768" s="108"/>
      <c r="D768" s="107"/>
      <c r="E768" s="108"/>
      <c r="F768" s="108"/>
      <c r="G768" s="108"/>
      <c r="H768" s="108"/>
      <c r="I768" s="108"/>
      <c r="J768" s="109"/>
      <c r="K768" s="109"/>
      <c r="L768" s="108"/>
      <c r="M768" s="108"/>
      <c r="N768" s="108"/>
      <c r="O768" s="112"/>
      <c r="P768" s="112"/>
      <c r="Q768" s="108"/>
      <c r="R768" s="108"/>
      <c r="S768" s="112"/>
    </row>
    <row r="769" spans="1:19" ht="15.75" customHeight="1" x14ac:dyDescent="0.2">
      <c r="A769" s="108"/>
      <c r="B769" s="108"/>
      <c r="C769" s="108"/>
      <c r="D769" s="107"/>
      <c r="E769" s="108"/>
      <c r="F769" s="108"/>
      <c r="G769" s="108"/>
      <c r="H769" s="108"/>
      <c r="I769" s="108"/>
      <c r="J769" s="109"/>
      <c r="K769" s="109"/>
      <c r="L769" s="108"/>
      <c r="M769" s="108"/>
      <c r="N769" s="108"/>
      <c r="O769" s="112"/>
      <c r="P769" s="112"/>
      <c r="Q769" s="108"/>
      <c r="R769" s="108"/>
      <c r="S769" s="112"/>
    </row>
    <row r="770" spans="1:19" ht="15.75" customHeight="1" x14ac:dyDescent="0.2">
      <c r="A770" s="108"/>
      <c r="B770" s="108"/>
      <c r="C770" s="108"/>
      <c r="D770" s="107"/>
      <c r="E770" s="108"/>
      <c r="F770" s="108"/>
      <c r="G770" s="108"/>
      <c r="H770" s="108"/>
      <c r="I770" s="108"/>
      <c r="J770" s="109"/>
      <c r="K770" s="109"/>
      <c r="L770" s="108"/>
      <c r="M770" s="108"/>
      <c r="N770" s="108"/>
      <c r="O770" s="112"/>
      <c r="P770" s="112"/>
      <c r="Q770" s="108"/>
      <c r="R770" s="108"/>
      <c r="S770" s="112"/>
    </row>
    <row r="771" spans="1:19" ht="15.75" customHeight="1" x14ac:dyDescent="0.2">
      <c r="A771" s="108"/>
      <c r="B771" s="108"/>
      <c r="C771" s="108"/>
      <c r="D771" s="107"/>
      <c r="E771" s="108"/>
      <c r="F771" s="108"/>
      <c r="G771" s="108"/>
      <c r="H771" s="108"/>
      <c r="I771" s="108"/>
      <c r="J771" s="109"/>
      <c r="K771" s="109"/>
      <c r="L771" s="108"/>
      <c r="M771" s="108"/>
      <c r="N771" s="108"/>
      <c r="O771" s="112"/>
      <c r="P771" s="112"/>
      <c r="Q771" s="108"/>
      <c r="R771" s="108"/>
      <c r="S771" s="112"/>
    </row>
    <row r="772" spans="1:19" ht="15.75" customHeight="1" x14ac:dyDescent="0.2">
      <c r="A772" s="108"/>
      <c r="B772" s="108"/>
      <c r="C772" s="108"/>
      <c r="D772" s="107"/>
      <c r="E772" s="108"/>
      <c r="F772" s="108"/>
      <c r="G772" s="108"/>
      <c r="H772" s="108"/>
      <c r="I772" s="108"/>
      <c r="J772" s="109"/>
      <c r="K772" s="109"/>
      <c r="L772" s="108"/>
      <c r="M772" s="108"/>
      <c r="N772" s="108"/>
      <c r="O772" s="112"/>
      <c r="P772" s="112"/>
      <c r="Q772" s="108"/>
      <c r="R772" s="108"/>
      <c r="S772" s="112"/>
    </row>
    <row r="773" spans="1:19" ht="15.75" customHeight="1" x14ac:dyDescent="0.2">
      <c r="A773" s="108"/>
      <c r="B773" s="108"/>
      <c r="C773" s="108"/>
      <c r="D773" s="107"/>
      <c r="E773" s="108"/>
      <c r="F773" s="108"/>
      <c r="G773" s="108"/>
      <c r="H773" s="108"/>
      <c r="I773" s="108"/>
      <c r="J773" s="109"/>
      <c r="K773" s="109"/>
      <c r="L773" s="108"/>
      <c r="M773" s="108"/>
      <c r="N773" s="108"/>
      <c r="O773" s="112"/>
      <c r="P773" s="112"/>
      <c r="Q773" s="108"/>
      <c r="R773" s="108"/>
      <c r="S773" s="112"/>
    </row>
    <row r="774" spans="1:19" ht="15.75" customHeight="1" x14ac:dyDescent="0.2">
      <c r="A774" s="108"/>
      <c r="B774" s="108"/>
      <c r="C774" s="108"/>
      <c r="D774" s="107"/>
      <c r="E774" s="108"/>
      <c r="F774" s="108"/>
      <c r="G774" s="108"/>
      <c r="H774" s="108"/>
      <c r="I774" s="108"/>
      <c r="J774" s="109"/>
      <c r="K774" s="109"/>
      <c r="L774" s="108"/>
      <c r="M774" s="108"/>
      <c r="N774" s="108"/>
      <c r="O774" s="112"/>
      <c r="P774" s="112"/>
      <c r="Q774" s="108"/>
      <c r="R774" s="108"/>
      <c r="S774" s="112"/>
    </row>
    <row r="775" spans="1:19" ht="15.75" customHeight="1" x14ac:dyDescent="0.2">
      <c r="A775" s="108"/>
      <c r="B775" s="108"/>
      <c r="C775" s="108"/>
      <c r="D775" s="107"/>
      <c r="E775" s="108"/>
      <c r="F775" s="108"/>
      <c r="G775" s="108"/>
      <c r="H775" s="108"/>
      <c r="I775" s="108"/>
      <c r="J775" s="109"/>
      <c r="K775" s="109"/>
      <c r="L775" s="108"/>
      <c r="M775" s="108"/>
      <c r="N775" s="108"/>
      <c r="O775" s="112"/>
      <c r="P775" s="112"/>
      <c r="Q775" s="108"/>
      <c r="R775" s="108"/>
      <c r="S775" s="112"/>
    </row>
    <row r="776" spans="1:19" ht="15.75" customHeight="1" x14ac:dyDescent="0.2">
      <c r="A776" s="108"/>
      <c r="B776" s="108"/>
      <c r="C776" s="108"/>
      <c r="D776" s="107"/>
      <c r="E776" s="108"/>
      <c r="F776" s="108"/>
      <c r="G776" s="108"/>
      <c r="H776" s="108"/>
      <c r="I776" s="108"/>
      <c r="J776" s="109"/>
      <c r="K776" s="109"/>
      <c r="L776" s="108"/>
      <c r="M776" s="108"/>
      <c r="N776" s="108"/>
      <c r="O776" s="112"/>
      <c r="P776" s="112"/>
      <c r="Q776" s="108"/>
      <c r="R776" s="108"/>
      <c r="S776" s="112"/>
    </row>
    <row r="777" spans="1:19" ht="15.75" customHeight="1" x14ac:dyDescent="0.2">
      <c r="A777" s="108"/>
      <c r="B777" s="108"/>
      <c r="C777" s="108"/>
      <c r="D777" s="107"/>
      <c r="E777" s="108"/>
      <c r="F777" s="108"/>
      <c r="G777" s="108"/>
      <c r="H777" s="108"/>
      <c r="I777" s="108"/>
      <c r="J777" s="109"/>
      <c r="K777" s="109"/>
      <c r="L777" s="108"/>
      <c r="M777" s="108"/>
      <c r="N777" s="108"/>
      <c r="O777" s="112"/>
      <c r="P777" s="112"/>
      <c r="Q777" s="108"/>
      <c r="R777" s="108"/>
      <c r="S777" s="112"/>
    </row>
    <row r="778" spans="1:19" ht="15.75" customHeight="1" x14ac:dyDescent="0.2">
      <c r="A778" s="108"/>
      <c r="B778" s="108"/>
      <c r="C778" s="108"/>
      <c r="D778" s="107"/>
      <c r="E778" s="108"/>
      <c r="F778" s="108"/>
      <c r="G778" s="108"/>
      <c r="H778" s="108"/>
      <c r="I778" s="108"/>
      <c r="J778" s="109"/>
      <c r="K778" s="109"/>
      <c r="L778" s="108"/>
      <c r="M778" s="108"/>
      <c r="N778" s="108"/>
      <c r="O778" s="112"/>
      <c r="P778" s="112"/>
      <c r="Q778" s="108"/>
      <c r="R778" s="108"/>
      <c r="S778" s="112"/>
    </row>
    <row r="779" spans="1:19" ht="15.75" customHeight="1" x14ac:dyDescent="0.2">
      <c r="A779" s="108"/>
      <c r="B779" s="108"/>
      <c r="C779" s="108"/>
      <c r="D779" s="107"/>
      <c r="E779" s="108"/>
      <c r="F779" s="108"/>
      <c r="G779" s="108"/>
      <c r="H779" s="108"/>
      <c r="I779" s="108"/>
      <c r="J779" s="109"/>
      <c r="K779" s="109"/>
      <c r="L779" s="108"/>
      <c r="M779" s="108"/>
      <c r="N779" s="108"/>
      <c r="O779" s="112"/>
      <c r="P779" s="112"/>
      <c r="Q779" s="108"/>
      <c r="R779" s="108"/>
      <c r="S779" s="112"/>
    </row>
    <row r="780" spans="1:19" ht="15.75" customHeight="1" x14ac:dyDescent="0.2">
      <c r="A780" s="108"/>
      <c r="B780" s="108"/>
      <c r="C780" s="108"/>
      <c r="D780" s="107"/>
      <c r="E780" s="108"/>
      <c r="F780" s="108"/>
      <c r="G780" s="108"/>
      <c r="H780" s="108"/>
      <c r="I780" s="108"/>
      <c r="J780" s="109"/>
      <c r="K780" s="109"/>
      <c r="L780" s="108"/>
      <c r="M780" s="108"/>
      <c r="N780" s="108"/>
      <c r="O780" s="112"/>
      <c r="P780" s="112"/>
      <c r="Q780" s="108"/>
      <c r="R780" s="108"/>
      <c r="S780" s="112"/>
    </row>
    <row r="781" spans="1:19" ht="15.75" customHeight="1" x14ac:dyDescent="0.2">
      <c r="A781" s="108"/>
      <c r="B781" s="108"/>
      <c r="C781" s="108"/>
      <c r="D781" s="107"/>
      <c r="E781" s="108"/>
      <c r="F781" s="108"/>
      <c r="G781" s="108"/>
      <c r="H781" s="108"/>
      <c r="I781" s="108"/>
      <c r="J781" s="109"/>
      <c r="K781" s="109"/>
      <c r="L781" s="108"/>
      <c r="M781" s="108"/>
      <c r="N781" s="108"/>
      <c r="O781" s="112"/>
      <c r="P781" s="112"/>
      <c r="Q781" s="108"/>
      <c r="R781" s="108"/>
      <c r="S781" s="112"/>
    </row>
    <row r="782" spans="1:19" ht="15.75" customHeight="1" x14ac:dyDescent="0.2">
      <c r="A782" s="108"/>
      <c r="B782" s="108"/>
      <c r="C782" s="108"/>
      <c r="D782" s="107"/>
      <c r="E782" s="108"/>
      <c r="F782" s="108"/>
      <c r="G782" s="108"/>
      <c r="H782" s="108"/>
      <c r="I782" s="108"/>
      <c r="J782" s="109"/>
      <c r="K782" s="109"/>
      <c r="L782" s="108"/>
      <c r="M782" s="108"/>
      <c r="N782" s="108"/>
      <c r="O782" s="112"/>
      <c r="P782" s="112"/>
      <c r="Q782" s="108"/>
      <c r="R782" s="108"/>
      <c r="S782" s="112"/>
    </row>
    <row r="783" spans="1:19" ht="15.75" customHeight="1" x14ac:dyDescent="0.2">
      <c r="A783" s="108"/>
      <c r="B783" s="108"/>
      <c r="C783" s="108"/>
      <c r="D783" s="107"/>
      <c r="E783" s="108"/>
      <c r="F783" s="108"/>
      <c r="G783" s="108"/>
      <c r="H783" s="108"/>
      <c r="I783" s="108"/>
      <c r="J783" s="109"/>
      <c r="K783" s="109"/>
      <c r="L783" s="108"/>
      <c r="M783" s="108"/>
      <c r="N783" s="108"/>
      <c r="O783" s="112"/>
      <c r="P783" s="112"/>
      <c r="Q783" s="108"/>
      <c r="R783" s="108"/>
      <c r="S783" s="112"/>
    </row>
    <row r="784" spans="1:19" ht="15.75" customHeight="1" x14ac:dyDescent="0.2">
      <c r="A784" s="108"/>
      <c r="B784" s="108"/>
      <c r="C784" s="108"/>
      <c r="D784" s="107"/>
      <c r="E784" s="108"/>
      <c r="F784" s="108"/>
      <c r="G784" s="108"/>
      <c r="H784" s="108"/>
      <c r="I784" s="108"/>
      <c r="J784" s="109"/>
      <c r="K784" s="109"/>
      <c r="L784" s="108"/>
      <c r="M784" s="108"/>
      <c r="N784" s="108"/>
      <c r="O784" s="112"/>
      <c r="P784" s="112"/>
      <c r="Q784" s="108"/>
      <c r="R784" s="108"/>
      <c r="S784" s="112"/>
    </row>
    <row r="785" spans="1:19" ht="15.75" customHeight="1" x14ac:dyDescent="0.2">
      <c r="A785" s="108"/>
      <c r="B785" s="108"/>
      <c r="C785" s="108"/>
      <c r="D785" s="107"/>
      <c r="E785" s="108"/>
      <c r="F785" s="108"/>
      <c r="G785" s="108"/>
      <c r="H785" s="108"/>
      <c r="I785" s="108"/>
      <c r="J785" s="109"/>
      <c r="K785" s="109"/>
      <c r="L785" s="108"/>
      <c r="M785" s="108"/>
      <c r="N785" s="108"/>
      <c r="O785" s="112"/>
      <c r="P785" s="112"/>
      <c r="Q785" s="108"/>
      <c r="R785" s="108"/>
      <c r="S785" s="112"/>
    </row>
    <row r="786" spans="1:19" ht="15.75" customHeight="1" x14ac:dyDescent="0.2">
      <c r="A786" s="108"/>
      <c r="B786" s="108"/>
      <c r="C786" s="108"/>
      <c r="D786" s="107"/>
      <c r="E786" s="108"/>
      <c r="F786" s="108"/>
      <c r="G786" s="108"/>
      <c r="H786" s="108"/>
      <c r="I786" s="108"/>
      <c r="J786" s="109"/>
      <c r="K786" s="109"/>
      <c r="L786" s="108"/>
      <c r="M786" s="108"/>
      <c r="N786" s="108"/>
      <c r="O786" s="112"/>
      <c r="P786" s="112"/>
      <c r="Q786" s="108"/>
      <c r="R786" s="108"/>
      <c r="S786" s="112"/>
    </row>
    <row r="787" spans="1:19" ht="15.75" customHeight="1" x14ac:dyDescent="0.2">
      <c r="A787" s="108"/>
      <c r="B787" s="108"/>
      <c r="C787" s="108"/>
      <c r="D787" s="107"/>
      <c r="E787" s="108"/>
      <c r="F787" s="108"/>
      <c r="G787" s="108"/>
      <c r="H787" s="108"/>
      <c r="I787" s="108"/>
      <c r="J787" s="109"/>
      <c r="K787" s="109"/>
      <c r="L787" s="108"/>
      <c r="M787" s="108"/>
      <c r="N787" s="108"/>
      <c r="O787" s="112"/>
      <c r="P787" s="112"/>
      <c r="Q787" s="108"/>
      <c r="R787" s="108"/>
      <c r="S787" s="112"/>
    </row>
    <row r="788" spans="1:19" ht="15.75" customHeight="1" x14ac:dyDescent="0.2">
      <c r="A788" s="108"/>
      <c r="B788" s="108"/>
      <c r="C788" s="108"/>
      <c r="D788" s="107"/>
      <c r="E788" s="108"/>
      <c r="F788" s="108"/>
      <c r="G788" s="108"/>
      <c r="H788" s="108"/>
      <c r="I788" s="108"/>
      <c r="J788" s="109"/>
      <c r="K788" s="109"/>
      <c r="L788" s="108"/>
      <c r="M788" s="108"/>
      <c r="N788" s="108"/>
      <c r="O788" s="112"/>
      <c r="P788" s="112"/>
      <c r="Q788" s="108"/>
      <c r="R788" s="108"/>
      <c r="S788" s="112"/>
    </row>
    <row r="789" spans="1:19" ht="15.75" customHeight="1" x14ac:dyDescent="0.2">
      <c r="A789" s="108"/>
      <c r="B789" s="108"/>
      <c r="C789" s="108"/>
      <c r="D789" s="107"/>
      <c r="E789" s="108"/>
      <c r="F789" s="108"/>
      <c r="G789" s="108"/>
      <c r="H789" s="108"/>
      <c r="I789" s="108"/>
      <c r="J789" s="109"/>
      <c r="K789" s="109"/>
      <c r="L789" s="108"/>
      <c r="M789" s="108"/>
      <c r="N789" s="108"/>
      <c r="O789" s="112"/>
      <c r="P789" s="112"/>
      <c r="Q789" s="108"/>
      <c r="R789" s="108"/>
      <c r="S789" s="112"/>
    </row>
    <row r="790" spans="1:19" ht="15.75" customHeight="1" x14ac:dyDescent="0.2">
      <c r="A790" s="108"/>
      <c r="B790" s="108"/>
      <c r="C790" s="108"/>
      <c r="D790" s="107"/>
      <c r="E790" s="108"/>
      <c r="F790" s="108"/>
      <c r="G790" s="108"/>
      <c r="H790" s="108"/>
      <c r="I790" s="108"/>
      <c r="J790" s="109"/>
      <c r="K790" s="109"/>
      <c r="L790" s="108"/>
      <c r="M790" s="108"/>
      <c r="N790" s="108"/>
      <c r="O790" s="112"/>
      <c r="P790" s="112"/>
      <c r="Q790" s="108"/>
      <c r="R790" s="108"/>
      <c r="S790" s="112"/>
    </row>
    <row r="791" spans="1:19" ht="15.75" customHeight="1" x14ac:dyDescent="0.2">
      <c r="A791" s="108"/>
      <c r="B791" s="108"/>
      <c r="C791" s="108"/>
      <c r="D791" s="107"/>
      <c r="E791" s="108"/>
      <c r="F791" s="108"/>
      <c r="G791" s="108"/>
      <c r="H791" s="108"/>
      <c r="I791" s="108"/>
      <c r="J791" s="109"/>
      <c r="K791" s="109"/>
      <c r="L791" s="108"/>
      <c r="M791" s="108"/>
      <c r="N791" s="108"/>
      <c r="O791" s="112"/>
      <c r="P791" s="112"/>
      <c r="Q791" s="108"/>
      <c r="R791" s="108"/>
      <c r="S791" s="112"/>
    </row>
    <row r="792" spans="1:19" ht="15.75" customHeight="1" x14ac:dyDescent="0.2">
      <c r="A792" s="108"/>
      <c r="B792" s="108"/>
      <c r="C792" s="108"/>
      <c r="D792" s="107"/>
      <c r="E792" s="108"/>
      <c r="F792" s="108"/>
      <c r="G792" s="108"/>
      <c r="H792" s="108"/>
      <c r="I792" s="108"/>
      <c r="J792" s="109"/>
      <c r="K792" s="109"/>
      <c r="L792" s="108"/>
      <c r="M792" s="108"/>
      <c r="N792" s="108"/>
      <c r="O792" s="112"/>
      <c r="P792" s="112"/>
      <c r="Q792" s="108"/>
      <c r="R792" s="108"/>
      <c r="S792" s="112"/>
    </row>
    <row r="793" spans="1:19" ht="15.75" customHeight="1" x14ac:dyDescent="0.2">
      <c r="A793" s="108"/>
      <c r="B793" s="108"/>
      <c r="C793" s="108"/>
      <c r="D793" s="107"/>
      <c r="E793" s="108"/>
      <c r="F793" s="108"/>
      <c r="G793" s="108"/>
      <c r="H793" s="108"/>
      <c r="I793" s="108"/>
      <c r="J793" s="109"/>
      <c r="K793" s="109"/>
      <c r="L793" s="108"/>
      <c r="M793" s="108"/>
      <c r="N793" s="108"/>
      <c r="O793" s="112"/>
      <c r="P793" s="112"/>
      <c r="Q793" s="108"/>
      <c r="R793" s="108"/>
      <c r="S793" s="112"/>
    </row>
    <row r="794" spans="1:19" ht="15.75" customHeight="1" x14ac:dyDescent="0.2">
      <c r="A794" s="108"/>
      <c r="B794" s="108"/>
      <c r="C794" s="108"/>
      <c r="D794" s="107"/>
      <c r="E794" s="108"/>
      <c r="F794" s="108"/>
      <c r="G794" s="108"/>
      <c r="H794" s="108"/>
      <c r="I794" s="108"/>
      <c r="J794" s="109"/>
      <c r="K794" s="109"/>
      <c r="L794" s="108"/>
      <c r="M794" s="108"/>
      <c r="N794" s="108"/>
      <c r="O794" s="112"/>
      <c r="P794" s="112"/>
      <c r="Q794" s="108"/>
      <c r="R794" s="108"/>
      <c r="S794" s="112"/>
    </row>
    <row r="795" spans="1:19" ht="15.75" customHeight="1" x14ac:dyDescent="0.2">
      <c r="A795" s="108"/>
      <c r="B795" s="108"/>
      <c r="C795" s="108"/>
      <c r="D795" s="107"/>
      <c r="E795" s="108"/>
      <c r="F795" s="108"/>
      <c r="G795" s="108"/>
      <c r="H795" s="108"/>
      <c r="I795" s="108"/>
      <c r="J795" s="109"/>
      <c r="K795" s="109"/>
      <c r="L795" s="108"/>
      <c r="M795" s="108"/>
      <c r="N795" s="108"/>
      <c r="O795" s="112"/>
      <c r="P795" s="112"/>
      <c r="Q795" s="108"/>
      <c r="R795" s="108"/>
      <c r="S795" s="112"/>
    </row>
    <row r="796" spans="1:19" ht="15.75" customHeight="1" x14ac:dyDescent="0.2">
      <c r="A796" s="108"/>
      <c r="B796" s="108"/>
      <c r="C796" s="108"/>
      <c r="D796" s="107"/>
      <c r="E796" s="108"/>
      <c r="F796" s="108"/>
      <c r="G796" s="108"/>
      <c r="H796" s="108"/>
      <c r="I796" s="108"/>
      <c r="J796" s="109"/>
      <c r="K796" s="109"/>
      <c r="L796" s="108"/>
      <c r="M796" s="108"/>
      <c r="N796" s="108"/>
      <c r="O796" s="112"/>
      <c r="P796" s="112"/>
      <c r="Q796" s="108"/>
      <c r="R796" s="108"/>
      <c r="S796" s="112"/>
    </row>
    <row r="797" spans="1:19" ht="15.75" customHeight="1" x14ac:dyDescent="0.2">
      <c r="A797" s="108"/>
      <c r="B797" s="108"/>
      <c r="C797" s="108"/>
      <c r="D797" s="107"/>
      <c r="E797" s="108"/>
      <c r="F797" s="108"/>
      <c r="G797" s="108"/>
      <c r="H797" s="108"/>
      <c r="I797" s="108"/>
      <c r="J797" s="109"/>
      <c r="K797" s="109"/>
      <c r="L797" s="108"/>
      <c r="M797" s="108"/>
      <c r="N797" s="108"/>
      <c r="O797" s="112"/>
      <c r="P797" s="112"/>
      <c r="Q797" s="108"/>
      <c r="R797" s="108"/>
      <c r="S797" s="112"/>
    </row>
    <row r="798" spans="1:19" ht="15.75" customHeight="1" x14ac:dyDescent="0.2">
      <c r="A798" s="108"/>
      <c r="B798" s="108"/>
      <c r="C798" s="108"/>
      <c r="D798" s="107"/>
      <c r="E798" s="108"/>
      <c r="F798" s="108"/>
      <c r="G798" s="108"/>
      <c r="H798" s="108"/>
      <c r="I798" s="108"/>
      <c r="J798" s="109"/>
      <c r="K798" s="109"/>
      <c r="L798" s="108"/>
      <c r="M798" s="108"/>
      <c r="N798" s="108"/>
      <c r="O798" s="112"/>
      <c r="P798" s="112"/>
      <c r="Q798" s="108"/>
      <c r="R798" s="108"/>
      <c r="S798" s="112"/>
    </row>
    <row r="799" spans="1:19" ht="15.75" customHeight="1" x14ac:dyDescent="0.2">
      <c r="A799" s="108"/>
      <c r="B799" s="108"/>
      <c r="C799" s="108"/>
      <c r="D799" s="107"/>
      <c r="E799" s="108"/>
      <c r="F799" s="108"/>
      <c r="G799" s="108"/>
      <c r="H799" s="108"/>
      <c r="I799" s="108"/>
      <c r="J799" s="109"/>
      <c r="K799" s="109"/>
      <c r="L799" s="108"/>
      <c r="M799" s="108"/>
      <c r="N799" s="108"/>
      <c r="O799" s="112"/>
      <c r="P799" s="112"/>
      <c r="Q799" s="108"/>
      <c r="R799" s="108"/>
      <c r="S799" s="112"/>
    </row>
    <row r="800" spans="1:19" ht="15.75" customHeight="1" x14ac:dyDescent="0.2">
      <c r="A800" s="108"/>
      <c r="B800" s="108"/>
      <c r="C800" s="108"/>
      <c r="D800" s="107"/>
      <c r="E800" s="108"/>
      <c r="F800" s="108"/>
      <c r="G800" s="108"/>
      <c r="H800" s="108"/>
      <c r="I800" s="108"/>
      <c r="J800" s="109"/>
      <c r="K800" s="109"/>
      <c r="L800" s="108"/>
      <c r="M800" s="108"/>
      <c r="N800" s="108"/>
      <c r="O800" s="112"/>
      <c r="P800" s="112"/>
      <c r="Q800" s="108"/>
      <c r="R800" s="108"/>
      <c r="S800" s="112"/>
    </row>
    <row r="801" spans="1:19" ht="15.75" customHeight="1" x14ac:dyDescent="0.2">
      <c r="A801" s="108"/>
      <c r="B801" s="108"/>
      <c r="C801" s="108"/>
      <c r="D801" s="107"/>
      <c r="E801" s="108"/>
      <c r="F801" s="108"/>
      <c r="G801" s="108"/>
      <c r="H801" s="108"/>
      <c r="I801" s="108"/>
      <c r="J801" s="109"/>
      <c r="K801" s="109"/>
      <c r="L801" s="108"/>
      <c r="M801" s="108"/>
      <c r="N801" s="108"/>
      <c r="O801" s="112"/>
      <c r="P801" s="112"/>
      <c r="Q801" s="108"/>
      <c r="R801" s="108"/>
      <c r="S801" s="112"/>
    </row>
    <row r="802" spans="1:19" ht="15.75" customHeight="1" x14ac:dyDescent="0.2">
      <c r="A802" s="108"/>
      <c r="B802" s="108"/>
      <c r="C802" s="108"/>
      <c r="D802" s="107"/>
      <c r="E802" s="108"/>
      <c r="F802" s="108"/>
      <c r="G802" s="108"/>
      <c r="H802" s="108"/>
      <c r="I802" s="108"/>
      <c r="J802" s="109"/>
      <c r="K802" s="109"/>
      <c r="L802" s="108"/>
      <c r="M802" s="108"/>
      <c r="N802" s="108"/>
      <c r="O802" s="112"/>
      <c r="P802" s="112"/>
      <c r="Q802" s="108"/>
      <c r="R802" s="108"/>
      <c r="S802" s="112"/>
    </row>
    <row r="803" spans="1:19" ht="15.75" customHeight="1" x14ac:dyDescent="0.2">
      <c r="A803" s="108"/>
      <c r="B803" s="108"/>
      <c r="C803" s="108"/>
      <c r="D803" s="107"/>
      <c r="E803" s="108"/>
      <c r="F803" s="108"/>
      <c r="G803" s="108"/>
      <c r="H803" s="108"/>
      <c r="I803" s="108"/>
      <c r="J803" s="109"/>
      <c r="K803" s="109"/>
      <c r="L803" s="108"/>
      <c r="M803" s="108"/>
      <c r="N803" s="108"/>
      <c r="O803" s="112"/>
      <c r="P803" s="112"/>
      <c r="Q803" s="108"/>
      <c r="R803" s="108"/>
      <c r="S803" s="112"/>
    </row>
    <row r="804" spans="1:19" ht="15.75" customHeight="1" x14ac:dyDescent="0.2">
      <c r="A804" s="108"/>
      <c r="B804" s="108"/>
      <c r="C804" s="108"/>
      <c r="D804" s="107"/>
      <c r="E804" s="108"/>
      <c r="F804" s="108"/>
      <c r="G804" s="108"/>
      <c r="H804" s="108"/>
      <c r="I804" s="108"/>
      <c r="J804" s="109"/>
      <c r="K804" s="109"/>
      <c r="L804" s="108"/>
      <c r="M804" s="108"/>
      <c r="N804" s="108"/>
      <c r="O804" s="112"/>
      <c r="P804" s="112"/>
      <c r="Q804" s="108"/>
      <c r="R804" s="108"/>
      <c r="S804" s="112"/>
    </row>
    <row r="805" spans="1:19" ht="15.75" customHeight="1" x14ac:dyDescent="0.2">
      <c r="A805" s="108"/>
      <c r="B805" s="108"/>
      <c r="C805" s="108"/>
      <c r="D805" s="107"/>
      <c r="E805" s="108"/>
      <c r="F805" s="108"/>
      <c r="G805" s="108"/>
      <c r="H805" s="108"/>
      <c r="I805" s="108"/>
      <c r="J805" s="109"/>
      <c r="K805" s="109"/>
      <c r="L805" s="108"/>
      <c r="M805" s="108"/>
      <c r="N805" s="108"/>
      <c r="O805" s="112"/>
      <c r="P805" s="112"/>
      <c r="Q805" s="108"/>
      <c r="R805" s="108"/>
      <c r="S805" s="112"/>
    </row>
    <row r="806" spans="1:19" ht="15.75" customHeight="1" x14ac:dyDescent="0.2">
      <c r="A806" s="108"/>
      <c r="B806" s="108"/>
      <c r="C806" s="108"/>
      <c r="D806" s="107"/>
      <c r="E806" s="108"/>
      <c r="F806" s="108"/>
      <c r="G806" s="108"/>
      <c r="H806" s="108"/>
      <c r="I806" s="108"/>
      <c r="J806" s="109"/>
      <c r="K806" s="109"/>
      <c r="L806" s="108"/>
      <c r="M806" s="108"/>
      <c r="N806" s="108"/>
      <c r="O806" s="112"/>
      <c r="P806" s="112"/>
      <c r="Q806" s="108"/>
      <c r="R806" s="108"/>
      <c r="S806" s="112"/>
    </row>
    <row r="807" spans="1:19" ht="15.75" customHeight="1" x14ac:dyDescent="0.2">
      <c r="A807" s="108"/>
      <c r="B807" s="108"/>
      <c r="C807" s="108"/>
      <c r="D807" s="107"/>
      <c r="E807" s="108"/>
      <c r="F807" s="108"/>
      <c r="G807" s="108"/>
      <c r="H807" s="108"/>
      <c r="I807" s="108"/>
      <c r="J807" s="109"/>
      <c r="K807" s="109"/>
      <c r="L807" s="108"/>
      <c r="M807" s="108"/>
      <c r="N807" s="108"/>
      <c r="O807" s="112"/>
      <c r="P807" s="112"/>
      <c r="Q807" s="108"/>
      <c r="R807" s="108"/>
      <c r="S807" s="112"/>
    </row>
    <row r="808" spans="1:19" ht="15.75" customHeight="1" x14ac:dyDescent="0.2">
      <c r="A808" s="108"/>
      <c r="B808" s="108"/>
      <c r="C808" s="108"/>
      <c r="D808" s="107"/>
      <c r="E808" s="108"/>
      <c r="F808" s="108"/>
      <c r="G808" s="108"/>
      <c r="H808" s="108"/>
      <c r="I808" s="108"/>
      <c r="J808" s="109"/>
      <c r="K808" s="109"/>
      <c r="L808" s="108"/>
      <c r="M808" s="108"/>
      <c r="N808" s="108"/>
      <c r="O808" s="112"/>
      <c r="P808" s="112"/>
      <c r="Q808" s="108"/>
      <c r="R808" s="108"/>
      <c r="S808" s="112"/>
    </row>
    <row r="809" spans="1:19" ht="15.75" customHeight="1" x14ac:dyDescent="0.2">
      <c r="A809" s="108"/>
      <c r="B809" s="108"/>
      <c r="C809" s="108"/>
      <c r="D809" s="107"/>
      <c r="E809" s="108"/>
      <c r="F809" s="108"/>
      <c r="G809" s="108"/>
      <c r="H809" s="108"/>
      <c r="I809" s="108"/>
      <c r="J809" s="109"/>
      <c r="K809" s="109"/>
      <c r="L809" s="108"/>
      <c r="M809" s="108"/>
      <c r="N809" s="108"/>
      <c r="O809" s="112"/>
      <c r="P809" s="112"/>
      <c r="Q809" s="108"/>
      <c r="R809" s="108"/>
      <c r="S809" s="112"/>
    </row>
    <row r="810" spans="1:19" ht="15.75" customHeight="1" x14ac:dyDescent="0.2">
      <c r="A810" s="108"/>
      <c r="B810" s="108"/>
      <c r="C810" s="108"/>
      <c r="D810" s="107"/>
      <c r="E810" s="108"/>
      <c r="F810" s="108"/>
      <c r="G810" s="108"/>
      <c r="H810" s="108"/>
      <c r="I810" s="108"/>
      <c r="J810" s="109"/>
      <c r="K810" s="109"/>
      <c r="L810" s="108"/>
      <c r="M810" s="108"/>
      <c r="N810" s="108"/>
      <c r="O810" s="112"/>
      <c r="P810" s="112"/>
      <c r="Q810" s="108"/>
      <c r="R810" s="108"/>
      <c r="S810" s="112"/>
    </row>
    <row r="811" spans="1:19" ht="15.75" customHeight="1" x14ac:dyDescent="0.2">
      <c r="A811" s="108"/>
      <c r="B811" s="108"/>
      <c r="C811" s="108"/>
      <c r="D811" s="107"/>
      <c r="E811" s="108"/>
      <c r="F811" s="108"/>
      <c r="G811" s="108"/>
      <c r="H811" s="108"/>
      <c r="I811" s="108"/>
      <c r="J811" s="109"/>
      <c r="K811" s="109"/>
      <c r="L811" s="108"/>
      <c r="M811" s="108"/>
      <c r="N811" s="108"/>
      <c r="O811" s="112"/>
      <c r="P811" s="112"/>
      <c r="Q811" s="108"/>
      <c r="R811" s="108"/>
      <c r="S811" s="112"/>
    </row>
    <row r="812" spans="1:19" ht="15.75" customHeight="1" x14ac:dyDescent="0.2">
      <c r="A812" s="108"/>
      <c r="B812" s="108"/>
      <c r="C812" s="108"/>
      <c r="D812" s="107"/>
      <c r="E812" s="108"/>
      <c r="F812" s="108"/>
      <c r="G812" s="108"/>
      <c r="H812" s="108"/>
      <c r="I812" s="108"/>
      <c r="J812" s="109"/>
      <c r="K812" s="109"/>
      <c r="L812" s="108"/>
      <c r="M812" s="108"/>
      <c r="N812" s="108"/>
      <c r="O812" s="112"/>
      <c r="P812" s="112"/>
      <c r="Q812" s="108"/>
      <c r="R812" s="108"/>
      <c r="S812" s="112"/>
    </row>
    <row r="813" spans="1:19" ht="15.75" customHeight="1" x14ac:dyDescent="0.2">
      <c r="A813" s="108"/>
      <c r="B813" s="108"/>
      <c r="C813" s="108"/>
      <c r="D813" s="107"/>
      <c r="E813" s="108"/>
      <c r="F813" s="108"/>
      <c r="G813" s="108"/>
      <c r="H813" s="108"/>
      <c r="I813" s="108"/>
      <c r="J813" s="109"/>
      <c r="K813" s="109"/>
      <c r="L813" s="108"/>
      <c r="M813" s="108"/>
      <c r="N813" s="108"/>
      <c r="O813" s="112"/>
      <c r="P813" s="112"/>
      <c r="Q813" s="108"/>
      <c r="R813" s="108"/>
      <c r="S813" s="112"/>
    </row>
    <row r="814" spans="1:19" ht="15.75" customHeight="1" x14ac:dyDescent="0.2">
      <c r="A814" s="108"/>
      <c r="B814" s="108"/>
      <c r="C814" s="108"/>
      <c r="D814" s="107"/>
      <c r="E814" s="108"/>
      <c r="F814" s="108"/>
      <c r="G814" s="108"/>
      <c r="H814" s="108"/>
      <c r="I814" s="108"/>
      <c r="J814" s="109"/>
      <c r="K814" s="109"/>
      <c r="L814" s="108"/>
      <c r="M814" s="108"/>
      <c r="N814" s="108"/>
      <c r="O814" s="112"/>
      <c r="P814" s="112"/>
      <c r="Q814" s="108"/>
      <c r="R814" s="108"/>
      <c r="S814" s="112"/>
    </row>
    <row r="815" spans="1:19" ht="15.75" customHeight="1" x14ac:dyDescent="0.2">
      <c r="A815" s="108"/>
      <c r="B815" s="108"/>
      <c r="C815" s="108"/>
      <c r="D815" s="107"/>
      <c r="E815" s="108"/>
      <c r="F815" s="108"/>
      <c r="G815" s="108"/>
      <c r="H815" s="108"/>
      <c r="I815" s="108"/>
      <c r="J815" s="109"/>
      <c r="K815" s="109"/>
      <c r="L815" s="108"/>
      <c r="M815" s="108"/>
      <c r="N815" s="108"/>
      <c r="O815" s="112"/>
      <c r="P815" s="112"/>
      <c r="Q815" s="108"/>
      <c r="R815" s="108"/>
      <c r="S815" s="112"/>
    </row>
    <row r="816" spans="1:19" ht="15.75" customHeight="1" x14ac:dyDescent="0.2">
      <c r="A816" s="108"/>
      <c r="B816" s="108"/>
      <c r="C816" s="108"/>
      <c r="D816" s="107"/>
      <c r="E816" s="108"/>
      <c r="F816" s="108"/>
      <c r="G816" s="108"/>
      <c r="H816" s="108"/>
      <c r="I816" s="108"/>
      <c r="J816" s="109"/>
      <c r="K816" s="109"/>
      <c r="L816" s="108"/>
      <c r="M816" s="108"/>
      <c r="N816" s="108"/>
      <c r="O816" s="112"/>
      <c r="P816" s="112"/>
      <c r="Q816" s="108"/>
      <c r="R816" s="108"/>
      <c r="S816" s="112"/>
    </row>
    <row r="817" spans="1:19" ht="15.75" customHeight="1" x14ac:dyDescent="0.2">
      <c r="A817" s="108"/>
      <c r="B817" s="108"/>
      <c r="C817" s="108"/>
      <c r="D817" s="107"/>
      <c r="E817" s="108"/>
      <c r="F817" s="108"/>
      <c r="G817" s="108"/>
      <c r="H817" s="108"/>
      <c r="I817" s="108"/>
      <c r="J817" s="109"/>
      <c r="K817" s="109"/>
      <c r="L817" s="108"/>
      <c r="M817" s="108"/>
      <c r="N817" s="108"/>
      <c r="O817" s="112"/>
      <c r="P817" s="112"/>
      <c r="Q817" s="108"/>
      <c r="R817" s="108"/>
      <c r="S817" s="112"/>
    </row>
    <row r="818" spans="1:19" ht="15.75" customHeight="1" x14ac:dyDescent="0.2">
      <c r="A818" s="108"/>
      <c r="B818" s="108"/>
      <c r="C818" s="108"/>
      <c r="D818" s="107"/>
      <c r="E818" s="108"/>
      <c r="F818" s="108"/>
      <c r="G818" s="108"/>
      <c r="H818" s="108"/>
      <c r="I818" s="108"/>
      <c r="J818" s="109"/>
      <c r="K818" s="109"/>
      <c r="L818" s="108"/>
      <c r="M818" s="108"/>
      <c r="N818" s="108"/>
      <c r="O818" s="112"/>
      <c r="P818" s="112"/>
      <c r="Q818" s="108"/>
      <c r="R818" s="108"/>
      <c r="S818" s="112"/>
    </row>
    <row r="819" spans="1:19" ht="15.75" customHeight="1" x14ac:dyDescent="0.2">
      <c r="A819" s="108"/>
      <c r="B819" s="108"/>
      <c r="C819" s="108"/>
      <c r="D819" s="107"/>
      <c r="E819" s="108"/>
      <c r="F819" s="108"/>
      <c r="G819" s="108"/>
      <c r="H819" s="108"/>
      <c r="I819" s="108"/>
      <c r="J819" s="109"/>
      <c r="K819" s="109"/>
      <c r="L819" s="108"/>
      <c r="M819" s="108"/>
      <c r="N819" s="108"/>
      <c r="O819" s="112"/>
      <c r="P819" s="112"/>
      <c r="Q819" s="108"/>
      <c r="R819" s="108"/>
      <c r="S819" s="112"/>
    </row>
    <row r="820" spans="1:19" ht="15.75" customHeight="1" x14ac:dyDescent="0.2">
      <c r="A820" s="108"/>
      <c r="B820" s="108"/>
      <c r="C820" s="108"/>
      <c r="D820" s="107"/>
      <c r="E820" s="108"/>
      <c r="F820" s="108"/>
      <c r="G820" s="108"/>
      <c r="H820" s="108"/>
      <c r="I820" s="108"/>
      <c r="J820" s="109"/>
      <c r="K820" s="109"/>
      <c r="L820" s="108"/>
      <c r="M820" s="108"/>
      <c r="N820" s="108"/>
      <c r="O820" s="112"/>
      <c r="P820" s="112"/>
      <c r="Q820" s="108"/>
      <c r="R820" s="108"/>
      <c r="S820" s="112"/>
    </row>
    <row r="821" spans="1:19" ht="15.75" customHeight="1" x14ac:dyDescent="0.2">
      <c r="A821" s="108"/>
      <c r="B821" s="108"/>
      <c r="C821" s="108"/>
      <c r="D821" s="107"/>
      <c r="E821" s="108"/>
      <c r="F821" s="108"/>
      <c r="G821" s="108"/>
      <c r="H821" s="108"/>
      <c r="I821" s="108"/>
      <c r="J821" s="109"/>
      <c r="K821" s="109"/>
      <c r="L821" s="108"/>
      <c r="M821" s="108"/>
      <c r="N821" s="108"/>
      <c r="O821" s="112"/>
      <c r="P821" s="112"/>
      <c r="Q821" s="108"/>
      <c r="R821" s="108"/>
      <c r="S821" s="112"/>
    </row>
    <row r="822" spans="1:19" ht="15.75" customHeight="1" x14ac:dyDescent="0.2">
      <c r="A822" s="108"/>
      <c r="B822" s="108"/>
      <c r="C822" s="108"/>
      <c r="D822" s="107"/>
      <c r="E822" s="108"/>
      <c r="F822" s="108"/>
      <c r="G822" s="108"/>
      <c r="H822" s="108"/>
      <c r="I822" s="108"/>
      <c r="J822" s="109"/>
      <c r="K822" s="109"/>
      <c r="L822" s="108"/>
      <c r="M822" s="108"/>
      <c r="N822" s="108"/>
      <c r="O822" s="112"/>
      <c r="P822" s="112"/>
      <c r="Q822" s="108"/>
      <c r="R822" s="108"/>
      <c r="S822" s="112"/>
    </row>
    <row r="823" spans="1:19" ht="15.75" customHeight="1" x14ac:dyDescent="0.2">
      <c r="A823" s="108"/>
      <c r="B823" s="108"/>
      <c r="C823" s="108"/>
      <c r="D823" s="107"/>
      <c r="E823" s="108"/>
      <c r="F823" s="108"/>
      <c r="G823" s="108"/>
      <c r="H823" s="108"/>
      <c r="I823" s="108"/>
      <c r="J823" s="109"/>
      <c r="K823" s="109"/>
      <c r="L823" s="108"/>
      <c r="M823" s="108"/>
      <c r="N823" s="108"/>
      <c r="O823" s="112"/>
      <c r="P823" s="112"/>
      <c r="Q823" s="108"/>
      <c r="R823" s="108"/>
      <c r="S823" s="112"/>
    </row>
    <row r="824" spans="1:19" ht="15.75" customHeight="1" x14ac:dyDescent="0.2">
      <c r="A824" s="108"/>
      <c r="B824" s="108"/>
      <c r="C824" s="108"/>
      <c r="D824" s="107"/>
      <c r="E824" s="108"/>
      <c r="F824" s="108"/>
      <c r="G824" s="108"/>
      <c r="H824" s="108"/>
      <c r="I824" s="108"/>
      <c r="J824" s="109"/>
      <c r="K824" s="109"/>
      <c r="L824" s="108"/>
      <c r="M824" s="108"/>
      <c r="N824" s="108"/>
      <c r="O824" s="112"/>
      <c r="P824" s="112"/>
      <c r="Q824" s="108"/>
      <c r="R824" s="108"/>
      <c r="S824" s="112"/>
    </row>
    <row r="825" spans="1:19" ht="15.75" customHeight="1" x14ac:dyDescent="0.2">
      <c r="A825" s="108"/>
      <c r="B825" s="108"/>
      <c r="C825" s="108"/>
      <c r="D825" s="107"/>
      <c r="E825" s="108"/>
      <c r="F825" s="108"/>
      <c r="G825" s="108"/>
      <c r="H825" s="108"/>
      <c r="I825" s="108"/>
      <c r="J825" s="109"/>
      <c r="K825" s="109"/>
      <c r="L825" s="108"/>
      <c r="M825" s="108"/>
      <c r="N825" s="108"/>
      <c r="O825" s="112"/>
      <c r="P825" s="112"/>
      <c r="Q825" s="108"/>
      <c r="R825" s="108"/>
      <c r="S825" s="112"/>
    </row>
    <row r="826" spans="1:19" ht="15.75" customHeight="1" x14ac:dyDescent="0.2">
      <c r="A826" s="108"/>
      <c r="B826" s="108"/>
      <c r="C826" s="108"/>
      <c r="D826" s="107"/>
      <c r="E826" s="108"/>
      <c r="F826" s="108"/>
      <c r="G826" s="108"/>
      <c r="H826" s="108"/>
      <c r="I826" s="108"/>
      <c r="J826" s="109"/>
      <c r="K826" s="109"/>
      <c r="L826" s="108"/>
      <c r="M826" s="108"/>
      <c r="N826" s="108"/>
      <c r="O826" s="112"/>
      <c r="P826" s="112"/>
      <c r="Q826" s="108"/>
      <c r="R826" s="108"/>
      <c r="S826" s="112"/>
    </row>
    <row r="827" spans="1:19" ht="15.75" customHeight="1" x14ac:dyDescent="0.2">
      <c r="A827" s="108"/>
      <c r="B827" s="108"/>
      <c r="C827" s="108"/>
      <c r="D827" s="107"/>
      <c r="E827" s="108"/>
      <c r="F827" s="108"/>
      <c r="G827" s="108"/>
      <c r="H827" s="108"/>
      <c r="I827" s="108"/>
      <c r="J827" s="109"/>
      <c r="K827" s="109"/>
      <c r="L827" s="108"/>
      <c r="M827" s="108"/>
      <c r="N827" s="108"/>
      <c r="O827" s="112"/>
      <c r="P827" s="112"/>
      <c r="Q827" s="108"/>
      <c r="R827" s="108"/>
      <c r="S827" s="112"/>
    </row>
    <row r="828" spans="1:19" ht="15.75" customHeight="1" x14ac:dyDescent="0.2">
      <c r="A828" s="108"/>
      <c r="B828" s="108"/>
      <c r="C828" s="108"/>
      <c r="D828" s="107"/>
      <c r="E828" s="108"/>
      <c r="F828" s="108"/>
      <c r="G828" s="108"/>
      <c r="H828" s="108"/>
      <c r="I828" s="108"/>
      <c r="J828" s="109"/>
      <c r="K828" s="109"/>
      <c r="L828" s="108"/>
      <c r="M828" s="108"/>
      <c r="N828" s="108"/>
      <c r="O828" s="112"/>
      <c r="P828" s="112"/>
      <c r="Q828" s="108"/>
      <c r="R828" s="108"/>
      <c r="S828" s="112"/>
    </row>
    <row r="829" spans="1:19" ht="15.75" customHeight="1" x14ac:dyDescent="0.2">
      <c r="A829" s="108"/>
      <c r="B829" s="108"/>
      <c r="C829" s="108"/>
      <c r="D829" s="107"/>
      <c r="E829" s="108"/>
      <c r="F829" s="108"/>
      <c r="G829" s="108"/>
      <c r="H829" s="108"/>
      <c r="I829" s="108"/>
      <c r="J829" s="109"/>
      <c r="K829" s="109"/>
      <c r="L829" s="108"/>
      <c r="M829" s="108"/>
      <c r="N829" s="108"/>
      <c r="O829" s="112"/>
      <c r="P829" s="112"/>
      <c r="Q829" s="108"/>
      <c r="R829" s="108"/>
      <c r="S829" s="112"/>
    </row>
    <row r="830" spans="1:19" ht="15.75" customHeight="1" x14ac:dyDescent="0.2">
      <c r="A830" s="108"/>
      <c r="B830" s="108"/>
      <c r="C830" s="108"/>
      <c r="D830" s="107"/>
      <c r="E830" s="108"/>
      <c r="F830" s="108"/>
      <c r="G830" s="108"/>
      <c r="H830" s="108"/>
      <c r="I830" s="108"/>
      <c r="J830" s="109"/>
      <c r="K830" s="109"/>
      <c r="L830" s="108"/>
      <c r="M830" s="108"/>
      <c r="N830" s="108"/>
      <c r="O830" s="112"/>
      <c r="P830" s="112"/>
      <c r="Q830" s="108"/>
      <c r="R830" s="108"/>
      <c r="S830" s="112"/>
    </row>
    <row r="831" spans="1:19" ht="15.75" customHeight="1" x14ac:dyDescent="0.2">
      <c r="A831" s="108"/>
      <c r="B831" s="108"/>
      <c r="C831" s="108"/>
      <c r="D831" s="107"/>
      <c r="E831" s="108"/>
      <c r="F831" s="108"/>
      <c r="G831" s="108"/>
      <c r="H831" s="108"/>
      <c r="I831" s="108"/>
      <c r="J831" s="109"/>
      <c r="K831" s="109"/>
      <c r="L831" s="108"/>
      <c r="M831" s="108"/>
      <c r="N831" s="108"/>
      <c r="O831" s="112"/>
      <c r="P831" s="112"/>
      <c r="Q831" s="108"/>
      <c r="R831" s="108"/>
      <c r="S831" s="112"/>
    </row>
    <row r="832" spans="1:19" ht="15.75" customHeight="1" x14ac:dyDescent="0.2">
      <c r="A832" s="108"/>
      <c r="B832" s="108"/>
      <c r="C832" s="108"/>
      <c r="D832" s="107"/>
      <c r="E832" s="108"/>
      <c r="F832" s="108"/>
      <c r="G832" s="108"/>
      <c r="H832" s="108"/>
      <c r="I832" s="108"/>
      <c r="J832" s="109"/>
      <c r="K832" s="109"/>
      <c r="L832" s="108"/>
      <c r="M832" s="108"/>
      <c r="N832" s="108"/>
      <c r="O832" s="112"/>
      <c r="P832" s="112"/>
      <c r="Q832" s="108"/>
      <c r="R832" s="108"/>
      <c r="S832" s="112"/>
    </row>
    <row r="833" spans="1:19" ht="15.75" customHeight="1" x14ac:dyDescent="0.2">
      <c r="A833" s="108"/>
      <c r="B833" s="108"/>
      <c r="C833" s="108"/>
      <c r="D833" s="107"/>
      <c r="E833" s="108"/>
      <c r="F833" s="108"/>
      <c r="G833" s="108"/>
      <c r="H833" s="108"/>
      <c r="I833" s="108"/>
      <c r="J833" s="109"/>
      <c r="K833" s="109"/>
      <c r="L833" s="108"/>
      <c r="M833" s="108"/>
      <c r="N833" s="108"/>
      <c r="O833" s="112"/>
      <c r="P833" s="112"/>
      <c r="Q833" s="108"/>
      <c r="R833" s="108"/>
      <c r="S833" s="112"/>
    </row>
    <row r="834" spans="1:19" ht="15.75" customHeight="1" x14ac:dyDescent="0.2">
      <c r="A834" s="108"/>
      <c r="B834" s="108"/>
      <c r="C834" s="108"/>
      <c r="D834" s="107"/>
      <c r="E834" s="108"/>
      <c r="F834" s="108"/>
      <c r="G834" s="108"/>
      <c r="H834" s="108"/>
      <c r="I834" s="108"/>
      <c r="J834" s="109"/>
      <c r="K834" s="109"/>
      <c r="L834" s="108"/>
      <c r="M834" s="108"/>
      <c r="N834" s="108"/>
      <c r="O834" s="112"/>
      <c r="P834" s="112"/>
      <c r="Q834" s="108"/>
      <c r="R834" s="108"/>
      <c r="S834" s="112"/>
    </row>
    <row r="835" spans="1:19" ht="15.75" customHeight="1" x14ac:dyDescent="0.2">
      <c r="A835" s="108"/>
      <c r="B835" s="108"/>
      <c r="C835" s="108"/>
      <c r="D835" s="107"/>
      <c r="E835" s="108"/>
      <c r="F835" s="108"/>
      <c r="G835" s="108"/>
      <c r="H835" s="108"/>
      <c r="I835" s="108"/>
      <c r="J835" s="109"/>
      <c r="K835" s="109"/>
      <c r="L835" s="108"/>
      <c r="M835" s="108"/>
      <c r="N835" s="108"/>
      <c r="O835" s="112"/>
      <c r="P835" s="112"/>
      <c r="Q835" s="108"/>
      <c r="R835" s="108"/>
      <c r="S835" s="112"/>
    </row>
    <row r="836" spans="1:19" ht="15.75" customHeight="1" x14ac:dyDescent="0.2">
      <c r="A836" s="108"/>
      <c r="B836" s="108"/>
      <c r="C836" s="108"/>
      <c r="D836" s="107"/>
      <c r="E836" s="108"/>
      <c r="F836" s="108"/>
      <c r="G836" s="108"/>
      <c r="H836" s="108"/>
      <c r="I836" s="108"/>
      <c r="J836" s="109"/>
      <c r="K836" s="109"/>
      <c r="L836" s="108"/>
      <c r="M836" s="108"/>
      <c r="N836" s="108"/>
      <c r="O836" s="112"/>
      <c r="P836" s="112"/>
      <c r="Q836" s="108"/>
      <c r="R836" s="108"/>
      <c r="S836" s="112"/>
    </row>
    <row r="837" spans="1:19" ht="15.75" customHeight="1" x14ac:dyDescent="0.2">
      <c r="A837" s="108"/>
      <c r="B837" s="108"/>
      <c r="C837" s="108"/>
      <c r="D837" s="107"/>
      <c r="E837" s="108"/>
      <c r="F837" s="108"/>
      <c r="G837" s="108"/>
      <c r="H837" s="108"/>
      <c r="I837" s="108"/>
      <c r="J837" s="109"/>
      <c r="K837" s="109"/>
      <c r="L837" s="108"/>
      <c r="M837" s="108"/>
      <c r="N837" s="108"/>
      <c r="O837" s="112"/>
      <c r="P837" s="112"/>
      <c r="Q837" s="108"/>
      <c r="R837" s="108"/>
      <c r="S837" s="112"/>
    </row>
    <row r="838" spans="1:19" ht="15.75" customHeight="1" x14ac:dyDescent="0.2">
      <c r="A838" s="108"/>
      <c r="B838" s="108"/>
      <c r="C838" s="108"/>
      <c r="D838" s="107"/>
      <c r="E838" s="108"/>
      <c r="F838" s="108"/>
      <c r="G838" s="108"/>
      <c r="H838" s="108"/>
      <c r="I838" s="108"/>
      <c r="J838" s="109"/>
      <c r="K838" s="109"/>
      <c r="L838" s="108"/>
      <c r="M838" s="108"/>
      <c r="N838" s="108"/>
      <c r="O838" s="112"/>
      <c r="P838" s="112"/>
      <c r="Q838" s="108"/>
      <c r="R838" s="108"/>
      <c r="S838" s="112"/>
    </row>
    <row r="839" spans="1:19" ht="15.75" customHeight="1" x14ac:dyDescent="0.2">
      <c r="A839" s="108"/>
      <c r="B839" s="108"/>
      <c r="C839" s="108"/>
      <c r="D839" s="107"/>
      <c r="E839" s="108"/>
      <c r="F839" s="108"/>
      <c r="G839" s="108"/>
      <c r="H839" s="108"/>
      <c r="I839" s="108"/>
      <c r="J839" s="109"/>
      <c r="K839" s="109"/>
      <c r="L839" s="108"/>
      <c r="M839" s="108"/>
      <c r="N839" s="108"/>
      <c r="O839" s="112"/>
      <c r="P839" s="112"/>
      <c r="Q839" s="108"/>
      <c r="R839" s="108"/>
      <c r="S839" s="112"/>
    </row>
    <row r="840" spans="1:19" ht="15.75" customHeight="1" x14ac:dyDescent="0.2">
      <c r="A840" s="108"/>
      <c r="B840" s="108"/>
      <c r="C840" s="108"/>
      <c r="D840" s="107"/>
      <c r="E840" s="108"/>
      <c r="F840" s="108"/>
      <c r="G840" s="108"/>
      <c r="H840" s="108"/>
      <c r="I840" s="108"/>
      <c r="J840" s="109"/>
      <c r="K840" s="109"/>
      <c r="L840" s="108"/>
      <c r="M840" s="108"/>
      <c r="N840" s="108"/>
      <c r="O840" s="112"/>
      <c r="P840" s="112"/>
      <c r="Q840" s="108"/>
      <c r="R840" s="108"/>
      <c r="S840" s="112"/>
    </row>
    <row r="841" spans="1:19" ht="15.75" customHeight="1" x14ac:dyDescent="0.2">
      <c r="A841" s="108"/>
      <c r="B841" s="108"/>
      <c r="C841" s="108"/>
      <c r="D841" s="107"/>
      <c r="E841" s="108"/>
      <c r="F841" s="108"/>
      <c r="G841" s="108"/>
      <c r="H841" s="108"/>
      <c r="I841" s="108"/>
      <c r="J841" s="109"/>
      <c r="K841" s="109"/>
      <c r="L841" s="108"/>
      <c r="M841" s="108"/>
      <c r="N841" s="108"/>
      <c r="O841" s="112"/>
      <c r="P841" s="112"/>
      <c r="Q841" s="108"/>
      <c r="R841" s="108"/>
      <c r="S841" s="112"/>
    </row>
    <row r="842" spans="1:19" ht="15.75" customHeight="1" x14ac:dyDescent="0.2">
      <c r="A842" s="108"/>
      <c r="B842" s="108"/>
      <c r="C842" s="108"/>
      <c r="D842" s="107"/>
      <c r="E842" s="108"/>
      <c r="F842" s="108"/>
      <c r="G842" s="108"/>
      <c r="H842" s="108"/>
      <c r="I842" s="108"/>
      <c r="J842" s="109"/>
      <c r="K842" s="109"/>
      <c r="L842" s="108"/>
      <c r="M842" s="108"/>
      <c r="N842" s="108"/>
      <c r="O842" s="112"/>
      <c r="P842" s="112"/>
      <c r="Q842" s="108"/>
      <c r="R842" s="108"/>
      <c r="S842" s="112"/>
    </row>
    <row r="843" spans="1:19" ht="15.75" customHeight="1" x14ac:dyDescent="0.2">
      <c r="A843" s="108"/>
      <c r="B843" s="108"/>
      <c r="C843" s="108"/>
      <c r="D843" s="107"/>
      <c r="E843" s="108"/>
      <c r="F843" s="108"/>
      <c r="G843" s="108"/>
      <c r="H843" s="108"/>
      <c r="I843" s="108"/>
      <c r="J843" s="109"/>
      <c r="K843" s="109"/>
      <c r="L843" s="108"/>
      <c r="M843" s="108"/>
      <c r="N843" s="108"/>
      <c r="O843" s="112"/>
      <c r="P843" s="112"/>
      <c r="Q843" s="108"/>
      <c r="R843" s="108"/>
      <c r="S843" s="112"/>
    </row>
    <row r="844" spans="1:19" ht="15.75" customHeight="1" x14ac:dyDescent="0.2">
      <c r="A844" s="108"/>
      <c r="B844" s="108"/>
      <c r="C844" s="108"/>
      <c r="D844" s="107"/>
      <c r="E844" s="108"/>
      <c r="F844" s="108"/>
      <c r="G844" s="108"/>
      <c r="H844" s="108"/>
      <c r="I844" s="108"/>
      <c r="J844" s="109"/>
      <c r="K844" s="109"/>
      <c r="L844" s="108"/>
      <c r="M844" s="108"/>
      <c r="N844" s="108"/>
      <c r="O844" s="112"/>
      <c r="P844" s="112"/>
      <c r="Q844" s="108"/>
      <c r="R844" s="108"/>
      <c r="S844" s="112"/>
    </row>
    <row r="845" spans="1:19" ht="15.75" customHeight="1" x14ac:dyDescent="0.2">
      <c r="A845" s="108"/>
      <c r="B845" s="108"/>
      <c r="C845" s="108"/>
      <c r="D845" s="107"/>
      <c r="E845" s="108"/>
      <c r="F845" s="108"/>
      <c r="G845" s="108"/>
      <c r="H845" s="108"/>
      <c r="I845" s="108"/>
      <c r="J845" s="109"/>
      <c r="K845" s="109"/>
      <c r="L845" s="108"/>
      <c r="M845" s="108"/>
      <c r="N845" s="108"/>
      <c r="O845" s="112"/>
      <c r="P845" s="112"/>
      <c r="Q845" s="108"/>
      <c r="R845" s="108"/>
      <c r="S845" s="112"/>
    </row>
    <row r="846" spans="1:19" ht="15.75" customHeight="1" x14ac:dyDescent="0.2">
      <c r="A846" s="108"/>
      <c r="B846" s="108"/>
      <c r="C846" s="108"/>
      <c r="D846" s="107"/>
      <c r="E846" s="108"/>
      <c r="F846" s="108"/>
      <c r="G846" s="108"/>
      <c r="H846" s="108"/>
      <c r="I846" s="108"/>
      <c r="J846" s="109"/>
      <c r="K846" s="109"/>
      <c r="L846" s="108"/>
      <c r="M846" s="108"/>
      <c r="N846" s="108"/>
      <c r="O846" s="112"/>
      <c r="P846" s="112"/>
      <c r="Q846" s="108"/>
      <c r="R846" s="108"/>
      <c r="S846" s="112"/>
    </row>
    <row r="847" spans="1:19" ht="15.75" customHeight="1" x14ac:dyDescent="0.2">
      <c r="A847" s="108"/>
      <c r="B847" s="108"/>
      <c r="C847" s="108"/>
      <c r="D847" s="107"/>
      <c r="E847" s="108"/>
      <c r="F847" s="108"/>
      <c r="G847" s="108"/>
      <c r="H847" s="108"/>
      <c r="I847" s="108"/>
      <c r="J847" s="109"/>
      <c r="K847" s="109"/>
      <c r="L847" s="108"/>
      <c r="M847" s="108"/>
      <c r="N847" s="108"/>
      <c r="O847" s="112"/>
      <c r="P847" s="112"/>
      <c r="Q847" s="108"/>
      <c r="R847" s="108"/>
      <c r="S847" s="112"/>
    </row>
    <row r="848" spans="1:19" ht="15.75" customHeight="1" x14ac:dyDescent="0.2">
      <c r="A848" s="108"/>
      <c r="B848" s="108"/>
      <c r="C848" s="108"/>
      <c r="D848" s="107"/>
      <c r="E848" s="108"/>
      <c r="F848" s="108"/>
      <c r="G848" s="108"/>
      <c r="H848" s="108"/>
      <c r="I848" s="108"/>
      <c r="J848" s="109"/>
      <c r="K848" s="109"/>
      <c r="L848" s="108"/>
      <c r="M848" s="108"/>
      <c r="N848" s="108"/>
      <c r="O848" s="112"/>
      <c r="P848" s="112"/>
      <c r="Q848" s="108"/>
      <c r="R848" s="108"/>
      <c r="S848" s="112"/>
    </row>
    <row r="849" spans="1:19" ht="15.75" customHeight="1" x14ac:dyDescent="0.2">
      <c r="A849" s="108"/>
      <c r="B849" s="108"/>
      <c r="C849" s="108"/>
      <c r="D849" s="107"/>
      <c r="E849" s="108"/>
      <c r="F849" s="108"/>
      <c r="G849" s="108"/>
      <c r="H849" s="108"/>
      <c r="I849" s="108"/>
      <c r="J849" s="109"/>
      <c r="K849" s="109"/>
      <c r="L849" s="108"/>
      <c r="M849" s="108"/>
      <c r="N849" s="108"/>
      <c r="O849" s="112"/>
      <c r="P849" s="112"/>
      <c r="Q849" s="108"/>
      <c r="R849" s="108"/>
      <c r="S849" s="112"/>
    </row>
    <row r="850" spans="1:19" ht="15.75" customHeight="1" x14ac:dyDescent="0.2">
      <c r="A850" s="108"/>
      <c r="B850" s="108"/>
      <c r="C850" s="108"/>
      <c r="D850" s="107"/>
      <c r="E850" s="108"/>
      <c r="F850" s="108"/>
      <c r="G850" s="108"/>
      <c r="H850" s="108"/>
      <c r="I850" s="108"/>
      <c r="J850" s="109"/>
      <c r="K850" s="109"/>
      <c r="L850" s="108"/>
      <c r="M850" s="108"/>
      <c r="N850" s="108"/>
      <c r="O850" s="112"/>
      <c r="P850" s="112"/>
      <c r="Q850" s="108"/>
      <c r="R850" s="108"/>
      <c r="S850" s="112"/>
    </row>
    <row r="851" spans="1:19" ht="15.75" customHeight="1" x14ac:dyDescent="0.2">
      <c r="A851" s="108"/>
      <c r="B851" s="108"/>
      <c r="C851" s="108"/>
      <c r="D851" s="107"/>
      <c r="E851" s="108"/>
      <c r="F851" s="108"/>
      <c r="G851" s="108"/>
      <c r="H851" s="108"/>
      <c r="I851" s="108"/>
      <c r="J851" s="109"/>
      <c r="K851" s="109"/>
      <c r="L851" s="108"/>
      <c r="M851" s="108"/>
      <c r="N851" s="108"/>
      <c r="O851" s="112"/>
      <c r="P851" s="112"/>
      <c r="Q851" s="108"/>
      <c r="R851" s="108"/>
      <c r="S851" s="112"/>
    </row>
    <row r="852" spans="1:19" ht="15.75" customHeight="1" x14ac:dyDescent="0.2">
      <c r="A852" s="108"/>
      <c r="B852" s="108"/>
      <c r="C852" s="108"/>
      <c r="D852" s="107"/>
      <c r="E852" s="108"/>
      <c r="F852" s="108"/>
      <c r="G852" s="108"/>
      <c r="H852" s="108"/>
      <c r="I852" s="108"/>
      <c r="J852" s="109"/>
      <c r="K852" s="109"/>
      <c r="L852" s="108"/>
      <c r="M852" s="108"/>
      <c r="N852" s="108"/>
      <c r="O852" s="112"/>
      <c r="P852" s="112"/>
      <c r="Q852" s="108"/>
      <c r="R852" s="108"/>
      <c r="S852" s="112"/>
    </row>
    <row r="853" spans="1:19" ht="15.75" customHeight="1" x14ac:dyDescent="0.2">
      <c r="A853" s="108"/>
      <c r="B853" s="108"/>
      <c r="C853" s="108"/>
      <c r="D853" s="107"/>
      <c r="E853" s="108"/>
      <c r="F853" s="108"/>
      <c r="G853" s="108"/>
      <c r="H853" s="108"/>
      <c r="I853" s="108"/>
      <c r="J853" s="109"/>
      <c r="K853" s="109"/>
      <c r="L853" s="108"/>
      <c r="M853" s="108"/>
      <c r="N853" s="108"/>
      <c r="O853" s="112"/>
      <c r="P853" s="112"/>
      <c r="Q853" s="108"/>
      <c r="R853" s="108"/>
      <c r="S853" s="112"/>
    </row>
    <row r="854" spans="1:19" ht="15.75" customHeight="1" x14ac:dyDescent="0.2">
      <c r="A854" s="108"/>
      <c r="B854" s="108"/>
      <c r="C854" s="108"/>
      <c r="D854" s="107"/>
      <c r="E854" s="108"/>
      <c r="F854" s="108"/>
      <c r="G854" s="108"/>
      <c r="H854" s="108"/>
      <c r="I854" s="108"/>
      <c r="J854" s="109"/>
      <c r="K854" s="109"/>
      <c r="L854" s="108"/>
      <c r="M854" s="108"/>
      <c r="N854" s="108"/>
      <c r="O854" s="112"/>
      <c r="P854" s="112"/>
      <c r="Q854" s="108"/>
      <c r="R854" s="108"/>
      <c r="S854" s="112"/>
    </row>
    <row r="855" spans="1:19" ht="15.75" customHeight="1" x14ac:dyDescent="0.2">
      <c r="A855" s="108"/>
      <c r="B855" s="108"/>
      <c r="C855" s="108"/>
      <c r="D855" s="107"/>
      <c r="E855" s="108"/>
      <c r="F855" s="108"/>
      <c r="G855" s="108"/>
      <c r="H855" s="108"/>
      <c r="I855" s="108"/>
      <c r="J855" s="109"/>
      <c r="K855" s="109"/>
      <c r="L855" s="108"/>
      <c r="M855" s="108"/>
      <c r="N855" s="108"/>
      <c r="O855" s="112"/>
      <c r="P855" s="112"/>
      <c r="Q855" s="108"/>
      <c r="R855" s="108"/>
      <c r="S855" s="112"/>
    </row>
    <row r="856" spans="1:19" ht="15.75" customHeight="1" x14ac:dyDescent="0.2">
      <c r="A856" s="108"/>
      <c r="B856" s="108"/>
      <c r="C856" s="108"/>
      <c r="D856" s="107"/>
      <c r="E856" s="108"/>
      <c r="F856" s="108"/>
      <c r="G856" s="108"/>
      <c r="H856" s="108"/>
      <c r="I856" s="108"/>
      <c r="J856" s="109"/>
      <c r="K856" s="109"/>
      <c r="L856" s="108"/>
      <c r="M856" s="108"/>
      <c r="N856" s="108"/>
      <c r="O856" s="112"/>
      <c r="P856" s="112"/>
      <c r="Q856" s="108"/>
      <c r="R856" s="108"/>
      <c r="S856" s="112"/>
    </row>
    <row r="857" spans="1:19" ht="15.75" customHeight="1" x14ac:dyDescent="0.2">
      <c r="A857" s="108"/>
      <c r="B857" s="108"/>
      <c r="C857" s="108"/>
      <c r="D857" s="107"/>
      <c r="E857" s="108"/>
      <c r="F857" s="108"/>
      <c r="G857" s="108"/>
      <c r="H857" s="108"/>
      <c r="I857" s="108"/>
      <c r="J857" s="109"/>
      <c r="K857" s="109"/>
      <c r="L857" s="108"/>
      <c r="M857" s="108"/>
      <c r="N857" s="108"/>
      <c r="O857" s="112"/>
      <c r="P857" s="112"/>
      <c r="Q857" s="108"/>
      <c r="R857" s="108"/>
      <c r="S857" s="112"/>
    </row>
    <row r="858" spans="1:19" ht="15.75" customHeight="1" x14ac:dyDescent="0.2">
      <c r="A858" s="108"/>
      <c r="B858" s="108"/>
      <c r="C858" s="108"/>
      <c r="D858" s="107"/>
      <c r="E858" s="108"/>
      <c r="F858" s="108"/>
      <c r="G858" s="108"/>
      <c r="H858" s="108"/>
      <c r="I858" s="108"/>
      <c r="J858" s="109"/>
      <c r="K858" s="109"/>
      <c r="L858" s="108"/>
      <c r="M858" s="108"/>
      <c r="N858" s="108"/>
      <c r="O858" s="112"/>
      <c r="P858" s="112"/>
      <c r="Q858" s="108"/>
      <c r="R858" s="108"/>
      <c r="S858" s="112"/>
    </row>
    <row r="859" spans="1:19" ht="15.75" customHeight="1" x14ac:dyDescent="0.2">
      <c r="A859" s="108"/>
      <c r="B859" s="108"/>
      <c r="C859" s="108"/>
      <c r="D859" s="107"/>
      <c r="E859" s="108"/>
      <c r="F859" s="108"/>
      <c r="G859" s="108"/>
      <c r="H859" s="108"/>
      <c r="I859" s="108"/>
      <c r="J859" s="109"/>
      <c r="K859" s="109"/>
      <c r="L859" s="108"/>
      <c r="M859" s="108"/>
      <c r="N859" s="108"/>
      <c r="O859" s="112"/>
      <c r="P859" s="112"/>
      <c r="Q859" s="108"/>
      <c r="R859" s="108"/>
      <c r="S859" s="112"/>
    </row>
    <row r="860" spans="1:19" ht="15.75" customHeight="1" x14ac:dyDescent="0.2">
      <c r="A860" s="108"/>
      <c r="B860" s="108"/>
      <c r="C860" s="108"/>
      <c r="D860" s="107"/>
      <c r="E860" s="108"/>
      <c r="F860" s="108"/>
      <c r="G860" s="108"/>
      <c r="H860" s="108"/>
      <c r="I860" s="108"/>
      <c r="J860" s="109"/>
      <c r="K860" s="109"/>
      <c r="L860" s="108"/>
      <c r="M860" s="108"/>
      <c r="N860" s="108"/>
      <c r="O860" s="112"/>
      <c r="P860" s="112"/>
      <c r="Q860" s="108"/>
      <c r="R860" s="108"/>
      <c r="S860" s="112"/>
    </row>
    <row r="861" spans="1:19" ht="15.75" customHeight="1" x14ac:dyDescent="0.2">
      <c r="A861" s="108"/>
      <c r="B861" s="108"/>
      <c r="C861" s="108"/>
      <c r="D861" s="107"/>
      <c r="E861" s="108"/>
      <c r="F861" s="108"/>
      <c r="G861" s="108"/>
      <c r="H861" s="108"/>
      <c r="I861" s="108"/>
      <c r="J861" s="109"/>
      <c r="K861" s="109"/>
      <c r="L861" s="108"/>
      <c r="M861" s="108"/>
      <c r="N861" s="108"/>
      <c r="O861" s="112"/>
      <c r="P861" s="112"/>
      <c r="Q861" s="108"/>
      <c r="R861" s="108"/>
      <c r="S861" s="112"/>
    </row>
    <row r="862" spans="1:19" ht="15.75" customHeight="1" x14ac:dyDescent="0.2">
      <c r="A862" s="108"/>
      <c r="B862" s="108"/>
      <c r="C862" s="108"/>
      <c r="D862" s="107"/>
      <c r="E862" s="108"/>
      <c r="F862" s="108"/>
      <c r="G862" s="108"/>
      <c r="H862" s="108"/>
      <c r="I862" s="108"/>
      <c r="J862" s="109"/>
      <c r="K862" s="109"/>
      <c r="L862" s="108"/>
      <c r="M862" s="108"/>
      <c r="N862" s="108"/>
      <c r="O862" s="112"/>
      <c r="P862" s="112"/>
      <c r="Q862" s="108"/>
      <c r="R862" s="108"/>
      <c r="S862" s="112"/>
    </row>
    <row r="863" spans="1:19" ht="15.75" customHeight="1" x14ac:dyDescent="0.2">
      <c r="A863" s="108"/>
      <c r="B863" s="108"/>
      <c r="C863" s="108"/>
      <c r="D863" s="107"/>
      <c r="E863" s="108"/>
      <c r="F863" s="108"/>
      <c r="G863" s="108"/>
      <c r="H863" s="108"/>
      <c r="I863" s="108"/>
      <c r="J863" s="109"/>
      <c r="K863" s="109"/>
      <c r="L863" s="108"/>
      <c r="M863" s="108"/>
      <c r="N863" s="108"/>
      <c r="O863" s="112"/>
      <c r="P863" s="112"/>
      <c r="Q863" s="108"/>
      <c r="R863" s="108"/>
      <c r="S863" s="112"/>
    </row>
    <row r="864" spans="1:19" ht="15.75" customHeight="1" x14ac:dyDescent="0.2">
      <c r="A864" s="108"/>
      <c r="B864" s="108"/>
      <c r="C864" s="108"/>
      <c r="D864" s="107"/>
      <c r="E864" s="108"/>
      <c r="F864" s="108"/>
      <c r="G864" s="108"/>
      <c r="H864" s="108"/>
      <c r="I864" s="108"/>
      <c r="J864" s="109"/>
      <c r="K864" s="109"/>
      <c r="L864" s="108"/>
      <c r="M864" s="108"/>
      <c r="N864" s="108"/>
      <c r="O864" s="112"/>
      <c r="P864" s="112"/>
      <c r="Q864" s="108"/>
      <c r="R864" s="108"/>
      <c r="S864" s="112"/>
    </row>
    <row r="865" spans="1:19" ht="15.75" customHeight="1" x14ac:dyDescent="0.2">
      <c r="A865" s="108"/>
      <c r="B865" s="108"/>
      <c r="C865" s="108"/>
      <c r="D865" s="107"/>
      <c r="E865" s="108"/>
      <c r="F865" s="108"/>
      <c r="G865" s="108"/>
      <c r="H865" s="108"/>
      <c r="I865" s="108"/>
      <c r="J865" s="109"/>
      <c r="K865" s="109"/>
      <c r="L865" s="108"/>
      <c r="M865" s="108"/>
      <c r="N865" s="108"/>
      <c r="O865" s="112"/>
      <c r="P865" s="112"/>
      <c r="Q865" s="108"/>
      <c r="R865" s="108"/>
      <c r="S865" s="112"/>
    </row>
    <row r="866" spans="1:19" ht="15.75" customHeight="1" x14ac:dyDescent="0.2">
      <c r="A866" s="108"/>
      <c r="B866" s="108"/>
      <c r="C866" s="108"/>
      <c r="D866" s="107"/>
      <c r="E866" s="108"/>
      <c r="F866" s="108"/>
      <c r="G866" s="108"/>
      <c r="H866" s="108"/>
      <c r="I866" s="108"/>
      <c r="J866" s="109"/>
      <c r="K866" s="109"/>
      <c r="L866" s="108"/>
      <c r="M866" s="108"/>
      <c r="N866" s="108"/>
      <c r="O866" s="112"/>
      <c r="P866" s="112"/>
      <c r="Q866" s="108"/>
      <c r="R866" s="108"/>
      <c r="S866" s="112"/>
    </row>
    <row r="867" spans="1:19" ht="15.75" customHeight="1" x14ac:dyDescent="0.2">
      <c r="A867" s="108"/>
      <c r="B867" s="108"/>
      <c r="C867" s="108"/>
      <c r="D867" s="107"/>
      <c r="E867" s="108"/>
      <c r="F867" s="108"/>
      <c r="G867" s="108"/>
      <c r="H867" s="108"/>
      <c r="I867" s="108"/>
      <c r="J867" s="109"/>
      <c r="K867" s="109"/>
      <c r="L867" s="108"/>
      <c r="M867" s="108"/>
      <c r="N867" s="108"/>
      <c r="O867" s="112"/>
      <c r="P867" s="112"/>
      <c r="Q867" s="108"/>
      <c r="R867" s="108"/>
      <c r="S867" s="112"/>
    </row>
    <row r="868" spans="1:19" ht="15.75" customHeight="1" x14ac:dyDescent="0.2">
      <c r="A868" s="108"/>
      <c r="B868" s="108"/>
      <c r="C868" s="108"/>
      <c r="D868" s="107"/>
      <c r="E868" s="108"/>
      <c r="F868" s="108"/>
      <c r="G868" s="108"/>
      <c r="H868" s="108"/>
      <c r="I868" s="108"/>
      <c r="J868" s="109"/>
      <c r="K868" s="109"/>
      <c r="L868" s="108"/>
      <c r="M868" s="108"/>
      <c r="N868" s="108"/>
      <c r="O868" s="112"/>
      <c r="P868" s="112"/>
      <c r="Q868" s="108"/>
      <c r="R868" s="108"/>
      <c r="S868" s="112"/>
    </row>
    <row r="869" spans="1:19" ht="15.75" customHeight="1" x14ac:dyDescent="0.2">
      <c r="A869" s="108"/>
      <c r="B869" s="108"/>
      <c r="C869" s="108"/>
      <c r="D869" s="107"/>
      <c r="E869" s="108"/>
      <c r="F869" s="108"/>
      <c r="G869" s="108"/>
      <c r="H869" s="108"/>
      <c r="I869" s="108"/>
      <c r="J869" s="109"/>
      <c r="K869" s="109"/>
      <c r="L869" s="108"/>
      <c r="M869" s="108"/>
      <c r="N869" s="108"/>
      <c r="O869" s="112"/>
      <c r="P869" s="112"/>
      <c r="Q869" s="108"/>
      <c r="R869" s="108"/>
      <c r="S869" s="112"/>
    </row>
    <row r="870" spans="1:19" ht="15.75" customHeight="1" x14ac:dyDescent="0.2">
      <c r="A870" s="108"/>
      <c r="B870" s="108"/>
      <c r="C870" s="108"/>
      <c r="D870" s="107"/>
      <c r="E870" s="108"/>
      <c r="F870" s="108"/>
      <c r="G870" s="108"/>
      <c r="H870" s="108"/>
      <c r="I870" s="108"/>
      <c r="J870" s="109"/>
      <c r="K870" s="109"/>
      <c r="L870" s="108"/>
      <c r="M870" s="108"/>
      <c r="N870" s="108"/>
      <c r="O870" s="112"/>
      <c r="P870" s="112"/>
      <c r="Q870" s="108"/>
      <c r="R870" s="108"/>
      <c r="S870" s="112"/>
    </row>
    <row r="871" spans="1:19" ht="15.75" customHeight="1" x14ac:dyDescent="0.2">
      <c r="A871" s="108"/>
      <c r="B871" s="108"/>
      <c r="C871" s="108"/>
      <c r="D871" s="107"/>
      <c r="E871" s="108"/>
      <c r="F871" s="108"/>
      <c r="G871" s="108"/>
      <c r="H871" s="108"/>
      <c r="I871" s="108"/>
      <c r="J871" s="109"/>
      <c r="K871" s="109"/>
      <c r="L871" s="108"/>
      <c r="M871" s="108"/>
      <c r="N871" s="108"/>
      <c r="O871" s="112"/>
      <c r="P871" s="112"/>
      <c r="Q871" s="108"/>
      <c r="R871" s="108"/>
      <c r="S871" s="112"/>
    </row>
    <row r="872" spans="1:19" ht="15.75" customHeight="1" x14ac:dyDescent="0.2">
      <c r="A872" s="108"/>
      <c r="B872" s="108"/>
      <c r="C872" s="108"/>
      <c r="D872" s="107"/>
      <c r="E872" s="108"/>
      <c r="F872" s="108"/>
      <c r="G872" s="108"/>
      <c r="H872" s="108"/>
      <c r="I872" s="108"/>
      <c r="J872" s="109"/>
      <c r="K872" s="109"/>
      <c r="L872" s="108"/>
      <c r="M872" s="108"/>
      <c r="N872" s="108"/>
      <c r="O872" s="112"/>
      <c r="P872" s="112"/>
      <c r="Q872" s="108"/>
      <c r="R872" s="108"/>
      <c r="S872" s="112"/>
    </row>
    <row r="873" spans="1:19" ht="15.75" customHeight="1" x14ac:dyDescent="0.2">
      <c r="A873" s="108"/>
      <c r="B873" s="108"/>
      <c r="C873" s="108"/>
      <c r="D873" s="107"/>
      <c r="E873" s="108"/>
      <c r="F873" s="108"/>
      <c r="G873" s="108"/>
      <c r="H873" s="108"/>
      <c r="I873" s="108"/>
      <c r="J873" s="109"/>
      <c r="K873" s="109"/>
      <c r="L873" s="108"/>
      <c r="M873" s="108"/>
      <c r="N873" s="108"/>
      <c r="O873" s="112"/>
      <c r="P873" s="112"/>
      <c r="Q873" s="108"/>
      <c r="R873" s="108"/>
      <c r="S873" s="112"/>
    </row>
    <row r="874" spans="1:19" ht="15.75" customHeight="1" x14ac:dyDescent="0.2">
      <c r="A874" s="108"/>
      <c r="B874" s="108"/>
      <c r="C874" s="108"/>
      <c r="D874" s="107"/>
      <c r="E874" s="108"/>
      <c r="F874" s="108"/>
      <c r="G874" s="108"/>
      <c r="H874" s="108"/>
      <c r="I874" s="108"/>
      <c r="J874" s="109"/>
      <c r="K874" s="109"/>
      <c r="L874" s="108"/>
      <c r="M874" s="108"/>
      <c r="N874" s="108"/>
      <c r="O874" s="112"/>
      <c r="P874" s="112"/>
      <c r="Q874" s="108"/>
      <c r="R874" s="108"/>
      <c r="S874" s="112"/>
    </row>
    <row r="875" spans="1:19" ht="15.75" customHeight="1" x14ac:dyDescent="0.2">
      <c r="A875" s="108"/>
      <c r="B875" s="108"/>
      <c r="C875" s="108"/>
      <c r="D875" s="107"/>
      <c r="E875" s="108"/>
      <c r="F875" s="108"/>
      <c r="G875" s="108"/>
      <c r="H875" s="108"/>
      <c r="I875" s="108"/>
      <c r="J875" s="109"/>
      <c r="K875" s="109"/>
      <c r="L875" s="108"/>
      <c r="M875" s="108"/>
      <c r="N875" s="108"/>
      <c r="O875" s="112"/>
      <c r="P875" s="112"/>
      <c r="Q875" s="108"/>
      <c r="R875" s="108"/>
      <c r="S875" s="112"/>
    </row>
    <row r="876" spans="1:19" ht="15.75" customHeight="1" x14ac:dyDescent="0.2">
      <c r="A876" s="108"/>
      <c r="B876" s="108"/>
      <c r="C876" s="108"/>
      <c r="D876" s="107"/>
      <c r="E876" s="108"/>
      <c r="F876" s="108"/>
      <c r="G876" s="108"/>
      <c r="H876" s="108"/>
      <c r="I876" s="108"/>
      <c r="J876" s="109"/>
      <c r="K876" s="109"/>
      <c r="L876" s="108"/>
      <c r="M876" s="108"/>
      <c r="N876" s="108"/>
      <c r="O876" s="112"/>
      <c r="P876" s="112"/>
      <c r="Q876" s="108"/>
      <c r="R876" s="108"/>
      <c r="S876" s="112"/>
    </row>
    <row r="877" spans="1:19" ht="15.75" customHeight="1" x14ac:dyDescent="0.2">
      <c r="A877" s="108"/>
      <c r="B877" s="108"/>
      <c r="C877" s="108"/>
      <c r="D877" s="107"/>
      <c r="E877" s="108"/>
      <c r="F877" s="108"/>
      <c r="G877" s="108"/>
      <c r="H877" s="108"/>
      <c r="I877" s="108"/>
      <c r="J877" s="109"/>
      <c r="K877" s="109"/>
      <c r="L877" s="108"/>
      <c r="M877" s="108"/>
      <c r="N877" s="108"/>
      <c r="O877" s="112"/>
      <c r="P877" s="112"/>
      <c r="Q877" s="108"/>
      <c r="R877" s="108"/>
      <c r="S877" s="112"/>
    </row>
    <row r="878" spans="1:19" ht="15.75" customHeight="1" x14ac:dyDescent="0.2">
      <c r="A878" s="108"/>
      <c r="B878" s="108"/>
      <c r="C878" s="108"/>
      <c r="D878" s="107"/>
      <c r="E878" s="108"/>
      <c r="F878" s="108"/>
      <c r="G878" s="108"/>
      <c r="H878" s="108"/>
      <c r="I878" s="108"/>
      <c r="J878" s="109"/>
      <c r="K878" s="109"/>
      <c r="L878" s="108"/>
      <c r="M878" s="108"/>
      <c r="N878" s="108"/>
      <c r="O878" s="112"/>
      <c r="P878" s="112"/>
      <c r="Q878" s="108"/>
      <c r="R878" s="108"/>
      <c r="S878" s="112"/>
    </row>
    <row r="879" spans="1:19" ht="15.75" customHeight="1" x14ac:dyDescent="0.2">
      <c r="A879" s="108"/>
      <c r="B879" s="108"/>
      <c r="C879" s="108"/>
      <c r="D879" s="107"/>
      <c r="E879" s="108"/>
      <c r="F879" s="108"/>
      <c r="G879" s="108"/>
      <c r="H879" s="108"/>
      <c r="I879" s="108"/>
      <c r="J879" s="109"/>
      <c r="K879" s="109"/>
      <c r="L879" s="108"/>
      <c r="M879" s="108"/>
      <c r="N879" s="108"/>
      <c r="O879" s="112"/>
      <c r="P879" s="112"/>
      <c r="Q879" s="108"/>
      <c r="R879" s="108"/>
      <c r="S879" s="112"/>
    </row>
    <row r="880" spans="1:19" ht="15.75" customHeight="1" x14ac:dyDescent="0.2">
      <c r="A880" s="108"/>
      <c r="B880" s="108"/>
      <c r="C880" s="108"/>
      <c r="D880" s="107"/>
      <c r="E880" s="108"/>
      <c r="F880" s="108"/>
      <c r="G880" s="108"/>
      <c r="H880" s="108"/>
      <c r="I880" s="108"/>
      <c r="J880" s="109"/>
      <c r="K880" s="109"/>
      <c r="L880" s="108"/>
      <c r="M880" s="108"/>
      <c r="N880" s="108"/>
      <c r="O880" s="112"/>
      <c r="P880" s="112"/>
      <c r="Q880" s="108"/>
      <c r="R880" s="108"/>
      <c r="S880" s="112"/>
    </row>
    <row r="881" spans="1:19" ht="15.75" customHeight="1" x14ac:dyDescent="0.2">
      <c r="A881" s="108"/>
      <c r="B881" s="108"/>
      <c r="C881" s="108"/>
      <c r="D881" s="107"/>
      <c r="E881" s="108"/>
      <c r="F881" s="108"/>
      <c r="G881" s="108"/>
      <c r="H881" s="108"/>
      <c r="I881" s="108"/>
      <c r="J881" s="109"/>
      <c r="K881" s="109"/>
      <c r="L881" s="108"/>
      <c r="M881" s="108"/>
      <c r="N881" s="108"/>
      <c r="O881" s="112"/>
      <c r="P881" s="112"/>
      <c r="Q881" s="108"/>
      <c r="R881" s="108"/>
      <c r="S881" s="112"/>
    </row>
    <row r="882" spans="1:19" ht="15.75" customHeight="1" x14ac:dyDescent="0.2">
      <c r="A882" s="108"/>
      <c r="B882" s="108"/>
      <c r="C882" s="108"/>
      <c r="D882" s="107"/>
      <c r="E882" s="108"/>
      <c r="F882" s="108"/>
      <c r="G882" s="108"/>
      <c r="H882" s="108"/>
      <c r="I882" s="108"/>
      <c r="J882" s="109"/>
      <c r="K882" s="109"/>
      <c r="L882" s="108"/>
      <c r="M882" s="108"/>
      <c r="N882" s="108"/>
      <c r="O882" s="112"/>
      <c r="P882" s="112"/>
      <c r="Q882" s="108"/>
      <c r="R882" s="108"/>
      <c r="S882" s="112"/>
    </row>
    <row r="883" spans="1:19" ht="15.75" customHeight="1" x14ac:dyDescent="0.2">
      <c r="A883" s="108"/>
      <c r="B883" s="108"/>
      <c r="C883" s="108"/>
      <c r="D883" s="107"/>
      <c r="E883" s="108"/>
      <c r="F883" s="108"/>
      <c r="G883" s="108"/>
      <c r="H883" s="108"/>
      <c r="I883" s="108"/>
      <c r="J883" s="109"/>
      <c r="K883" s="109"/>
      <c r="L883" s="108"/>
      <c r="M883" s="108"/>
      <c r="N883" s="108"/>
      <c r="O883" s="112"/>
      <c r="P883" s="112"/>
      <c r="Q883" s="108"/>
      <c r="R883" s="108"/>
      <c r="S883" s="112"/>
    </row>
    <row r="884" spans="1:19" ht="15.75" customHeight="1" x14ac:dyDescent="0.2">
      <c r="A884" s="108"/>
      <c r="B884" s="108"/>
      <c r="C884" s="108"/>
      <c r="D884" s="107"/>
      <c r="E884" s="108"/>
      <c r="F884" s="108"/>
      <c r="G884" s="108"/>
      <c r="H884" s="108"/>
      <c r="I884" s="108"/>
      <c r="J884" s="109"/>
      <c r="K884" s="109"/>
      <c r="L884" s="108"/>
      <c r="M884" s="108"/>
      <c r="N884" s="108"/>
      <c r="O884" s="112"/>
      <c r="P884" s="112"/>
      <c r="Q884" s="108"/>
      <c r="R884" s="108"/>
      <c r="S884" s="112"/>
    </row>
    <row r="885" spans="1:19" ht="15.75" customHeight="1" x14ac:dyDescent="0.2">
      <c r="A885" s="108"/>
      <c r="B885" s="108"/>
      <c r="C885" s="108"/>
      <c r="D885" s="107"/>
      <c r="E885" s="108"/>
      <c r="F885" s="108"/>
      <c r="G885" s="108"/>
      <c r="H885" s="108"/>
      <c r="I885" s="108"/>
      <c r="J885" s="109"/>
      <c r="K885" s="109"/>
      <c r="L885" s="108"/>
      <c r="M885" s="108"/>
      <c r="N885" s="108"/>
      <c r="O885" s="112"/>
      <c r="P885" s="112"/>
      <c r="Q885" s="108"/>
      <c r="R885" s="108"/>
      <c r="S885" s="112"/>
    </row>
    <row r="886" spans="1:19" ht="15.75" customHeight="1" x14ac:dyDescent="0.2">
      <c r="A886" s="108"/>
      <c r="B886" s="108"/>
      <c r="C886" s="108"/>
      <c r="D886" s="107"/>
      <c r="E886" s="108"/>
      <c r="F886" s="108"/>
      <c r="G886" s="108"/>
      <c r="H886" s="108"/>
      <c r="I886" s="108"/>
      <c r="J886" s="109"/>
      <c r="K886" s="109"/>
      <c r="L886" s="108"/>
      <c r="M886" s="108"/>
      <c r="N886" s="108"/>
      <c r="O886" s="112"/>
      <c r="P886" s="112"/>
      <c r="Q886" s="108"/>
      <c r="R886" s="108"/>
      <c r="S886" s="112"/>
    </row>
    <row r="887" spans="1:19" ht="15.75" customHeight="1" x14ac:dyDescent="0.2">
      <c r="A887" s="108"/>
      <c r="B887" s="108"/>
      <c r="C887" s="108"/>
      <c r="D887" s="107"/>
      <c r="E887" s="108"/>
      <c r="F887" s="108"/>
      <c r="G887" s="108"/>
      <c r="H887" s="108"/>
      <c r="I887" s="108"/>
      <c r="J887" s="109"/>
      <c r="K887" s="109"/>
      <c r="L887" s="108"/>
      <c r="M887" s="108"/>
      <c r="N887" s="108"/>
      <c r="O887" s="112"/>
      <c r="P887" s="112"/>
      <c r="Q887" s="108"/>
      <c r="R887" s="108"/>
      <c r="S887" s="112"/>
    </row>
    <row r="888" spans="1:19" ht="15.75" customHeight="1" x14ac:dyDescent="0.2">
      <c r="A888" s="108"/>
      <c r="B888" s="108"/>
      <c r="C888" s="108"/>
      <c r="D888" s="107"/>
      <c r="E888" s="108"/>
      <c r="F888" s="108"/>
      <c r="G888" s="108"/>
      <c r="H888" s="108"/>
      <c r="I888" s="108"/>
      <c r="J888" s="109"/>
      <c r="K888" s="109"/>
      <c r="L888" s="108"/>
      <c r="M888" s="108"/>
      <c r="N888" s="108"/>
      <c r="O888" s="112"/>
      <c r="P888" s="112"/>
      <c r="Q888" s="108"/>
      <c r="R888" s="108"/>
      <c r="S888" s="112"/>
    </row>
    <row r="889" spans="1:19" ht="15.75" customHeight="1" x14ac:dyDescent="0.2">
      <c r="A889" s="108"/>
      <c r="B889" s="108"/>
      <c r="C889" s="108"/>
      <c r="D889" s="107"/>
      <c r="E889" s="108"/>
      <c r="F889" s="108"/>
      <c r="G889" s="108"/>
      <c r="H889" s="108"/>
      <c r="I889" s="108"/>
      <c r="J889" s="109"/>
      <c r="K889" s="109"/>
      <c r="L889" s="108"/>
      <c r="M889" s="108"/>
      <c r="N889" s="108"/>
      <c r="O889" s="112"/>
      <c r="P889" s="112"/>
      <c r="Q889" s="108"/>
      <c r="R889" s="108"/>
      <c r="S889" s="112"/>
    </row>
    <row r="890" spans="1:19" ht="15.75" customHeight="1" x14ac:dyDescent="0.2">
      <c r="A890" s="108"/>
      <c r="B890" s="108"/>
      <c r="C890" s="108"/>
      <c r="D890" s="107"/>
      <c r="E890" s="108"/>
      <c r="F890" s="108"/>
      <c r="G890" s="108"/>
      <c r="H890" s="108"/>
      <c r="I890" s="108"/>
      <c r="J890" s="109"/>
      <c r="K890" s="109"/>
      <c r="L890" s="108"/>
      <c r="M890" s="108"/>
      <c r="N890" s="108"/>
      <c r="O890" s="112"/>
      <c r="P890" s="112"/>
      <c r="Q890" s="108"/>
      <c r="R890" s="108"/>
      <c r="S890" s="112"/>
    </row>
    <row r="891" spans="1:19" ht="15.75" customHeight="1" x14ac:dyDescent="0.2">
      <c r="A891" s="108"/>
      <c r="B891" s="108"/>
      <c r="C891" s="108"/>
      <c r="D891" s="107"/>
      <c r="E891" s="108"/>
      <c r="F891" s="108"/>
      <c r="G891" s="108"/>
      <c r="H891" s="108"/>
      <c r="I891" s="108"/>
      <c r="J891" s="109"/>
      <c r="K891" s="109"/>
      <c r="L891" s="108"/>
      <c r="M891" s="108"/>
      <c r="N891" s="108"/>
      <c r="O891" s="112"/>
      <c r="P891" s="112"/>
      <c r="Q891" s="108"/>
      <c r="R891" s="108"/>
      <c r="S891" s="112"/>
    </row>
    <row r="892" spans="1:19" ht="15.75" customHeight="1" x14ac:dyDescent="0.2">
      <c r="A892" s="108"/>
      <c r="B892" s="108"/>
      <c r="C892" s="108"/>
      <c r="D892" s="107"/>
      <c r="E892" s="108"/>
      <c r="F892" s="108"/>
      <c r="G892" s="108"/>
      <c r="H892" s="108"/>
      <c r="I892" s="108"/>
      <c r="J892" s="109"/>
      <c r="K892" s="109"/>
      <c r="L892" s="108"/>
      <c r="M892" s="108"/>
      <c r="N892" s="108"/>
      <c r="O892" s="112"/>
      <c r="P892" s="112"/>
      <c r="Q892" s="108"/>
      <c r="R892" s="108"/>
      <c r="S892" s="112"/>
    </row>
    <row r="893" spans="1:19" ht="15.75" customHeight="1" x14ac:dyDescent="0.2">
      <c r="A893" s="108"/>
      <c r="B893" s="108"/>
      <c r="C893" s="108"/>
      <c r="D893" s="107"/>
      <c r="E893" s="108"/>
      <c r="F893" s="108"/>
      <c r="G893" s="108"/>
      <c r="H893" s="108"/>
      <c r="I893" s="108"/>
      <c r="J893" s="109"/>
      <c r="K893" s="109"/>
      <c r="L893" s="108"/>
      <c r="M893" s="108"/>
      <c r="N893" s="108"/>
      <c r="O893" s="112"/>
      <c r="P893" s="112"/>
      <c r="Q893" s="108"/>
      <c r="R893" s="108"/>
      <c r="S893" s="112"/>
    </row>
    <row r="894" spans="1:19" ht="15.75" customHeight="1" x14ac:dyDescent="0.2">
      <c r="A894" s="108"/>
      <c r="B894" s="108"/>
      <c r="C894" s="108"/>
      <c r="D894" s="107"/>
      <c r="E894" s="108"/>
      <c r="F894" s="108"/>
      <c r="G894" s="108"/>
      <c r="H894" s="108"/>
      <c r="I894" s="108"/>
      <c r="J894" s="109"/>
      <c r="K894" s="109"/>
      <c r="L894" s="108"/>
      <c r="M894" s="108"/>
      <c r="N894" s="108"/>
      <c r="O894" s="112"/>
      <c r="P894" s="112"/>
      <c r="Q894" s="108"/>
      <c r="R894" s="108"/>
      <c r="S894" s="112"/>
    </row>
    <row r="895" spans="1:19" ht="15.75" customHeight="1" x14ac:dyDescent="0.2">
      <c r="A895" s="108"/>
      <c r="B895" s="108"/>
      <c r="C895" s="108"/>
      <c r="D895" s="107"/>
      <c r="E895" s="108"/>
      <c r="F895" s="108"/>
      <c r="G895" s="108"/>
      <c r="H895" s="108"/>
      <c r="I895" s="108"/>
      <c r="J895" s="109"/>
      <c r="K895" s="109"/>
      <c r="L895" s="108"/>
      <c r="M895" s="108"/>
      <c r="N895" s="108"/>
      <c r="O895" s="112"/>
      <c r="P895" s="112"/>
      <c r="Q895" s="108"/>
      <c r="R895" s="108"/>
      <c r="S895" s="112"/>
    </row>
    <row r="896" spans="1:19" ht="15.75" customHeight="1" x14ac:dyDescent="0.2">
      <c r="A896" s="108"/>
      <c r="B896" s="108"/>
      <c r="C896" s="108"/>
      <c r="D896" s="107"/>
      <c r="E896" s="108"/>
      <c r="F896" s="108"/>
      <c r="G896" s="108"/>
      <c r="H896" s="108"/>
      <c r="I896" s="108"/>
      <c r="J896" s="109"/>
      <c r="K896" s="109"/>
      <c r="L896" s="108"/>
      <c r="M896" s="108"/>
      <c r="N896" s="108"/>
      <c r="O896" s="112"/>
      <c r="P896" s="112"/>
      <c r="Q896" s="108"/>
      <c r="R896" s="108"/>
      <c r="S896" s="112"/>
    </row>
    <row r="897" spans="1:19" ht="15.75" customHeight="1" x14ac:dyDescent="0.2">
      <c r="A897" s="108"/>
      <c r="B897" s="108"/>
      <c r="C897" s="108"/>
      <c r="D897" s="107"/>
      <c r="E897" s="108"/>
      <c r="F897" s="108"/>
      <c r="G897" s="108"/>
      <c r="H897" s="108"/>
      <c r="I897" s="108"/>
      <c r="J897" s="109"/>
      <c r="K897" s="109"/>
      <c r="L897" s="108"/>
      <c r="M897" s="108"/>
      <c r="N897" s="108"/>
      <c r="O897" s="112"/>
      <c r="P897" s="112"/>
      <c r="Q897" s="108"/>
      <c r="R897" s="108"/>
      <c r="S897" s="112"/>
    </row>
    <row r="898" spans="1:19" ht="15.75" customHeight="1" x14ac:dyDescent="0.2">
      <c r="A898" s="108"/>
      <c r="B898" s="108"/>
      <c r="C898" s="108"/>
      <c r="D898" s="107"/>
      <c r="E898" s="108"/>
      <c r="F898" s="108"/>
      <c r="G898" s="108"/>
      <c r="H898" s="108"/>
      <c r="I898" s="108"/>
      <c r="J898" s="109"/>
      <c r="K898" s="109"/>
      <c r="L898" s="108"/>
      <c r="M898" s="108"/>
      <c r="N898" s="108"/>
      <c r="O898" s="112"/>
      <c r="P898" s="112"/>
      <c r="Q898" s="108"/>
      <c r="R898" s="108"/>
      <c r="S898" s="112"/>
    </row>
    <row r="899" spans="1:19" ht="15.75" customHeight="1" x14ac:dyDescent="0.2">
      <c r="A899" s="108"/>
      <c r="B899" s="108"/>
      <c r="C899" s="108"/>
      <c r="D899" s="107"/>
      <c r="E899" s="108"/>
      <c r="F899" s="108"/>
      <c r="G899" s="108"/>
      <c r="H899" s="108"/>
      <c r="I899" s="108"/>
      <c r="J899" s="109"/>
      <c r="K899" s="109"/>
      <c r="L899" s="108"/>
      <c r="M899" s="108"/>
      <c r="N899" s="108"/>
      <c r="O899" s="112"/>
      <c r="P899" s="112"/>
      <c r="Q899" s="108"/>
      <c r="R899" s="108"/>
      <c r="S899" s="112"/>
    </row>
    <row r="900" spans="1:19" ht="15.75" customHeight="1" x14ac:dyDescent="0.2">
      <c r="A900" s="108"/>
      <c r="B900" s="108"/>
      <c r="C900" s="108"/>
      <c r="D900" s="107"/>
      <c r="E900" s="108"/>
      <c r="F900" s="108"/>
      <c r="G900" s="108"/>
      <c r="H900" s="108"/>
      <c r="I900" s="108"/>
      <c r="J900" s="109"/>
      <c r="K900" s="109"/>
      <c r="L900" s="108"/>
      <c r="M900" s="108"/>
      <c r="N900" s="108"/>
      <c r="O900" s="112"/>
      <c r="P900" s="112"/>
      <c r="Q900" s="108"/>
      <c r="R900" s="108"/>
      <c r="S900" s="112"/>
    </row>
    <row r="901" spans="1:19" ht="15.75" customHeight="1" x14ac:dyDescent="0.2">
      <c r="A901" s="108"/>
      <c r="B901" s="108"/>
      <c r="C901" s="108"/>
      <c r="D901" s="107"/>
      <c r="E901" s="108"/>
      <c r="F901" s="108"/>
      <c r="G901" s="108"/>
      <c r="H901" s="108"/>
      <c r="I901" s="108"/>
      <c r="J901" s="109"/>
      <c r="K901" s="109"/>
      <c r="L901" s="108"/>
      <c r="M901" s="108"/>
      <c r="N901" s="108"/>
      <c r="O901" s="112"/>
      <c r="P901" s="112"/>
      <c r="Q901" s="108"/>
      <c r="R901" s="108"/>
      <c r="S901" s="112"/>
    </row>
    <row r="902" spans="1:19" ht="15.75" customHeight="1" x14ac:dyDescent="0.2">
      <c r="A902" s="108"/>
      <c r="B902" s="108"/>
      <c r="C902" s="108"/>
      <c r="D902" s="107"/>
      <c r="E902" s="108"/>
      <c r="F902" s="108"/>
      <c r="G902" s="108"/>
      <c r="H902" s="108"/>
      <c r="I902" s="108"/>
      <c r="J902" s="109"/>
      <c r="K902" s="109"/>
      <c r="L902" s="108"/>
      <c r="M902" s="108"/>
      <c r="N902" s="108"/>
      <c r="O902" s="112"/>
      <c r="P902" s="112"/>
      <c r="Q902" s="108"/>
      <c r="R902" s="108"/>
      <c r="S902" s="112"/>
    </row>
    <row r="903" spans="1:19" ht="15.75" customHeight="1" x14ac:dyDescent="0.2">
      <c r="A903" s="108"/>
      <c r="B903" s="108"/>
      <c r="C903" s="108"/>
      <c r="D903" s="107"/>
      <c r="E903" s="108"/>
      <c r="F903" s="108"/>
      <c r="G903" s="108"/>
      <c r="H903" s="108"/>
      <c r="I903" s="108"/>
      <c r="J903" s="109"/>
      <c r="K903" s="109"/>
      <c r="L903" s="108"/>
      <c r="M903" s="108"/>
      <c r="N903" s="108"/>
      <c r="O903" s="112"/>
      <c r="P903" s="112"/>
      <c r="Q903" s="108"/>
      <c r="R903" s="108"/>
      <c r="S903" s="112"/>
    </row>
    <row r="904" spans="1:19" ht="15.75" customHeight="1" x14ac:dyDescent="0.2">
      <c r="A904" s="108"/>
      <c r="B904" s="108"/>
      <c r="C904" s="108"/>
      <c r="D904" s="107"/>
      <c r="E904" s="108"/>
      <c r="F904" s="108"/>
      <c r="G904" s="108"/>
      <c r="H904" s="108"/>
      <c r="I904" s="108"/>
      <c r="J904" s="109"/>
      <c r="K904" s="109"/>
      <c r="L904" s="108"/>
      <c r="M904" s="108"/>
      <c r="N904" s="108"/>
      <c r="O904" s="112"/>
      <c r="P904" s="112"/>
      <c r="Q904" s="108"/>
      <c r="R904" s="108"/>
      <c r="S904" s="112"/>
    </row>
    <row r="905" spans="1:19" ht="15.75" customHeight="1" x14ac:dyDescent="0.2">
      <c r="A905" s="108"/>
      <c r="B905" s="108"/>
      <c r="C905" s="108"/>
      <c r="D905" s="107"/>
      <c r="E905" s="108"/>
      <c r="F905" s="108"/>
      <c r="G905" s="108"/>
      <c r="H905" s="108"/>
      <c r="I905" s="108"/>
      <c r="J905" s="109"/>
      <c r="K905" s="109"/>
      <c r="L905" s="108"/>
      <c r="M905" s="108"/>
      <c r="N905" s="108"/>
      <c r="O905" s="112"/>
      <c r="P905" s="112"/>
      <c r="Q905" s="108"/>
      <c r="R905" s="108"/>
      <c r="S905" s="112"/>
    </row>
    <row r="906" spans="1:19" ht="15.75" customHeight="1" x14ac:dyDescent="0.2">
      <c r="A906" s="108"/>
      <c r="B906" s="108"/>
      <c r="C906" s="108"/>
      <c r="D906" s="107"/>
      <c r="E906" s="108"/>
      <c r="F906" s="108"/>
      <c r="G906" s="108"/>
      <c r="H906" s="108"/>
      <c r="I906" s="108"/>
      <c r="J906" s="109"/>
      <c r="K906" s="109"/>
      <c r="L906" s="108"/>
      <c r="M906" s="108"/>
      <c r="N906" s="108"/>
      <c r="O906" s="112"/>
      <c r="P906" s="112"/>
      <c r="Q906" s="108"/>
      <c r="R906" s="108"/>
      <c r="S906" s="112"/>
    </row>
    <row r="907" spans="1:19" ht="15.75" customHeight="1" x14ac:dyDescent="0.2">
      <c r="A907" s="108"/>
      <c r="B907" s="108"/>
      <c r="C907" s="108"/>
      <c r="D907" s="107"/>
      <c r="E907" s="108"/>
      <c r="F907" s="108"/>
      <c r="G907" s="108"/>
      <c r="H907" s="108"/>
      <c r="I907" s="108"/>
      <c r="J907" s="109"/>
      <c r="K907" s="109"/>
      <c r="L907" s="108"/>
      <c r="M907" s="108"/>
      <c r="N907" s="108"/>
      <c r="O907" s="112"/>
      <c r="P907" s="112"/>
      <c r="Q907" s="108"/>
      <c r="R907" s="108"/>
      <c r="S907" s="112"/>
    </row>
    <row r="908" spans="1:19" ht="15.75" customHeight="1" x14ac:dyDescent="0.2">
      <c r="A908" s="108"/>
      <c r="B908" s="108"/>
      <c r="C908" s="108"/>
      <c r="D908" s="107"/>
      <c r="E908" s="108"/>
      <c r="F908" s="108"/>
      <c r="G908" s="108"/>
      <c r="H908" s="108"/>
      <c r="I908" s="108"/>
      <c r="J908" s="109"/>
      <c r="K908" s="109"/>
      <c r="L908" s="108"/>
      <c r="M908" s="108"/>
      <c r="N908" s="108"/>
      <c r="O908" s="112"/>
      <c r="P908" s="112"/>
      <c r="Q908" s="108"/>
      <c r="R908" s="108"/>
      <c r="S908" s="112"/>
    </row>
    <row r="909" spans="1:19" ht="15.75" customHeight="1" x14ac:dyDescent="0.2">
      <c r="A909" s="108"/>
      <c r="B909" s="108"/>
      <c r="C909" s="108"/>
      <c r="D909" s="107"/>
      <c r="E909" s="108"/>
      <c r="F909" s="108"/>
      <c r="G909" s="108"/>
      <c r="H909" s="108"/>
      <c r="I909" s="108"/>
      <c r="J909" s="109"/>
      <c r="K909" s="109"/>
      <c r="L909" s="108"/>
      <c r="M909" s="108"/>
      <c r="N909" s="108"/>
      <c r="O909" s="112"/>
      <c r="P909" s="112"/>
      <c r="Q909" s="108"/>
      <c r="R909" s="108"/>
      <c r="S909" s="112"/>
    </row>
    <row r="910" spans="1:19" ht="15.75" customHeight="1" x14ac:dyDescent="0.2">
      <c r="A910" s="108"/>
      <c r="B910" s="108"/>
      <c r="C910" s="108"/>
      <c r="D910" s="107"/>
      <c r="E910" s="108"/>
      <c r="F910" s="108"/>
      <c r="G910" s="108"/>
      <c r="H910" s="108"/>
      <c r="I910" s="108"/>
      <c r="J910" s="109"/>
      <c r="K910" s="109"/>
      <c r="L910" s="108"/>
      <c r="M910" s="108"/>
      <c r="N910" s="108"/>
      <c r="O910" s="112"/>
      <c r="P910" s="112"/>
      <c r="Q910" s="108"/>
      <c r="R910" s="108"/>
      <c r="S910" s="112"/>
    </row>
    <row r="911" spans="1:19" ht="15.75" customHeight="1" x14ac:dyDescent="0.2">
      <c r="A911" s="108"/>
      <c r="B911" s="108"/>
      <c r="C911" s="108"/>
      <c r="D911" s="107"/>
      <c r="E911" s="108"/>
      <c r="F911" s="108"/>
      <c r="G911" s="108"/>
      <c r="H911" s="108"/>
      <c r="I911" s="108"/>
      <c r="J911" s="109"/>
      <c r="K911" s="109"/>
      <c r="L911" s="108"/>
      <c r="M911" s="108"/>
      <c r="N911" s="108"/>
      <c r="O911" s="112"/>
      <c r="P911" s="112"/>
      <c r="Q911" s="108"/>
      <c r="R911" s="108"/>
      <c r="S911" s="112"/>
    </row>
    <row r="912" spans="1:19" ht="15.75" customHeight="1" x14ac:dyDescent="0.2">
      <c r="A912" s="108"/>
      <c r="B912" s="108"/>
      <c r="C912" s="108"/>
      <c r="D912" s="107"/>
      <c r="E912" s="108"/>
      <c r="F912" s="108"/>
      <c r="G912" s="108"/>
      <c r="H912" s="108"/>
      <c r="I912" s="108"/>
      <c r="J912" s="109"/>
      <c r="K912" s="109"/>
      <c r="L912" s="108"/>
      <c r="M912" s="108"/>
      <c r="N912" s="108"/>
      <c r="O912" s="112"/>
      <c r="P912" s="112"/>
      <c r="Q912" s="108"/>
      <c r="R912" s="108"/>
      <c r="S912" s="112"/>
    </row>
    <row r="913" spans="1:19" ht="15.75" customHeight="1" x14ac:dyDescent="0.2">
      <c r="A913" s="108"/>
      <c r="B913" s="108"/>
      <c r="C913" s="108"/>
      <c r="D913" s="107"/>
      <c r="E913" s="108"/>
      <c r="F913" s="108"/>
      <c r="G913" s="108"/>
      <c r="H913" s="108"/>
      <c r="I913" s="108"/>
      <c r="J913" s="109"/>
      <c r="K913" s="109"/>
      <c r="L913" s="108"/>
      <c r="M913" s="108"/>
      <c r="N913" s="108"/>
      <c r="O913" s="112"/>
      <c r="P913" s="112"/>
      <c r="Q913" s="108"/>
      <c r="R913" s="108"/>
      <c r="S913" s="112"/>
    </row>
    <row r="914" spans="1:19" ht="15.75" customHeight="1" x14ac:dyDescent="0.2">
      <c r="A914" s="108"/>
      <c r="B914" s="108"/>
      <c r="C914" s="108"/>
      <c r="D914" s="107"/>
      <c r="E914" s="108"/>
      <c r="F914" s="108"/>
      <c r="G914" s="108"/>
      <c r="H914" s="108"/>
      <c r="I914" s="108"/>
      <c r="J914" s="109"/>
      <c r="K914" s="109"/>
      <c r="L914" s="108"/>
      <c r="M914" s="108"/>
      <c r="N914" s="108"/>
      <c r="O914" s="112"/>
      <c r="P914" s="112"/>
      <c r="Q914" s="108"/>
      <c r="R914" s="108"/>
      <c r="S914" s="112"/>
    </row>
    <row r="915" spans="1:19" ht="15.75" customHeight="1" x14ac:dyDescent="0.2">
      <c r="A915" s="108"/>
      <c r="B915" s="108"/>
      <c r="C915" s="108"/>
      <c r="D915" s="107"/>
      <c r="E915" s="108"/>
      <c r="F915" s="108"/>
      <c r="G915" s="108"/>
      <c r="H915" s="108"/>
      <c r="I915" s="108"/>
      <c r="J915" s="109"/>
      <c r="K915" s="109"/>
      <c r="L915" s="108"/>
      <c r="M915" s="108"/>
      <c r="N915" s="108"/>
      <c r="O915" s="112"/>
      <c r="P915" s="112"/>
      <c r="Q915" s="108"/>
      <c r="R915" s="108"/>
      <c r="S915" s="112"/>
    </row>
    <row r="916" spans="1:19" ht="15.75" customHeight="1" x14ac:dyDescent="0.2">
      <c r="A916" s="108"/>
      <c r="B916" s="108"/>
      <c r="C916" s="108"/>
      <c r="D916" s="107"/>
      <c r="E916" s="108"/>
      <c r="F916" s="108"/>
      <c r="G916" s="108"/>
      <c r="H916" s="108"/>
      <c r="I916" s="108"/>
      <c r="J916" s="109"/>
      <c r="K916" s="109"/>
      <c r="L916" s="108"/>
      <c r="M916" s="108"/>
      <c r="N916" s="108"/>
      <c r="O916" s="112"/>
      <c r="P916" s="112"/>
      <c r="Q916" s="108"/>
      <c r="R916" s="108"/>
      <c r="S916" s="112"/>
    </row>
    <row r="917" spans="1:19" ht="15.75" customHeight="1" x14ac:dyDescent="0.2">
      <c r="A917" s="108"/>
      <c r="B917" s="108"/>
      <c r="C917" s="108"/>
      <c r="D917" s="107"/>
      <c r="E917" s="108"/>
      <c r="F917" s="108"/>
      <c r="G917" s="108"/>
      <c r="H917" s="108"/>
      <c r="I917" s="108"/>
      <c r="J917" s="109"/>
      <c r="K917" s="109"/>
      <c r="L917" s="108"/>
      <c r="M917" s="108"/>
      <c r="N917" s="108"/>
      <c r="O917" s="112"/>
      <c r="P917" s="112"/>
      <c r="Q917" s="108"/>
      <c r="R917" s="108"/>
      <c r="S917" s="112"/>
    </row>
    <row r="918" spans="1:19" ht="15.75" customHeight="1" x14ac:dyDescent="0.2">
      <c r="A918" s="108"/>
      <c r="B918" s="108"/>
      <c r="C918" s="108"/>
      <c r="D918" s="107"/>
      <c r="E918" s="108"/>
      <c r="F918" s="108"/>
      <c r="G918" s="108"/>
      <c r="H918" s="108"/>
      <c r="I918" s="108"/>
      <c r="J918" s="109"/>
      <c r="K918" s="109"/>
      <c r="L918" s="108"/>
      <c r="M918" s="108"/>
      <c r="N918" s="108"/>
      <c r="O918" s="112"/>
      <c r="P918" s="112"/>
      <c r="Q918" s="108"/>
      <c r="R918" s="108"/>
      <c r="S918" s="112"/>
    </row>
    <row r="919" spans="1:19" ht="15.75" customHeight="1" x14ac:dyDescent="0.2">
      <c r="A919" s="108"/>
      <c r="B919" s="108"/>
      <c r="C919" s="108"/>
      <c r="D919" s="107"/>
      <c r="E919" s="108"/>
      <c r="F919" s="108"/>
      <c r="G919" s="108"/>
      <c r="H919" s="108"/>
      <c r="I919" s="108"/>
      <c r="J919" s="109"/>
      <c r="K919" s="109"/>
      <c r="L919" s="108"/>
      <c r="M919" s="108"/>
      <c r="N919" s="108"/>
      <c r="O919" s="112"/>
      <c r="P919" s="112"/>
      <c r="Q919" s="108"/>
      <c r="R919" s="108"/>
      <c r="S919" s="112"/>
    </row>
    <row r="920" spans="1:19" ht="15.75" customHeight="1" x14ac:dyDescent="0.2">
      <c r="A920" s="108"/>
      <c r="B920" s="108"/>
      <c r="C920" s="108"/>
      <c r="D920" s="107"/>
      <c r="E920" s="108"/>
      <c r="F920" s="108"/>
      <c r="G920" s="108"/>
      <c r="H920" s="108"/>
      <c r="I920" s="108"/>
      <c r="J920" s="109"/>
      <c r="K920" s="109"/>
      <c r="L920" s="108"/>
      <c r="M920" s="108"/>
      <c r="N920" s="108"/>
      <c r="O920" s="112"/>
      <c r="P920" s="112"/>
      <c r="Q920" s="108"/>
      <c r="R920" s="108"/>
      <c r="S920" s="112"/>
    </row>
    <row r="921" spans="1:19" ht="15.75" customHeight="1" x14ac:dyDescent="0.2">
      <c r="A921" s="108"/>
      <c r="B921" s="108"/>
      <c r="C921" s="108"/>
      <c r="D921" s="107"/>
      <c r="E921" s="108"/>
      <c r="F921" s="108"/>
      <c r="G921" s="108"/>
      <c r="H921" s="108"/>
      <c r="I921" s="108"/>
      <c r="J921" s="109"/>
      <c r="K921" s="109"/>
      <c r="L921" s="108"/>
      <c r="M921" s="108"/>
      <c r="N921" s="108"/>
      <c r="O921" s="112"/>
      <c r="P921" s="112"/>
      <c r="Q921" s="108"/>
      <c r="R921" s="108"/>
      <c r="S921" s="112"/>
    </row>
    <row r="922" spans="1:19" ht="15.75" customHeight="1" x14ac:dyDescent="0.2">
      <c r="A922" s="108"/>
      <c r="B922" s="108"/>
      <c r="C922" s="108"/>
      <c r="D922" s="107"/>
      <c r="E922" s="108"/>
      <c r="F922" s="108"/>
      <c r="G922" s="108"/>
      <c r="H922" s="108"/>
      <c r="I922" s="108"/>
      <c r="J922" s="109"/>
      <c r="K922" s="109"/>
      <c r="L922" s="108"/>
      <c r="M922" s="108"/>
      <c r="N922" s="108"/>
      <c r="O922" s="112"/>
      <c r="P922" s="112"/>
      <c r="Q922" s="108"/>
      <c r="R922" s="108"/>
      <c r="S922" s="112"/>
    </row>
    <row r="923" spans="1:19" ht="15.75" customHeight="1" x14ac:dyDescent="0.2">
      <c r="A923" s="108"/>
      <c r="B923" s="108"/>
      <c r="C923" s="108"/>
      <c r="D923" s="107"/>
      <c r="E923" s="108"/>
      <c r="F923" s="108"/>
      <c r="G923" s="108"/>
      <c r="H923" s="108"/>
      <c r="I923" s="108"/>
      <c r="J923" s="109"/>
      <c r="K923" s="109"/>
      <c r="L923" s="108"/>
      <c r="M923" s="108"/>
      <c r="N923" s="108"/>
      <c r="O923" s="112"/>
      <c r="P923" s="112"/>
      <c r="Q923" s="108"/>
      <c r="R923" s="108"/>
      <c r="S923" s="112"/>
    </row>
    <row r="924" spans="1:19" ht="15.75" customHeight="1" x14ac:dyDescent="0.2">
      <c r="A924" s="108"/>
      <c r="B924" s="108"/>
      <c r="C924" s="108"/>
      <c r="D924" s="107"/>
      <c r="E924" s="108"/>
      <c r="F924" s="108"/>
      <c r="G924" s="108"/>
      <c r="H924" s="108"/>
      <c r="I924" s="108"/>
      <c r="J924" s="109"/>
      <c r="K924" s="109"/>
      <c r="L924" s="108"/>
      <c r="M924" s="108"/>
      <c r="N924" s="108"/>
      <c r="O924" s="112"/>
      <c r="P924" s="112"/>
      <c r="Q924" s="108"/>
      <c r="R924" s="108"/>
      <c r="S924" s="112"/>
    </row>
    <row r="925" spans="1:19" ht="15.75" customHeight="1" x14ac:dyDescent="0.2">
      <c r="A925" s="108"/>
      <c r="B925" s="108"/>
      <c r="C925" s="108"/>
      <c r="D925" s="107"/>
      <c r="E925" s="108"/>
      <c r="F925" s="108"/>
      <c r="G925" s="108"/>
      <c r="H925" s="108"/>
      <c r="I925" s="108"/>
      <c r="J925" s="109"/>
      <c r="K925" s="109"/>
      <c r="L925" s="108"/>
      <c r="M925" s="108"/>
      <c r="N925" s="108"/>
      <c r="O925" s="112"/>
      <c r="P925" s="112"/>
      <c r="Q925" s="108"/>
      <c r="R925" s="108"/>
      <c r="S925" s="112"/>
    </row>
    <row r="926" spans="1:19" ht="15.75" customHeight="1" x14ac:dyDescent="0.2">
      <c r="A926" s="108"/>
      <c r="B926" s="108"/>
      <c r="C926" s="108"/>
      <c r="D926" s="107"/>
      <c r="E926" s="108"/>
      <c r="F926" s="108"/>
      <c r="G926" s="108"/>
      <c r="H926" s="108"/>
      <c r="I926" s="108"/>
      <c r="J926" s="109"/>
      <c r="K926" s="109"/>
      <c r="L926" s="108"/>
      <c r="M926" s="108"/>
      <c r="N926" s="108"/>
      <c r="O926" s="112"/>
      <c r="P926" s="112"/>
      <c r="Q926" s="108"/>
      <c r="R926" s="108"/>
      <c r="S926" s="112"/>
    </row>
    <row r="927" spans="1:19" ht="15.75" customHeight="1" x14ac:dyDescent="0.2">
      <c r="A927" s="108"/>
      <c r="B927" s="108"/>
      <c r="C927" s="108"/>
      <c r="D927" s="107"/>
      <c r="E927" s="108"/>
      <c r="F927" s="108"/>
      <c r="G927" s="108"/>
      <c r="H927" s="108"/>
      <c r="I927" s="108"/>
      <c r="J927" s="109"/>
      <c r="K927" s="109"/>
      <c r="L927" s="108"/>
      <c r="M927" s="108"/>
      <c r="N927" s="108"/>
      <c r="O927" s="112"/>
      <c r="P927" s="112"/>
      <c r="Q927" s="108"/>
      <c r="R927" s="108"/>
      <c r="S927" s="112"/>
    </row>
    <row r="928" spans="1:19" ht="15.75" customHeight="1" x14ac:dyDescent="0.2">
      <c r="A928" s="108"/>
      <c r="B928" s="108"/>
      <c r="C928" s="108"/>
      <c r="D928" s="107"/>
      <c r="E928" s="108"/>
      <c r="F928" s="108"/>
      <c r="G928" s="108"/>
      <c r="H928" s="108"/>
      <c r="I928" s="108"/>
      <c r="J928" s="109"/>
      <c r="K928" s="109"/>
      <c r="L928" s="108"/>
      <c r="M928" s="108"/>
      <c r="N928" s="108"/>
      <c r="O928" s="112"/>
      <c r="P928" s="112"/>
      <c r="Q928" s="108"/>
      <c r="R928" s="108"/>
      <c r="S928" s="112"/>
    </row>
    <row r="929" spans="1:19" ht="15.75" customHeight="1" x14ac:dyDescent="0.2">
      <c r="A929" s="108"/>
      <c r="B929" s="108"/>
      <c r="C929" s="108"/>
      <c r="D929" s="107"/>
      <c r="E929" s="108"/>
      <c r="F929" s="108"/>
      <c r="G929" s="108"/>
      <c r="H929" s="108"/>
      <c r="I929" s="108"/>
      <c r="J929" s="109"/>
      <c r="K929" s="109"/>
      <c r="L929" s="108"/>
      <c r="M929" s="108"/>
      <c r="N929" s="108"/>
      <c r="O929" s="112"/>
      <c r="P929" s="112"/>
      <c r="Q929" s="108"/>
      <c r="R929" s="108"/>
      <c r="S929" s="112"/>
    </row>
    <row r="930" spans="1:19" ht="15.75" customHeight="1" x14ac:dyDescent="0.2">
      <c r="A930" s="108"/>
      <c r="B930" s="108"/>
      <c r="C930" s="108"/>
      <c r="D930" s="107"/>
      <c r="E930" s="108"/>
      <c r="F930" s="108"/>
      <c r="G930" s="108"/>
      <c r="H930" s="108"/>
      <c r="I930" s="108"/>
      <c r="J930" s="109"/>
      <c r="K930" s="109"/>
      <c r="L930" s="108"/>
      <c r="M930" s="108"/>
      <c r="N930" s="108"/>
      <c r="O930" s="112"/>
      <c r="P930" s="112"/>
      <c r="Q930" s="108"/>
      <c r="R930" s="108"/>
      <c r="S930" s="112"/>
    </row>
    <row r="931" spans="1:19" ht="15.75" customHeight="1" x14ac:dyDescent="0.2">
      <c r="A931" s="108"/>
      <c r="B931" s="108"/>
      <c r="C931" s="108"/>
      <c r="D931" s="107"/>
      <c r="E931" s="108"/>
      <c r="F931" s="108"/>
      <c r="G931" s="108"/>
      <c r="H931" s="108"/>
      <c r="I931" s="108"/>
      <c r="J931" s="109"/>
      <c r="K931" s="109"/>
      <c r="L931" s="108"/>
      <c r="M931" s="108"/>
      <c r="N931" s="108"/>
      <c r="O931" s="112"/>
      <c r="P931" s="112"/>
      <c r="Q931" s="108"/>
      <c r="R931" s="108"/>
      <c r="S931" s="112"/>
    </row>
    <row r="932" spans="1:19" ht="15.75" customHeight="1" x14ac:dyDescent="0.2">
      <c r="A932" s="108"/>
      <c r="B932" s="108"/>
      <c r="C932" s="108"/>
      <c r="D932" s="107"/>
      <c r="E932" s="108"/>
      <c r="F932" s="108"/>
      <c r="G932" s="108"/>
      <c r="H932" s="108"/>
      <c r="I932" s="108"/>
      <c r="J932" s="109"/>
      <c r="K932" s="109"/>
      <c r="L932" s="108"/>
      <c r="M932" s="108"/>
      <c r="N932" s="108"/>
      <c r="O932" s="112"/>
      <c r="P932" s="112"/>
      <c r="Q932" s="108"/>
      <c r="R932" s="108"/>
      <c r="S932" s="112"/>
    </row>
    <row r="933" spans="1:19" ht="15.75" customHeight="1" x14ac:dyDescent="0.2">
      <c r="A933" s="108"/>
      <c r="B933" s="108"/>
      <c r="C933" s="108"/>
      <c r="D933" s="107"/>
      <c r="E933" s="108"/>
      <c r="F933" s="108"/>
      <c r="G933" s="108"/>
      <c r="H933" s="108"/>
      <c r="I933" s="108"/>
      <c r="J933" s="109"/>
      <c r="K933" s="109"/>
      <c r="L933" s="108"/>
      <c r="M933" s="108"/>
      <c r="N933" s="108"/>
      <c r="O933" s="112"/>
      <c r="P933" s="112"/>
      <c r="Q933" s="108"/>
      <c r="R933" s="108"/>
      <c r="S933" s="112"/>
    </row>
    <row r="934" spans="1:19" ht="15.75" customHeight="1" x14ac:dyDescent="0.2">
      <c r="A934" s="108"/>
      <c r="B934" s="108"/>
      <c r="C934" s="108"/>
      <c r="D934" s="107"/>
      <c r="E934" s="108"/>
      <c r="F934" s="108"/>
      <c r="G934" s="108"/>
      <c r="H934" s="108"/>
      <c r="I934" s="108"/>
      <c r="J934" s="109"/>
      <c r="K934" s="109"/>
      <c r="L934" s="108"/>
      <c r="M934" s="108"/>
      <c r="N934" s="108"/>
      <c r="O934" s="112"/>
      <c r="P934" s="112"/>
      <c r="Q934" s="108"/>
      <c r="R934" s="108"/>
      <c r="S934" s="112"/>
    </row>
    <row r="935" spans="1:19" ht="15.75" customHeight="1" x14ac:dyDescent="0.2">
      <c r="A935" s="108"/>
      <c r="B935" s="108"/>
      <c r="C935" s="108"/>
      <c r="D935" s="107"/>
      <c r="E935" s="108"/>
      <c r="F935" s="108"/>
      <c r="G935" s="108"/>
      <c r="H935" s="108"/>
      <c r="I935" s="108"/>
      <c r="J935" s="109"/>
      <c r="K935" s="109"/>
      <c r="L935" s="108"/>
      <c r="M935" s="108"/>
      <c r="N935" s="108"/>
      <c r="O935" s="112"/>
      <c r="P935" s="112"/>
      <c r="Q935" s="108"/>
      <c r="R935" s="108"/>
      <c r="S935" s="112"/>
    </row>
    <row r="936" spans="1:19" ht="15.75" customHeight="1" x14ac:dyDescent="0.2">
      <c r="A936" s="108"/>
      <c r="B936" s="108"/>
      <c r="C936" s="108"/>
      <c r="D936" s="107"/>
      <c r="E936" s="108"/>
      <c r="F936" s="108"/>
      <c r="G936" s="108"/>
      <c r="H936" s="108"/>
      <c r="I936" s="108"/>
      <c r="J936" s="109"/>
      <c r="K936" s="109"/>
      <c r="L936" s="108"/>
      <c r="M936" s="108"/>
      <c r="N936" s="108"/>
      <c r="O936" s="112"/>
      <c r="P936" s="112"/>
      <c r="Q936" s="108"/>
      <c r="R936" s="108"/>
      <c r="S936" s="112"/>
    </row>
    <row r="937" spans="1:19" ht="15.75" customHeight="1" x14ac:dyDescent="0.2">
      <c r="A937" s="108"/>
      <c r="B937" s="108"/>
      <c r="C937" s="108"/>
      <c r="D937" s="107"/>
      <c r="E937" s="108"/>
      <c r="F937" s="108"/>
      <c r="G937" s="108"/>
      <c r="H937" s="108"/>
      <c r="I937" s="108"/>
      <c r="J937" s="109"/>
      <c r="K937" s="109"/>
      <c r="L937" s="108"/>
      <c r="M937" s="108"/>
      <c r="N937" s="108"/>
      <c r="O937" s="112"/>
      <c r="P937" s="112"/>
      <c r="Q937" s="108"/>
      <c r="R937" s="108"/>
      <c r="S937" s="112"/>
    </row>
    <row r="938" spans="1:19" ht="15.75" customHeight="1" x14ac:dyDescent="0.2">
      <c r="A938" s="108"/>
      <c r="B938" s="108"/>
      <c r="C938" s="108"/>
      <c r="D938" s="107"/>
      <c r="E938" s="108"/>
      <c r="F938" s="108"/>
      <c r="G938" s="108"/>
      <c r="H938" s="108"/>
      <c r="I938" s="108"/>
      <c r="J938" s="109"/>
      <c r="K938" s="109"/>
      <c r="L938" s="108"/>
      <c r="M938" s="108"/>
      <c r="N938" s="108"/>
      <c r="O938" s="112"/>
      <c r="P938" s="112"/>
      <c r="Q938" s="108"/>
      <c r="R938" s="108"/>
      <c r="S938" s="112"/>
    </row>
    <row r="939" spans="1:19" ht="15.75" customHeight="1" x14ac:dyDescent="0.2">
      <c r="A939" s="108"/>
      <c r="B939" s="108"/>
      <c r="C939" s="108"/>
      <c r="D939" s="107"/>
      <c r="E939" s="108"/>
      <c r="F939" s="108"/>
      <c r="G939" s="108"/>
      <c r="H939" s="108"/>
      <c r="I939" s="108"/>
      <c r="J939" s="109"/>
      <c r="K939" s="109"/>
      <c r="L939" s="108"/>
      <c r="M939" s="108"/>
      <c r="N939" s="108"/>
      <c r="O939" s="112"/>
      <c r="P939" s="112"/>
      <c r="Q939" s="108"/>
      <c r="R939" s="108"/>
      <c r="S939" s="112"/>
    </row>
    <row r="940" spans="1:19" ht="15.75" customHeight="1" x14ac:dyDescent="0.2">
      <c r="A940" s="108"/>
      <c r="B940" s="108"/>
      <c r="C940" s="108"/>
      <c r="D940" s="107"/>
      <c r="E940" s="108"/>
      <c r="F940" s="108"/>
      <c r="G940" s="108"/>
      <c r="H940" s="108"/>
      <c r="I940" s="108"/>
      <c r="J940" s="109"/>
      <c r="K940" s="109"/>
      <c r="L940" s="108"/>
      <c r="M940" s="108"/>
      <c r="N940" s="108"/>
      <c r="O940" s="112"/>
      <c r="P940" s="112"/>
      <c r="Q940" s="108"/>
      <c r="R940" s="108"/>
      <c r="S940" s="112"/>
    </row>
    <row r="941" spans="1:19" ht="15.75" customHeight="1" x14ac:dyDescent="0.2">
      <c r="A941" s="108"/>
      <c r="B941" s="108"/>
      <c r="C941" s="108"/>
      <c r="D941" s="107"/>
      <c r="E941" s="108"/>
      <c r="F941" s="108"/>
      <c r="G941" s="108"/>
      <c r="H941" s="108"/>
      <c r="I941" s="108"/>
      <c r="J941" s="109"/>
      <c r="K941" s="109"/>
      <c r="L941" s="108"/>
      <c r="M941" s="108"/>
      <c r="N941" s="108"/>
      <c r="O941" s="112"/>
      <c r="P941" s="112"/>
      <c r="Q941" s="108"/>
      <c r="R941" s="108"/>
      <c r="S941" s="112"/>
    </row>
    <row r="942" spans="1:19" ht="15.75" customHeight="1" x14ac:dyDescent="0.2">
      <c r="A942" s="108"/>
      <c r="B942" s="108"/>
      <c r="C942" s="108"/>
      <c r="D942" s="107"/>
      <c r="E942" s="108"/>
      <c r="F942" s="108"/>
      <c r="G942" s="108"/>
      <c r="H942" s="108"/>
      <c r="I942" s="108"/>
      <c r="J942" s="109"/>
      <c r="K942" s="109"/>
      <c r="L942" s="108"/>
      <c r="M942" s="108"/>
      <c r="N942" s="108"/>
      <c r="O942" s="112"/>
      <c r="P942" s="112"/>
      <c r="Q942" s="108"/>
      <c r="R942" s="108"/>
      <c r="S942" s="112"/>
    </row>
    <row r="943" spans="1:19" ht="15.75" customHeight="1" x14ac:dyDescent="0.2">
      <c r="A943" s="108"/>
      <c r="B943" s="108"/>
      <c r="C943" s="108"/>
      <c r="D943" s="107"/>
      <c r="E943" s="108"/>
      <c r="F943" s="108"/>
      <c r="G943" s="108"/>
      <c r="H943" s="108"/>
      <c r="I943" s="108"/>
      <c r="J943" s="109"/>
      <c r="K943" s="109"/>
      <c r="L943" s="108"/>
      <c r="M943" s="108"/>
      <c r="N943" s="108"/>
      <c r="O943" s="112"/>
      <c r="P943" s="112"/>
      <c r="Q943" s="108"/>
      <c r="R943" s="108"/>
      <c r="S943" s="112"/>
    </row>
    <row r="944" spans="1:19" ht="15.75" customHeight="1" x14ac:dyDescent="0.2">
      <c r="A944" s="108"/>
      <c r="B944" s="108"/>
      <c r="C944" s="108"/>
      <c r="D944" s="107"/>
      <c r="E944" s="108"/>
      <c r="F944" s="108"/>
      <c r="G944" s="108"/>
      <c r="H944" s="108"/>
      <c r="I944" s="108"/>
      <c r="J944" s="109"/>
      <c r="K944" s="109"/>
      <c r="L944" s="108"/>
      <c r="M944" s="108"/>
      <c r="N944" s="108"/>
      <c r="O944" s="112"/>
      <c r="P944" s="112"/>
      <c r="Q944" s="108"/>
      <c r="R944" s="108"/>
      <c r="S944" s="112"/>
    </row>
    <row r="945" spans="1:19" ht="15.75" customHeight="1" x14ac:dyDescent="0.2">
      <c r="A945" s="108"/>
      <c r="B945" s="108"/>
      <c r="C945" s="108"/>
      <c r="D945" s="107"/>
      <c r="E945" s="108"/>
      <c r="F945" s="108"/>
      <c r="G945" s="108"/>
      <c r="H945" s="108"/>
      <c r="I945" s="108"/>
      <c r="J945" s="109"/>
      <c r="K945" s="109"/>
      <c r="L945" s="108"/>
      <c r="M945" s="108"/>
      <c r="N945" s="108"/>
      <c r="O945" s="112"/>
      <c r="P945" s="112"/>
      <c r="Q945" s="108"/>
      <c r="R945" s="108"/>
      <c r="S945" s="112"/>
    </row>
    <row r="946" spans="1:19" ht="15.75" customHeight="1" x14ac:dyDescent="0.2">
      <c r="A946" s="108"/>
      <c r="B946" s="108"/>
      <c r="C946" s="108"/>
      <c r="D946" s="107"/>
      <c r="E946" s="108"/>
      <c r="F946" s="108"/>
      <c r="G946" s="108"/>
      <c r="H946" s="108"/>
      <c r="I946" s="108"/>
      <c r="J946" s="109"/>
      <c r="K946" s="109"/>
      <c r="L946" s="108"/>
      <c r="M946" s="108"/>
      <c r="N946" s="108"/>
      <c r="O946" s="112"/>
      <c r="P946" s="112"/>
      <c r="Q946" s="108"/>
      <c r="R946" s="108"/>
      <c r="S946" s="112"/>
    </row>
    <row r="947" spans="1:19" ht="15.75" customHeight="1" x14ac:dyDescent="0.2">
      <c r="A947" s="108"/>
      <c r="B947" s="108"/>
      <c r="C947" s="108"/>
      <c r="D947" s="107"/>
      <c r="E947" s="108"/>
      <c r="F947" s="108"/>
      <c r="G947" s="108"/>
      <c r="H947" s="108"/>
      <c r="I947" s="108"/>
      <c r="J947" s="109"/>
      <c r="K947" s="109"/>
      <c r="L947" s="108"/>
      <c r="M947" s="108"/>
      <c r="N947" s="108"/>
      <c r="O947" s="112"/>
      <c r="P947" s="112"/>
      <c r="Q947" s="108"/>
      <c r="R947" s="108"/>
      <c r="S947" s="112"/>
    </row>
  </sheetData>
  <mergeCells count="3">
    <mergeCell ref="F1:K2"/>
    <mergeCell ref="E4:I4"/>
    <mergeCell ref="P15:P16"/>
  </mergeCells>
  <hyperlinks>
    <hyperlink ref="A7" r:id="rId1" display="https://planningdocuments.warwickdc.gov.uk/online-applications/simpleSearchResults.do?action=firstPage" xr:uid="{00000000-0004-0000-0200-000000000000}"/>
    <hyperlink ref="A8" r:id="rId2" display="https://planningdocuments.warwickdc.gov.uk/online-applications/applicationDetails.do?activeTab=summary&amp;keyVal=_WARWI_DCAPR_80909" xr:uid="{00000000-0004-0000-0200-000001000000}"/>
    <hyperlink ref="A9" r:id="rId3" display="https://apps.stratford.gov.uk/eplanning/AppDetail.aspx?appkey=P6LKTZPMJSO00" xr:uid="{00000000-0004-0000-0200-000002000000}"/>
    <hyperlink ref="A10" r:id="rId4" display="http://apps.nuneatonandbedworth.gov.uk/BT_NBBC_Planning/BT_NBBC_Planning_application.asp?strApplicationReference=035587&amp;strRecordType=P" xr:uid="{00000000-0004-0000-0200-000003000000}"/>
    <hyperlink ref="A12" r:id="rId5" display="http://apps.nuneatonandbedworth.gov.uk/BT_NBBC_Planning/BT_NBBC_Planning_application.asp?strApplicationReference=035595&amp;strRecordType=P" xr:uid="{00000000-0004-0000-0200-000004000000}"/>
    <hyperlink ref="A13" r:id="rId6" display="http://apps.nuneatonandbedworth.gov.uk/BT_NBBC_Planning/BT_NBBC_Planning_application.asp?strApplicationReference=035647&amp;strRecordType=P" xr:uid="{00000000-0004-0000-0200-000005000000}"/>
    <hyperlink ref="A14" r:id="rId7" display="http://planning.northwarks.gov.uk/portal/servlets/ApplicationSearchServlet?PKID=115658" xr:uid="{00000000-0004-0000-0200-000006000000}"/>
    <hyperlink ref="A15" r:id="rId8" display="https://apps.stratford.gov.uk/eplanning/AppDetail.aspx?appkey=P8GDSIPM0K200" xr:uid="{00000000-0004-0000-0200-000007000000}"/>
    <hyperlink ref="A16" r:id="rId9" display="https://apps.stratford.gov.uk/eplanning/AppDetail.aspx?appkey=P8GDSIPM0K200" xr:uid="{00000000-0004-0000-0200-000008000000}"/>
    <hyperlink ref="A17" r:id="rId10" display="http://apps.nuneatonandbedworth.gov.uk/BT_NBBC_Planning/BT_NBBC_Planning_application.asp?strApplicationReference=035641&amp;strRecordType=P" xr:uid="{00000000-0004-0000-0200-000009000000}"/>
    <hyperlink ref="A18" r:id="rId11" display="https://apps.stratford.gov.uk/eplanning/AppDetail.aspx?appkey=P74ENIPMLQO00" xr:uid="{00000000-0004-0000-0200-00000A000000}"/>
    <hyperlink ref="A20" r:id="rId12" display="https://apps.stratford.gov.uk/eplanning/AppDetail.aspx?appkey=P96GG1PM00E00" xr:uid="{00000000-0004-0000-0200-00000B000000}"/>
    <hyperlink ref="A22" r:id="rId13" display="https://apps.stratford.gov.uk/eplanning/AppDetail.aspx?appkey=P9ZSTCPMH5L00" xr:uid="{00000000-0004-0000-0200-00000C000000}"/>
    <hyperlink ref="A23" r:id="rId14" display="https://apps.stratford.gov.uk/eplanning/AppDetail.aspx?appkey=PAM97EPMKDJ00" xr:uid="{00000000-0004-0000-0200-00000D000000}"/>
    <hyperlink ref="A24" r:id="rId15" display="https://planningdocuments.warwickdc.gov.uk/online-applications/applicationDetails.do?keyVal=_WARWI_DCAPR_81810&amp;activeTab=summaryNo" xr:uid="{00000000-0004-0000-0200-00000E000000}"/>
    <hyperlink ref="A25" r:id="rId16" display="https://planningdocuments.warwickdc.gov.uk/online-applications/simpleSearchResults.do?action=firstPage" xr:uid="{00000000-0004-0000-0200-00000F000000}"/>
    <hyperlink ref="A28" r:id="rId17" display="https://planningportal.rugby.gov.uk/fulldetail.asp?AltRef=R18/1522&amp;ApplicationNumber=R18%2F1522&amp;AddressPrefix=&amp;submit1=Go" xr:uid="{00000000-0004-0000-0200-000010000000}"/>
    <hyperlink ref="A29" r:id="rId18" display="https://apps.stratford.gov.uk/eplanning/AppDetail.aspx?appkey=PAZF34PM00F00" xr:uid="{00000000-0004-0000-0200-000011000000}"/>
    <hyperlink ref="A30" r:id="rId19" display="http://apps.nuneatonandbedworth.gov.uk/BT_NBBC_Planning/BT_NBBC_Planning_application.asp?strApplicationReference=035363&amp;strRecordType=P" xr:uid="{00000000-0004-0000-0200-000012000000}"/>
    <hyperlink ref="A32" r:id="rId20" display="https://planningdocuments.warwickdc.gov.uk/online-applications/simpleSearchResults.do?action=firstPage" xr:uid="{00000000-0004-0000-0200-000013000000}"/>
    <hyperlink ref="A33" r:id="rId21" display="https://apps.stratford.gov.uk/eplanning/AppDetail.aspx?appkey=ODWMUPPMMWW00" xr:uid="{00000000-0004-0000-0200-000014000000}"/>
    <hyperlink ref="A34" r:id="rId22" display="https://apps.stratford.gov.uk/eplanning/AppDetail.aspx?appkey=PAM97EPMKDJ00" xr:uid="{00000000-0004-0000-0200-000015000000}"/>
    <hyperlink ref="A35" r:id="rId23" display="http://apps.nuneatonandbedworth.gov.uk/BT_NBBC_Planning/BT_NBBC_Planning_application.asp?strApplicationReference=035945&amp;strRecordType=P" xr:uid="{00000000-0004-0000-0200-000016000000}"/>
    <hyperlink ref="A36" r:id="rId24" display="https://apps.stratford.gov.uk/eplanning/AppDetail.aspx?appkey=O3NSZHPMG8B00" xr:uid="{00000000-0004-0000-0200-000017000000}"/>
    <hyperlink ref="A37" r:id="rId25" display="https://planningdocuments.warwickdc.gov.uk/online-applications/applicationDetails.do?activeTab=summary&amp;keyVal=_WARWI_DCAPR_81852" xr:uid="{00000000-0004-0000-0200-000018000000}"/>
    <hyperlink ref="A38" r:id="rId26" display="https://planningportal.rugby.gov.uk/fulldetail.asp?AltRef=R18/1885&amp;ApplicationNumber=R18%2F1885&amp;AddressPrefix=&amp;submit1=Go" xr:uid="{00000000-0004-0000-0200-000019000000}"/>
    <hyperlink ref="A39" r:id="rId27" display="http://apps.nuneatonandbedworth.gov.uk/BT_NBBC_Planning/BT_NBBC_Planning_application.asp?strApplicationReference=036050&amp;strRecordType=P" xr:uid="{00000000-0004-0000-0200-00001A000000}"/>
    <hyperlink ref="A40" r:id="rId28" display="https://planningdocuments.warwickdc.gov.uk/online-applications/applicationDetails.do?activeTab=summary&amp;keyVal=_WARWI_DCAPR_82845" xr:uid="{00000000-0004-0000-0200-00001B000000}"/>
    <hyperlink ref="A41" r:id="rId29" display="http://planning.northwarks.gov.uk/portal/servlets/ApplicationSearchServlet?PKID=116530" xr:uid="{00000000-0004-0000-0200-00001C000000}"/>
    <hyperlink ref="A42" r:id="rId30" display="https://apps.stratford.gov.uk/eplanning/AppDetail.aspx?appkey=PJVZ6IPMHMR00" xr:uid="{00000000-0004-0000-0200-00001D000000}"/>
    <hyperlink ref="A44" r:id="rId31" display="https://planningportal.rugby.gov.uk/fulldetail.asp?AltRef=R17/1767&amp;ApplicationNumber=r17%2F1767&amp;AddressPrefix=&amp;submit1=Go" xr:uid="{00000000-0004-0000-0200-00001E000000}"/>
    <hyperlink ref="A45" r:id="rId32" display="https://apps.stratford.gov.uk/eplanning/AppDetail.aspx?appkey=PK3GOEPMMNN00" xr:uid="{00000000-0004-0000-0200-00001F000000}"/>
    <hyperlink ref="A46" r:id="rId33" display="https://planningdocuments.warwickdc.gov.uk/online-applications/applicationDetails.do?activeTab=summary&amp;keyVal=_WARWI_DCAPR_83141" xr:uid="{00000000-0004-0000-0200-000020000000}"/>
    <hyperlink ref="A47" r:id="rId34" display="https://planningdocuments.warwickdc.gov.uk/online-applications/applicationDetails.do?activeTab=summary&amp;keyVal=_WARWI_DCAPR_83011" xr:uid="{00000000-0004-0000-0200-000021000000}"/>
    <hyperlink ref="A48" r:id="rId35" display="http://planning.northwarks.gov.uk/portal/servlets/ApplicationSearchServlet?PKID=116520" xr:uid="{00000000-0004-0000-0200-000022000000}"/>
    <hyperlink ref="A49" r:id="rId36" display="http://apps.nuneatonandbedworth.gov.uk/BT_NBBC_Planning/BT_NBBC_Planning_application.asp?strApplicationReference=036188&amp;strRecordType=P" xr:uid="{00000000-0004-0000-0200-000023000000}"/>
    <hyperlink ref="A51" r:id="rId37" display="http://apps.nuneatonandbedworth.gov.uk/BT_NBBC_Planning/BT_NBBC_Planning_application.asp?strApplicationReference=036253&amp;strRecordType=P" xr:uid="{00000000-0004-0000-0200-000024000000}"/>
    <hyperlink ref="A52" r:id="rId38" display="https://planningdocuments.warwickdc.gov.uk/online-applications/applicationDetails.do?activeTab=summary&amp;keyVal=_WARWI_DCAPR_82026" xr:uid="{00000000-0004-0000-0200-000025000000}"/>
    <hyperlink ref="A53" r:id="rId39" display="https://planningportal.rugby.gov.uk/fulldetail.asp?AltRef=R18/0936&amp;ApplicationNumber=R18%2F0936&amp;AddressPrefix=&amp;submit1=Go" xr:uid="{00000000-0004-0000-0200-000026000000}"/>
  </hyperlinks>
  <pageMargins left="0.7" right="0.7" top="0.75" bottom="0.75" header="0.3" footer="0.3"/>
  <pageSetup paperSize="9" orientation="portrait" r:id="rId40"/>
  <headerFooter>
    <oddFooter>&amp;C&amp;1#&amp;"Calibri"&amp;10&amp;K000000OFFICIAL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S947"/>
  <sheetViews>
    <sheetView workbookViewId="0">
      <pane ySplit="5" topLeftCell="A6" activePane="bottomLeft" state="frozen"/>
      <selection activeCell="A3" sqref="A3"/>
      <selection pane="bottomLeft" activeCell="K10" sqref="K10"/>
    </sheetView>
  </sheetViews>
  <sheetFormatPr defaultColWidth="17.28515625" defaultRowHeight="12.75" x14ac:dyDescent="0.2"/>
  <cols>
    <col min="1" max="1" width="31.42578125" style="86" bestFit="1" customWidth="1"/>
    <col min="2" max="2" width="63.5703125" style="86" customWidth="1"/>
    <col min="3" max="3" width="17.5703125" style="86" customWidth="1"/>
    <col min="4" max="4" width="14.5703125" style="86" customWidth="1"/>
    <col min="5" max="9" width="10.5703125" style="86" bestFit="1" customWidth="1"/>
    <col min="10" max="10" width="13.42578125" style="86" bestFit="1" customWidth="1"/>
    <col min="11" max="11" width="12.140625" style="86" bestFit="1" customWidth="1"/>
    <col min="12" max="12" width="18" style="86" bestFit="1" customWidth="1"/>
    <col min="13" max="13" width="9.140625" style="86" bestFit="1" customWidth="1"/>
    <col min="14" max="14" width="27.42578125" style="86" customWidth="1"/>
    <col min="15" max="15" width="14.5703125" style="86" customWidth="1"/>
    <col min="16" max="16" width="47.28515625" style="86" customWidth="1"/>
    <col min="17" max="17" width="12.140625" style="86" bestFit="1" customWidth="1"/>
    <col min="18" max="18" width="26.140625" style="86" bestFit="1" customWidth="1"/>
    <col min="19" max="19" width="25.5703125" style="86" customWidth="1"/>
    <col min="20" max="16384" width="17.28515625" style="86"/>
  </cols>
  <sheetData>
    <row r="1" spans="1:19" ht="15.75" customHeight="1" x14ac:dyDescent="0.25">
      <c r="A1" s="85" t="s">
        <v>518</v>
      </c>
      <c r="B1" s="85" t="s">
        <v>104</v>
      </c>
      <c r="F1" s="1057" t="s">
        <v>573</v>
      </c>
      <c r="G1" s="1057"/>
      <c r="H1" s="1057"/>
      <c r="I1" s="1057"/>
      <c r="J1" s="1057"/>
      <c r="K1" s="1057"/>
    </row>
    <row r="2" spans="1:19" ht="37.5" customHeight="1" x14ac:dyDescent="0.2">
      <c r="A2" s="87" t="s">
        <v>105</v>
      </c>
      <c r="B2" s="88" t="s">
        <v>106</v>
      </c>
      <c r="C2" s="89" t="s">
        <v>107</v>
      </c>
      <c r="F2" s="1057"/>
      <c r="G2" s="1057"/>
      <c r="H2" s="1057"/>
      <c r="I2" s="1057"/>
      <c r="J2" s="1057"/>
      <c r="K2" s="1057"/>
    </row>
    <row r="3" spans="1:19" ht="35.25" customHeight="1" x14ac:dyDescent="0.2">
      <c r="A3" s="90" t="s">
        <v>108</v>
      </c>
      <c r="B3" s="91" t="s">
        <v>109</v>
      </c>
      <c r="C3" s="92" t="s">
        <v>110</v>
      </c>
      <c r="D3" s="325" t="s">
        <v>627</v>
      </c>
      <c r="E3" s="93"/>
      <c r="F3" s="93"/>
      <c r="G3" s="93"/>
      <c r="H3" s="93"/>
      <c r="I3" s="93"/>
      <c r="J3" s="93"/>
      <c r="K3" s="93"/>
      <c r="L3" s="93"/>
      <c r="M3" s="93"/>
      <c r="N3" s="93"/>
      <c r="O3" s="94"/>
      <c r="P3" s="94"/>
      <c r="Q3" s="93"/>
      <c r="R3" s="93"/>
      <c r="S3" s="94"/>
    </row>
    <row r="4" spans="1:19" ht="16.5" customHeight="1" x14ac:dyDescent="0.25">
      <c r="A4" s="95"/>
      <c r="B4" s="96"/>
      <c r="C4" s="96"/>
      <c r="D4" s="97"/>
      <c r="E4" s="1061" t="s">
        <v>111</v>
      </c>
      <c r="F4" s="1064"/>
      <c r="G4" s="1064"/>
      <c r="H4" s="1064"/>
      <c r="I4" s="1064"/>
      <c r="J4" s="98"/>
      <c r="K4" s="96"/>
      <c r="L4" s="96"/>
      <c r="M4" s="96"/>
      <c r="N4" s="96"/>
      <c r="O4" s="99"/>
      <c r="P4" s="99"/>
      <c r="Q4" s="96"/>
      <c r="R4" s="96"/>
      <c r="S4" s="99"/>
    </row>
    <row r="5" spans="1:19" ht="42.75" customHeight="1" x14ac:dyDescent="0.2">
      <c r="A5" s="487" t="s">
        <v>112</v>
      </c>
      <c r="B5" s="489" t="s">
        <v>113</v>
      </c>
      <c r="C5" s="488" t="s">
        <v>114</v>
      </c>
      <c r="D5" s="101" t="s">
        <v>115</v>
      </c>
      <c r="E5" s="101" t="s">
        <v>116</v>
      </c>
      <c r="F5" s="101" t="s">
        <v>117</v>
      </c>
      <c r="G5" s="101" t="s">
        <v>118</v>
      </c>
      <c r="H5" s="101" t="s">
        <v>119</v>
      </c>
      <c r="I5" s="101" t="s">
        <v>120</v>
      </c>
      <c r="J5" s="102" t="s">
        <v>121</v>
      </c>
      <c r="K5" s="102" t="s">
        <v>122</v>
      </c>
      <c r="L5" s="101" t="s">
        <v>123</v>
      </c>
      <c r="M5" s="101" t="s">
        <v>124</v>
      </c>
      <c r="N5" s="101" t="s">
        <v>125</v>
      </c>
      <c r="O5" s="101" t="s">
        <v>126</v>
      </c>
      <c r="P5" s="101" t="s">
        <v>127</v>
      </c>
      <c r="Q5" s="101" t="s">
        <v>128</v>
      </c>
      <c r="R5" s="101" t="s">
        <v>129</v>
      </c>
      <c r="S5" s="103"/>
    </row>
    <row r="6" spans="1:19" x14ac:dyDescent="0.2">
      <c r="A6" s="453" t="s">
        <v>997</v>
      </c>
      <c r="B6" s="218" t="s">
        <v>996</v>
      </c>
      <c r="C6" s="106">
        <v>42838</v>
      </c>
      <c r="D6" s="107">
        <v>29</v>
      </c>
      <c r="E6" s="108"/>
      <c r="F6" s="108"/>
      <c r="G6" s="108">
        <v>29</v>
      </c>
      <c r="H6" s="108"/>
      <c r="I6" s="108"/>
      <c r="J6" s="109">
        <f t="shared" ref="J6:J68" si="0">SUM(E6*1.2,F6*1.5,G6*2.4,H6*3,I6*4)</f>
        <v>69.599999999999994</v>
      </c>
      <c r="K6" s="110">
        <f t="shared" ref="K6:K68" si="1">ROUND((J6*28.5)*32%,0)</f>
        <v>635</v>
      </c>
      <c r="L6" s="111">
        <v>42838</v>
      </c>
      <c r="M6" s="108"/>
      <c r="N6" s="108" t="s">
        <v>132</v>
      </c>
      <c r="O6" s="112"/>
      <c r="P6" s="112" t="s">
        <v>998</v>
      </c>
      <c r="Q6" s="108"/>
      <c r="R6" s="108"/>
      <c r="S6" s="112"/>
    </row>
    <row r="7" spans="1:19" x14ac:dyDescent="0.2">
      <c r="A7" s="521" t="s">
        <v>999</v>
      </c>
      <c r="B7" s="641" t="s">
        <v>1000</v>
      </c>
      <c r="C7" s="486">
        <v>42838</v>
      </c>
      <c r="D7" s="430">
        <v>50</v>
      </c>
      <c r="E7" s="431"/>
      <c r="F7" s="431"/>
      <c r="G7" s="431">
        <v>50</v>
      </c>
      <c r="H7" s="431"/>
      <c r="I7" s="431"/>
      <c r="J7" s="432">
        <f t="shared" si="0"/>
        <v>120</v>
      </c>
      <c r="K7" s="433">
        <f t="shared" si="1"/>
        <v>1094</v>
      </c>
      <c r="L7" s="429">
        <v>42838</v>
      </c>
      <c r="M7" s="431"/>
      <c r="N7" s="431" t="s">
        <v>132</v>
      </c>
      <c r="O7" s="434"/>
      <c r="P7" s="434" t="s">
        <v>1001</v>
      </c>
      <c r="Q7" s="108"/>
      <c r="R7" s="108"/>
      <c r="S7" s="112"/>
    </row>
    <row r="8" spans="1:19" ht="25.5" x14ac:dyDescent="0.2">
      <c r="A8" s="403" t="s">
        <v>1014</v>
      </c>
      <c r="B8" s="435" t="s">
        <v>1015</v>
      </c>
      <c r="C8" s="106">
        <v>42852</v>
      </c>
      <c r="D8" s="107">
        <v>47</v>
      </c>
      <c r="E8" s="108"/>
      <c r="F8" s="108"/>
      <c r="G8" s="108">
        <v>47</v>
      </c>
      <c r="H8" s="108"/>
      <c r="I8" s="108"/>
      <c r="J8" s="109">
        <f t="shared" si="0"/>
        <v>112.8</v>
      </c>
      <c r="K8" s="110">
        <f t="shared" si="1"/>
        <v>1029</v>
      </c>
      <c r="L8" s="111">
        <v>42852</v>
      </c>
      <c r="M8" s="108"/>
      <c r="N8" s="108" t="s">
        <v>132</v>
      </c>
      <c r="O8" s="112"/>
      <c r="P8" s="112" t="s">
        <v>476</v>
      </c>
      <c r="Q8" s="108"/>
      <c r="R8" s="108" t="s">
        <v>1016</v>
      </c>
      <c r="S8" s="112"/>
    </row>
    <row r="9" spans="1:19" ht="25.5" x14ac:dyDescent="0.2">
      <c r="A9" s="427" t="s">
        <v>1017</v>
      </c>
      <c r="B9" s="221" t="s">
        <v>1018</v>
      </c>
      <c r="C9" s="106">
        <v>42852</v>
      </c>
      <c r="D9" s="107">
        <v>260</v>
      </c>
      <c r="E9" s="108"/>
      <c r="F9" s="108"/>
      <c r="G9" s="108">
        <v>260</v>
      </c>
      <c r="H9" s="108"/>
      <c r="I9" s="108"/>
      <c r="J9" s="109">
        <f t="shared" si="0"/>
        <v>624</v>
      </c>
      <c r="K9" s="110">
        <f t="shared" si="1"/>
        <v>5691</v>
      </c>
      <c r="L9" s="111">
        <v>42852</v>
      </c>
      <c r="M9" s="108"/>
      <c r="N9" s="108" t="s">
        <v>132</v>
      </c>
      <c r="O9" s="112"/>
      <c r="P9" s="112" t="s">
        <v>476</v>
      </c>
      <c r="Q9" s="108"/>
      <c r="R9" s="108" t="s">
        <v>1142</v>
      </c>
      <c r="S9" s="112"/>
    </row>
    <row r="10" spans="1:19" x14ac:dyDescent="0.2">
      <c r="A10" s="403" t="s">
        <v>1019</v>
      </c>
      <c r="B10" s="221" t="s">
        <v>1020</v>
      </c>
      <c r="C10" s="106">
        <v>42852</v>
      </c>
      <c r="D10" s="107">
        <v>3500</v>
      </c>
      <c r="E10" s="108"/>
      <c r="F10" s="108"/>
      <c r="G10" s="108">
        <v>3500</v>
      </c>
      <c r="H10" s="108"/>
      <c r="I10" s="108"/>
      <c r="J10" s="109">
        <f t="shared" si="0"/>
        <v>8400</v>
      </c>
      <c r="K10" s="110">
        <f t="shared" si="1"/>
        <v>76608</v>
      </c>
      <c r="L10" s="111">
        <v>42852</v>
      </c>
      <c r="M10" s="108"/>
      <c r="N10" s="108" t="s">
        <v>132</v>
      </c>
      <c r="O10" s="112"/>
      <c r="P10" s="112" t="s">
        <v>1021</v>
      </c>
      <c r="Q10" s="108"/>
      <c r="R10" s="108"/>
      <c r="S10" s="112"/>
    </row>
    <row r="11" spans="1:19" x14ac:dyDescent="0.2">
      <c r="A11" s="403" t="s">
        <v>1022</v>
      </c>
      <c r="B11" s="435" t="s">
        <v>1023</v>
      </c>
      <c r="C11" s="106">
        <v>42852</v>
      </c>
      <c r="D11" s="107">
        <v>99</v>
      </c>
      <c r="E11" s="108"/>
      <c r="F11" s="108">
        <v>40</v>
      </c>
      <c r="G11" s="108">
        <v>30</v>
      </c>
      <c r="H11" s="108">
        <v>29</v>
      </c>
      <c r="I11" s="108"/>
      <c r="J11" s="109">
        <f t="shared" si="0"/>
        <v>219</v>
      </c>
      <c r="K11" s="110">
        <f t="shared" si="1"/>
        <v>1997</v>
      </c>
      <c r="L11" s="111">
        <v>42852</v>
      </c>
      <c r="M11" s="108"/>
      <c r="N11" s="108"/>
      <c r="O11" s="112"/>
      <c r="P11" s="112" t="s">
        <v>740</v>
      </c>
      <c r="Q11" s="108"/>
      <c r="R11" s="108"/>
      <c r="S11" s="112"/>
    </row>
    <row r="12" spans="1:19" x14ac:dyDescent="0.2">
      <c r="A12" s="493" t="s">
        <v>1024</v>
      </c>
      <c r="B12" s="221" t="s">
        <v>1025</v>
      </c>
      <c r="C12" s="106">
        <v>42860</v>
      </c>
      <c r="D12" s="107">
        <v>57</v>
      </c>
      <c r="E12" s="108"/>
      <c r="F12" s="108">
        <v>22</v>
      </c>
      <c r="G12" s="108">
        <v>26</v>
      </c>
      <c r="H12" s="108">
        <v>9</v>
      </c>
      <c r="I12" s="108"/>
      <c r="J12" s="109">
        <f t="shared" si="0"/>
        <v>122.4</v>
      </c>
      <c r="K12" s="110">
        <f t="shared" si="1"/>
        <v>1116</v>
      </c>
      <c r="L12" s="111">
        <v>42860</v>
      </c>
      <c r="M12" s="108"/>
      <c r="N12" s="108"/>
      <c r="O12" s="112"/>
      <c r="P12" s="112" t="s">
        <v>868</v>
      </c>
      <c r="Q12" s="108"/>
      <c r="R12" s="108"/>
      <c r="S12" s="112"/>
    </row>
    <row r="13" spans="1:19" x14ac:dyDescent="0.2">
      <c r="A13" s="221" t="s">
        <v>1033</v>
      </c>
      <c r="B13" s="221" t="s">
        <v>1034</v>
      </c>
      <c r="C13" s="106">
        <v>42879</v>
      </c>
      <c r="D13" s="107">
        <v>170</v>
      </c>
      <c r="E13" s="108"/>
      <c r="F13" s="108">
        <v>170</v>
      </c>
      <c r="G13" s="108"/>
      <c r="H13" s="108"/>
      <c r="I13" s="108"/>
      <c r="J13" s="109">
        <f t="shared" si="0"/>
        <v>255</v>
      </c>
      <c r="K13" s="110">
        <f t="shared" si="1"/>
        <v>2326</v>
      </c>
      <c r="L13" s="111">
        <v>42880</v>
      </c>
      <c r="M13" s="108"/>
      <c r="N13" s="108" t="s">
        <v>132</v>
      </c>
      <c r="O13" s="112"/>
      <c r="P13" s="112" t="s">
        <v>748</v>
      </c>
      <c r="Q13" s="108"/>
      <c r="R13" s="108"/>
      <c r="S13" s="112"/>
    </row>
    <row r="14" spans="1:19" ht="15" customHeight="1" x14ac:dyDescent="0.2">
      <c r="A14" s="403" t="s">
        <v>1036</v>
      </c>
      <c r="B14" s="404" t="s">
        <v>1037</v>
      </c>
      <c r="C14" s="106">
        <v>42887</v>
      </c>
      <c r="D14" s="107">
        <v>500</v>
      </c>
      <c r="E14" s="108"/>
      <c r="F14" s="108"/>
      <c r="G14" s="108">
        <v>500</v>
      </c>
      <c r="H14" s="108"/>
      <c r="I14" s="108"/>
      <c r="J14" s="109">
        <f t="shared" si="0"/>
        <v>1200</v>
      </c>
      <c r="K14" s="110">
        <f t="shared" si="1"/>
        <v>10944</v>
      </c>
      <c r="L14" s="111">
        <v>42888</v>
      </c>
      <c r="M14" s="108"/>
      <c r="N14" s="108" t="s">
        <v>132</v>
      </c>
      <c r="O14" s="112"/>
      <c r="P14" s="112" t="s">
        <v>868</v>
      </c>
      <c r="Q14" s="108"/>
      <c r="R14" s="108"/>
      <c r="S14" s="112"/>
    </row>
    <row r="15" spans="1:19" ht="25.5" x14ac:dyDescent="0.2">
      <c r="A15" s="513">
        <v>34821</v>
      </c>
      <c r="B15" s="512" t="s">
        <v>1038</v>
      </c>
      <c r="C15" s="477">
        <v>42887</v>
      </c>
      <c r="D15" s="478">
        <v>137</v>
      </c>
      <c r="E15" s="479">
        <v>14</v>
      </c>
      <c r="F15" s="479">
        <v>43</v>
      </c>
      <c r="G15" s="479">
        <v>74</v>
      </c>
      <c r="H15" s="479">
        <v>6</v>
      </c>
      <c r="I15" s="479"/>
      <c r="J15" s="480">
        <f t="shared" si="0"/>
        <v>276.89999999999998</v>
      </c>
      <c r="K15" s="481">
        <f t="shared" si="1"/>
        <v>2525</v>
      </c>
      <c r="L15" s="482">
        <v>42888</v>
      </c>
      <c r="M15" s="479"/>
      <c r="N15" s="479" t="s">
        <v>1039</v>
      </c>
      <c r="O15" s="483"/>
      <c r="P15" s="483" t="s">
        <v>712</v>
      </c>
      <c r="Q15" s="479"/>
      <c r="R15" s="479" t="s">
        <v>1106</v>
      </c>
      <c r="S15" s="112"/>
    </row>
    <row r="16" spans="1:19" x14ac:dyDescent="0.2">
      <c r="A16" s="403" t="s">
        <v>1040</v>
      </c>
      <c r="B16" s="96" t="s">
        <v>1041</v>
      </c>
      <c r="C16" s="106">
        <v>42894</v>
      </c>
      <c r="D16" s="107">
        <v>115</v>
      </c>
      <c r="E16" s="108"/>
      <c r="F16" s="108"/>
      <c r="G16" s="108">
        <v>115</v>
      </c>
      <c r="H16" s="108"/>
      <c r="I16" s="108"/>
      <c r="J16" s="109">
        <f t="shared" si="0"/>
        <v>276</v>
      </c>
      <c r="K16" s="110">
        <f t="shared" si="1"/>
        <v>2517</v>
      </c>
      <c r="L16" s="111">
        <v>42898</v>
      </c>
      <c r="M16" s="108"/>
      <c r="N16" s="108" t="s">
        <v>132</v>
      </c>
      <c r="O16" s="112"/>
      <c r="P16" s="112" t="s">
        <v>766</v>
      </c>
      <c r="Q16" s="108"/>
      <c r="R16" s="108"/>
      <c r="S16" s="112"/>
    </row>
    <row r="17" spans="1:19" x14ac:dyDescent="0.2">
      <c r="A17" s="215" t="s">
        <v>1042</v>
      </c>
      <c r="B17" s="221" t="s">
        <v>1043</v>
      </c>
      <c r="C17" s="106">
        <v>42907</v>
      </c>
      <c r="D17" s="107">
        <v>79</v>
      </c>
      <c r="E17" s="108"/>
      <c r="F17" s="108"/>
      <c r="G17" s="108">
        <v>79</v>
      </c>
      <c r="H17" s="108"/>
      <c r="I17" s="108"/>
      <c r="J17" s="109">
        <f t="shared" si="0"/>
        <v>189.6</v>
      </c>
      <c r="K17" s="110">
        <f t="shared" si="1"/>
        <v>1729</v>
      </c>
      <c r="L17" s="111">
        <v>42907</v>
      </c>
      <c r="M17" s="108"/>
      <c r="N17" s="108" t="s">
        <v>132</v>
      </c>
      <c r="O17" s="112"/>
      <c r="P17" s="112" t="s">
        <v>244</v>
      </c>
      <c r="Q17" s="108"/>
      <c r="R17" s="108"/>
      <c r="S17" s="112"/>
    </row>
    <row r="18" spans="1:19" x14ac:dyDescent="0.2">
      <c r="A18" s="403" t="s">
        <v>1054</v>
      </c>
      <c r="B18" s="232" t="s">
        <v>1053</v>
      </c>
      <c r="C18" s="106">
        <v>42922</v>
      </c>
      <c r="D18" s="107">
        <v>575</v>
      </c>
      <c r="E18" s="108"/>
      <c r="F18" s="108"/>
      <c r="G18" s="108">
        <v>575</v>
      </c>
      <c r="H18" s="108"/>
      <c r="I18" s="108"/>
      <c r="J18" s="109">
        <f t="shared" si="0"/>
        <v>1380</v>
      </c>
      <c r="K18" s="110">
        <f t="shared" si="1"/>
        <v>12586</v>
      </c>
      <c r="L18" s="111">
        <v>42927</v>
      </c>
      <c r="M18" s="108"/>
      <c r="N18" s="108" t="s">
        <v>132</v>
      </c>
      <c r="O18" s="112"/>
      <c r="P18" s="112" t="s">
        <v>594</v>
      </c>
      <c r="Q18" s="108"/>
      <c r="R18" s="108"/>
      <c r="S18" s="112"/>
    </row>
    <row r="19" spans="1:19" x14ac:dyDescent="0.2">
      <c r="A19" s="461">
        <v>34969</v>
      </c>
      <c r="B19" s="221" t="s">
        <v>1059</v>
      </c>
      <c r="C19" s="106">
        <v>42929</v>
      </c>
      <c r="D19" s="107">
        <v>150</v>
      </c>
      <c r="E19" s="108"/>
      <c r="F19" s="108"/>
      <c r="G19" s="108">
        <v>150</v>
      </c>
      <c r="H19" s="108"/>
      <c r="I19" s="108"/>
      <c r="J19" s="109">
        <f t="shared" si="0"/>
        <v>360</v>
      </c>
      <c r="K19" s="110">
        <f t="shared" si="1"/>
        <v>3283</v>
      </c>
      <c r="L19" s="111">
        <v>42929</v>
      </c>
      <c r="M19" s="108"/>
      <c r="N19" s="108" t="s">
        <v>132</v>
      </c>
      <c r="O19" s="112"/>
      <c r="P19" s="112" t="s">
        <v>712</v>
      </c>
      <c r="Q19" s="108"/>
      <c r="R19" s="108"/>
      <c r="S19" s="112"/>
    </row>
    <row r="20" spans="1:19" x14ac:dyDescent="0.2">
      <c r="A20" s="403" t="s">
        <v>1060</v>
      </c>
      <c r="B20" s="221" t="s">
        <v>1061</v>
      </c>
      <c r="C20" s="106">
        <v>42929</v>
      </c>
      <c r="D20" s="107">
        <v>70</v>
      </c>
      <c r="E20" s="108"/>
      <c r="F20" s="108"/>
      <c r="G20" s="108">
        <v>70</v>
      </c>
      <c r="H20" s="108"/>
      <c r="I20" s="108"/>
      <c r="J20" s="109">
        <f t="shared" si="0"/>
        <v>168</v>
      </c>
      <c r="K20" s="110">
        <f t="shared" si="1"/>
        <v>1532</v>
      </c>
      <c r="L20" s="111">
        <v>42929</v>
      </c>
      <c r="M20" s="108"/>
      <c r="N20" s="108" t="s">
        <v>132</v>
      </c>
      <c r="O20" s="112"/>
      <c r="P20" s="112" t="s">
        <v>766</v>
      </c>
      <c r="Q20" s="108"/>
      <c r="R20" s="108"/>
      <c r="S20" s="112"/>
    </row>
    <row r="21" spans="1:19" x14ac:dyDescent="0.2">
      <c r="A21" s="403" t="s">
        <v>1072</v>
      </c>
      <c r="B21" s="218" t="s">
        <v>1073</v>
      </c>
      <c r="C21" s="106">
        <v>42943</v>
      </c>
      <c r="D21" s="107">
        <v>40</v>
      </c>
      <c r="E21" s="108">
        <v>16</v>
      </c>
      <c r="F21" s="108">
        <v>24</v>
      </c>
      <c r="G21" s="108"/>
      <c r="H21" s="108"/>
      <c r="I21" s="108"/>
      <c r="J21" s="109">
        <f t="shared" si="0"/>
        <v>55.2</v>
      </c>
      <c r="K21" s="110">
        <f t="shared" si="1"/>
        <v>503</v>
      </c>
      <c r="L21" s="111">
        <v>42943</v>
      </c>
      <c r="M21" s="108"/>
      <c r="N21" s="108"/>
      <c r="O21" s="112"/>
      <c r="P21" s="112" t="s">
        <v>926</v>
      </c>
      <c r="Q21" s="108"/>
      <c r="R21" s="108"/>
      <c r="S21" s="112"/>
    </row>
    <row r="22" spans="1:19" x14ac:dyDescent="0.2">
      <c r="A22" s="221" t="s">
        <v>1074</v>
      </c>
      <c r="B22" s="220" t="s">
        <v>1075</v>
      </c>
      <c r="C22" s="106">
        <v>42956</v>
      </c>
      <c r="D22" s="107">
        <v>650</v>
      </c>
      <c r="E22" s="108"/>
      <c r="F22" s="108"/>
      <c r="G22" s="108">
        <v>650</v>
      </c>
      <c r="H22" s="108"/>
      <c r="I22" s="108"/>
      <c r="J22" s="109">
        <f t="shared" si="0"/>
        <v>1560</v>
      </c>
      <c r="K22" s="110">
        <f t="shared" si="1"/>
        <v>14227</v>
      </c>
      <c r="L22" s="111">
        <v>42962</v>
      </c>
      <c r="M22" s="108"/>
      <c r="N22" s="108" t="s">
        <v>132</v>
      </c>
      <c r="O22" s="112"/>
      <c r="P22" s="112" t="s">
        <v>712</v>
      </c>
      <c r="Q22" s="108"/>
      <c r="R22" s="108"/>
      <c r="S22" s="112"/>
    </row>
    <row r="23" spans="1:19" x14ac:dyDescent="0.2">
      <c r="A23" s="461">
        <v>35037</v>
      </c>
      <c r="B23" s="221" t="s">
        <v>1076</v>
      </c>
      <c r="C23" s="106">
        <v>42956</v>
      </c>
      <c r="D23" s="107">
        <v>575</v>
      </c>
      <c r="E23" s="108"/>
      <c r="F23" s="108"/>
      <c r="G23" s="108">
        <v>575</v>
      </c>
      <c r="H23" s="108"/>
      <c r="I23" s="108"/>
      <c r="J23" s="109">
        <f t="shared" si="0"/>
        <v>1380</v>
      </c>
      <c r="K23" s="110">
        <f t="shared" si="1"/>
        <v>12586</v>
      </c>
      <c r="L23" s="111">
        <v>42962</v>
      </c>
      <c r="M23" s="108"/>
      <c r="N23" s="108" t="s">
        <v>132</v>
      </c>
      <c r="O23" s="112"/>
      <c r="P23" s="112" t="s">
        <v>710</v>
      </c>
      <c r="Q23" s="108"/>
      <c r="R23" s="108"/>
      <c r="S23" s="112"/>
    </row>
    <row r="24" spans="1:19" x14ac:dyDescent="0.2">
      <c r="A24" s="403" t="s">
        <v>1077</v>
      </c>
      <c r="B24" s="221" t="s">
        <v>1078</v>
      </c>
      <c r="C24" s="106">
        <v>42956</v>
      </c>
      <c r="D24" s="107">
        <v>185</v>
      </c>
      <c r="E24" s="108">
        <v>14</v>
      </c>
      <c r="F24" s="108">
        <v>50</v>
      </c>
      <c r="G24" s="108">
        <v>61</v>
      </c>
      <c r="H24" s="108">
        <v>40</v>
      </c>
      <c r="I24" s="108"/>
      <c r="J24" s="109">
        <f t="shared" si="0"/>
        <v>358.2</v>
      </c>
      <c r="K24" s="110">
        <f t="shared" si="1"/>
        <v>3267</v>
      </c>
      <c r="L24" s="111">
        <v>42962</v>
      </c>
      <c r="M24" s="108"/>
      <c r="N24" s="108"/>
      <c r="O24" s="112"/>
      <c r="P24" s="112" t="s">
        <v>1079</v>
      </c>
      <c r="Q24" s="108"/>
      <c r="R24" s="108"/>
      <c r="S24" s="112"/>
    </row>
    <row r="25" spans="1:19" x14ac:dyDescent="0.2">
      <c r="A25" s="403" t="s">
        <v>1080</v>
      </c>
      <c r="B25" s="475" t="s">
        <v>1081</v>
      </c>
      <c r="C25" s="106">
        <v>42964</v>
      </c>
      <c r="D25" s="107">
        <v>44</v>
      </c>
      <c r="E25" s="108"/>
      <c r="F25" s="108"/>
      <c r="G25" s="108">
        <v>44</v>
      </c>
      <c r="H25" s="108"/>
      <c r="I25" s="108"/>
      <c r="J25" s="109">
        <f t="shared" si="0"/>
        <v>105.6</v>
      </c>
      <c r="K25" s="110">
        <f t="shared" si="1"/>
        <v>963</v>
      </c>
      <c r="L25" s="111">
        <v>42964</v>
      </c>
      <c r="M25" s="108"/>
      <c r="N25" s="108" t="s">
        <v>132</v>
      </c>
      <c r="O25" s="112"/>
      <c r="P25" s="112" t="s">
        <v>868</v>
      </c>
      <c r="Q25" s="108"/>
      <c r="R25" s="108"/>
      <c r="S25" s="112"/>
    </row>
    <row r="26" spans="1:19" x14ac:dyDescent="0.2">
      <c r="A26" s="573" t="s">
        <v>1082</v>
      </c>
      <c r="B26" s="574" t="s">
        <v>281</v>
      </c>
      <c r="C26" s="575">
        <v>42964</v>
      </c>
      <c r="D26" s="379">
        <v>200</v>
      </c>
      <c r="E26" s="378"/>
      <c r="F26" s="378"/>
      <c r="G26" s="378">
        <v>200</v>
      </c>
      <c r="H26" s="378"/>
      <c r="I26" s="378"/>
      <c r="J26" s="380">
        <f t="shared" si="0"/>
        <v>480</v>
      </c>
      <c r="K26" s="381">
        <f t="shared" si="1"/>
        <v>4378</v>
      </c>
      <c r="L26" s="576">
        <v>42964</v>
      </c>
      <c r="M26" s="378"/>
      <c r="N26" s="378" t="s">
        <v>132</v>
      </c>
      <c r="O26" s="382"/>
      <c r="P26" s="382" t="s">
        <v>1083</v>
      </c>
      <c r="Q26" s="378"/>
      <c r="R26" s="378" t="s">
        <v>1084</v>
      </c>
      <c r="S26" s="382"/>
    </row>
    <row r="27" spans="1:19" x14ac:dyDescent="0.2">
      <c r="A27" s="459" t="s">
        <v>1085</v>
      </c>
      <c r="B27" s="460" t="s">
        <v>1086</v>
      </c>
      <c r="C27" s="443">
        <v>42970</v>
      </c>
      <c r="D27" s="438">
        <v>100</v>
      </c>
      <c r="E27" s="108">
        <v>8</v>
      </c>
      <c r="F27" s="108">
        <v>12</v>
      </c>
      <c r="G27" s="108">
        <v>15</v>
      </c>
      <c r="H27" s="108">
        <v>65</v>
      </c>
      <c r="I27" s="108"/>
      <c r="J27" s="109">
        <f t="shared" si="0"/>
        <v>258.60000000000002</v>
      </c>
      <c r="K27" s="110">
        <f t="shared" si="1"/>
        <v>2358</v>
      </c>
      <c r="L27" s="111">
        <v>42970</v>
      </c>
      <c r="M27" s="108"/>
      <c r="N27" s="108"/>
      <c r="O27" s="112"/>
      <c r="P27" s="112" t="s">
        <v>594</v>
      </c>
      <c r="Q27" s="108"/>
      <c r="R27" s="108"/>
      <c r="S27" s="112"/>
    </row>
    <row r="28" spans="1:19" x14ac:dyDescent="0.2">
      <c r="A28" s="403" t="s">
        <v>1087</v>
      </c>
      <c r="B28" s="475" t="s">
        <v>1088</v>
      </c>
      <c r="C28" s="442">
        <v>42977</v>
      </c>
      <c r="D28" s="107">
        <v>130</v>
      </c>
      <c r="E28" s="108"/>
      <c r="F28" s="108"/>
      <c r="G28" s="108">
        <v>130</v>
      </c>
      <c r="H28" s="108"/>
      <c r="I28" s="108"/>
      <c r="J28" s="109">
        <f t="shared" si="0"/>
        <v>312</v>
      </c>
      <c r="K28" s="110">
        <f t="shared" si="1"/>
        <v>2845</v>
      </c>
      <c r="L28" s="111">
        <v>42977</v>
      </c>
      <c r="M28" s="108"/>
      <c r="N28" s="108" t="s">
        <v>132</v>
      </c>
      <c r="O28" s="112"/>
      <c r="P28" s="112" t="s">
        <v>594</v>
      </c>
      <c r="Q28" s="108"/>
      <c r="R28" s="108"/>
      <c r="S28" s="112"/>
    </row>
    <row r="29" spans="1:19" ht="25.5" x14ac:dyDescent="0.2">
      <c r="A29" s="403" t="s">
        <v>1085</v>
      </c>
      <c r="B29" s="510" t="s">
        <v>1089</v>
      </c>
      <c r="C29" s="440">
        <v>42977</v>
      </c>
      <c r="D29" s="107">
        <v>100</v>
      </c>
      <c r="E29" s="108"/>
      <c r="F29" s="108">
        <v>12</v>
      </c>
      <c r="G29" s="108">
        <v>23</v>
      </c>
      <c r="H29" s="108">
        <v>65</v>
      </c>
      <c r="I29" s="108"/>
      <c r="J29" s="109">
        <f t="shared" si="0"/>
        <v>268.2</v>
      </c>
      <c r="K29" s="110">
        <f t="shared" si="1"/>
        <v>2446</v>
      </c>
      <c r="L29" s="111">
        <v>42977</v>
      </c>
      <c r="M29" s="108"/>
      <c r="N29" s="108" t="s">
        <v>132</v>
      </c>
      <c r="O29" s="112"/>
      <c r="P29" s="112" t="s">
        <v>594</v>
      </c>
      <c r="Q29" s="108"/>
      <c r="R29" s="108" t="s">
        <v>1090</v>
      </c>
      <c r="S29" s="112"/>
    </row>
    <row r="30" spans="1:19" x14ac:dyDescent="0.2">
      <c r="A30" s="427" t="s">
        <v>1095</v>
      </c>
      <c r="B30" s="221" t="s">
        <v>1096</v>
      </c>
      <c r="C30" s="511">
        <v>42997</v>
      </c>
      <c r="D30" s="438">
        <v>68</v>
      </c>
      <c r="E30" s="108"/>
      <c r="F30" s="108">
        <v>15</v>
      </c>
      <c r="G30" s="108">
        <v>26</v>
      </c>
      <c r="H30" s="108">
        <v>27</v>
      </c>
      <c r="I30" s="108"/>
      <c r="J30" s="109">
        <f t="shared" si="0"/>
        <v>165.9</v>
      </c>
      <c r="K30" s="110">
        <f t="shared" si="1"/>
        <v>1513</v>
      </c>
      <c r="L30" s="111">
        <v>42997</v>
      </c>
      <c r="M30" s="108"/>
      <c r="N30" s="108"/>
      <c r="O30" s="112"/>
      <c r="P30" s="112" t="s">
        <v>1097</v>
      </c>
      <c r="Q30" s="108"/>
      <c r="R30" s="108"/>
      <c r="S30" s="112"/>
    </row>
    <row r="31" spans="1:19" x14ac:dyDescent="0.2">
      <c r="A31" s="459" t="s">
        <v>1098</v>
      </c>
      <c r="B31" s="221" t="s">
        <v>1099</v>
      </c>
      <c r="C31" s="442">
        <v>43006</v>
      </c>
      <c r="D31" s="107">
        <v>33</v>
      </c>
      <c r="E31" s="108">
        <v>21</v>
      </c>
      <c r="F31" s="108">
        <v>12</v>
      </c>
      <c r="G31" s="108"/>
      <c r="H31" s="108"/>
      <c r="I31" s="108"/>
      <c r="J31" s="109">
        <f t="shared" si="0"/>
        <v>43.2</v>
      </c>
      <c r="K31" s="110">
        <f t="shared" si="1"/>
        <v>394</v>
      </c>
      <c r="L31" s="111">
        <v>43006</v>
      </c>
      <c r="M31" s="108"/>
      <c r="N31" s="108"/>
      <c r="O31" s="112"/>
      <c r="P31" s="112" t="s">
        <v>288</v>
      </c>
      <c r="Q31" s="108"/>
      <c r="R31" s="108"/>
      <c r="S31" s="112"/>
    </row>
    <row r="32" spans="1:19" x14ac:dyDescent="0.2">
      <c r="A32" s="403" t="s">
        <v>1100</v>
      </c>
      <c r="B32" s="221" t="s">
        <v>1101</v>
      </c>
      <c r="C32" s="106">
        <v>43013</v>
      </c>
      <c r="D32" s="107">
        <v>38</v>
      </c>
      <c r="E32" s="108">
        <v>4</v>
      </c>
      <c r="F32" s="108">
        <v>13</v>
      </c>
      <c r="G32" s="108">
        <v>12</v>
      </c>
      <c r="H32" s="108">
        <v>9</v>
      </c>
      <c r="I32" s="108"/>
      <c r="J32" s="109">
        <f t="shared" si="0"/>
        <v>80.099999999999994</v>
      </c>
      <c r="K32" s="110">
        <f t="shared" si="1"/>
        <v>731</v>
      </c>
      <c r="L32" s="111">
        <v>43014</v>
      </c>
      <c r="M32" s="108"/>
      <c r="N32" s="108"/>
      <c r="O32" s="112"/>
      <c r="P32" s="112" t="s">
        <v>990</v>
      </c>
      <c r="Q32" s="108"/>
      <c r="R32" s="108"/>
      <c r="S32" s="112"/>
    </row>
    <row r="33" spans="1:19" ht="38.25" x14ac:dyDescent="0.2">
      <c r="A33" s="527" t="s">
        <v>1103</v>
      </c>
      <c r="B33" s="528" t="s">
        <v>1102</v>
      </c>
      <c r="C33" s="529">
        <v>43013</v>
      </c>
      <c r="D33" s="530">
        <v>170</v>
      </c>
      <c r="E33" s="531"/>
      <c r="F33" s="531"/>
      <c r="G33" s="531">
        <v>170</v>
      </c>
      <c r="H33" s="531"/>
      <c r="I33" s="531"/>
      <c r="J33" s="532">
        <f t="shared" si="0"/>
        <v>408</v>
      </c>
      <c r="K33" s="533">
        <f t="shared" si="1"/>
        <v>3721</v>
      </c>
      <c r="L33" s="534">
        <v>42741</v>
      </c>
      <c r="M33" s="531"/>
      <c r="N33" s="531" t="s">
        <v>132</v>
      </c>
      <c r="O33" s="535"/>
      <c r="P33" s="535" t="s">
        <v>926</v>
      </c>
      <c r="Q33" s="531"/>
      <c r="R33" s="531" t="s">
        <v>1146</v>
      </c>
      <c r="S33" s="535"/>
    </row>
    <row r="34" spans="1:19" ht="38.25" x14ac:dyDescent="0.2">
      <c r="A34" s="527" t="s">
        <v>1104</v>
      </c>
      <c r="B34" s="536" t="s">
        <v>1105</v>
      </c>
      <c r="C34" s="537">
        <v>43013</v>
      </c>
      <c r="D34" s="538">
        <v>44</v>
      </c>
      <c r="E34" s="531">
        <v>20</v>
      </c>
      <c r="F34" s="531">
        <v>24</v>
      </c>
      <c r="G34" s="531"/>
      <c r="H34" s="531"/>
      <c r="I34" s="531"/>
      <c r="J34" s="532">
        <f t="shared" si="0"/>
        <v>60</v>
      </c>
      <c r="K34" s="533">
        <f t="shared" si="1"/>
        <v>547</v>
      </c>
      <c r="L34" s="534">
        <v>43014</v>
      </c>
      <c r="M34" s="531"/>
      <c r="N34" s="531"/>
      <c r="O34" s="535"/>
      <c r="P34" s="535" t="s">
        <v>926</v>
      </c>
      <c r="Q34" s="531"/>
      <c r="R34" s="531" t="s">
        <v>1146</v>
      </c>
      <c r="S34" s="535"/>
    </row>
    <row r="35" spans="1:19" x14ac:dyDescent="0.2">
      <c r="A35" s="403" t="s">
        <v>1110</v>
      </c>
      <c r="B35" s="221" t="s">
        <v>1111</v>
      </c>
      <c r="C35" s="442">
        <v>43035</v>
      </c>
      <c r="D35" s="107">
        <v>25</v>
      </c>
      <c r="E35" s="108"/>
      <c r="F35" s="108"/>
      <c r="G35" s="108">
        <v>25</v>
      </c>
      <c r="H35" s="108"/>
      <c r="I35" s="108"/>
      <c r="J35" s="109">
        <f t="shared" si="0"/>
        <v>60</v>
      </c>
      <c r="K35" s="110">
        <f t="shared" si="1"/>
        <v>547</v>
      </c>
      <c r="L35" s="111">
        <v>43038</v>
      </c>
      <c r="M35" s="108"/>
      <c r="N35" s="108" t="s">
        <v>132</v>
      </c>
      <c r="O35" s="112"/>
      <c r="P35" s="112" t="s">
        <v>594</v>
      </c>
      <c r="Q35" s="108"/>
      <c r="R35" s="108"/>
      <c r="S35" s="112"/>
    </row>
    <row r="36" spans="1:19" ht="25.5" x14ac:dyDescent="0.2">
      <c r="A36" s="403" t="s">
        <v>1112</v>
      </c>
      <c r="B36" s="221" t="s">
        <v>1113</v>
      </c>
      <c r="C36" s="106">
        <v>43035</v>
      </c>
      <c r="D36" s="107">
        <v>23</v>
      </c>
      <c r="E36" s="108">
        <v>2</v>
      </c>
      <c r="F36" s="108">
        <v>6</v>
      </c>
      <c r="G36" s="108">
        <v>9</v>
      </c>
      <c r="H36" s="108">
        <v>13</v>
      </c>
      <c r="I36" s="108"/>
      <c r="J36" s="109">
        <f t="shared" si="0"/>
        <v>72</v>
      </c>
      <c r="K36" s="110">
        <f t="shared" si="1"/>
        <v>657</v>
      </c>
      <c r="L36" s="111">
        <v>43038</v>
      </c>
      <c r="M36" s="108"/>
      <c r="N36" s="108" t="s">
        <v>1376</v>
      </c>
      <c r="O36" s="112"/>
      <c r="P36" s="112" t="s">
        <v>868</v>
      </c>
      <c r="Q36" s="108"/>
      <c r="R36" s="108"/>
      <c r="S36" s="112"/>
    </row>
    <row r="37" spans="1:19" x14ac:dyDescent="0.2">
      <c r="A37" s="403" t="s">
        <v>1114</v>
      </c>
      <c r="B37" s="221" t="s">
        <v>1115</v>
      </c>
      <c r="C37" s="106">
        <v>43035</v>
      </c>
      <c r="D37" s="107">
        <v>75</v>
      </c>
      <c r="E37" s="108"/>
      <c r="F37" s="108"/>
      <c r="G37" s="108">
        <v>75</v>
      </c>
      <c r="H37" s="108"/>
      <c r="I37" s="108"/>
      <c r="J37" s="109">
        <f t="shared" si="0"/>
        <v>180</v>
      </c>
      <c r="K37" s="110">
        <f t="shared" si="1"/>
        <v>1642</v>
      </c>
      <c r="L37" s="111">
        <v>43038</v>
      </c>
      <c r="M37" s="108"/>
      <c r="N37" s="108" t="s">
        <v>132</v>
      </c>
      <c r="O37" s="112"/>
      <c r="P37" s="185" t="s">
        <v>937</v>
      </c>
      <c r="Q37" s="108"/>
      <c r="R37" s="108"/>
      <c r="S37" s="329"/>
    </row>
    <row r="38" spans="1:19" x14ac:dyDescent="0.2">
      <c r="A38" s="461">
        <v>35246</v>
      </c>
      <c r="B38" s="221" t="s">
        <v>1121</v>
      </c>
      <c r="C38" s="106">
        <v>43047</v>
      </c>
      <c r="D38" s="107">
        <v>50</v>
      </c>
      <c r="E38" s="108">
        <v>25</v>
      </c>
      <c r="F38" s="108">
        <v>25</v>
      </c>
      <c r="G38" s="108"/>
      <c r="H38" s="108"/>
      <c r="I38" s="108"/>
      <c r="J38" s="109">
        <f t="shared" si="0"/>
        <v>67.5</v>
      </c>
      <c r="K38" s="110">
        <f t="shared" si="1"/>
        <v>616</v>
      </c>
      <c r="L38" s="111">
        <v>43047</v>
      </c>
      <c r="M38" s="108"/>
      <c r="N38" s="108"/>
      <c r="O38" s="112"/>
      <c r="P38" s="112" t="s">
        <v>712</v>
      </c>
      <c r="Q38" s="108"/>
      <c r="R38" s="108"/>
      <c r="S38" s="112"/>
    </row>
    <row r="39" spans="1:19" x14ac:dyDescent="0.2">
      <c r="A39" s="409">
        <v>35142</v>
      </c>
      <c r="B39" s="460" t="s">
        <v>1122</v>
      </c>
      <c r="C39" s="106">
        <v>43052</v>
      </c>
      <c r="D39" s="107">
        <v>27</v>
      </c>
      <c r="E39" s="108"/>
      <c r="F39" s="108"/>
      <c r="G39" s="108">
        <v>27</v>
      </c>
      <c r="H39" s="108"/>
      <c r="I39" s="108"/>
      <c r="J39" s="109">
        <f t="shared" si="0"/>
        <v>64.8</v>
      </c>
      <c r="K39" s="110">
        <f t="shared" si="1"/>
        <v>591</v>
      </c>
      <c r="L39" s="111">
        <v>43052</v>
      </c>
      <c r="M39" s="108"/>
      <c r="N39" s="108" t="s">
        <v>132</v>
      </c>
      <c r="O39" s="112"/>
      <c r="P39" s="112" t="s">
        <v>1123</v>
      </c>
      <c r="Q39" s="108"/>
      <c r="R39" s="108"/>
      <c r="S39" s="112"/>
    </row>
    <row r="40" spans="1:19" x14ac:dyDescent="0.2">
      <c r="A40" s="403" t="s">
        <v>1126</v>
      </c>
      <c r="B40" s="221" t="s">
        <v>1125</v>
      </c>
      <c r="C40" s="106">
        <v>43056</v>
      </c>
      <c r="D40" s="107">
        <v>90</v>
      </c>
      <c r="E40" s="108">
        <v>8</v>
      </c>
      <c r="F40" s="108">
        <v>27</v>
      </c>
      <c r="G40" s="108">
        <v>38</v>
      </c>
      <c r="H40" s="108">
        <v>17</v>
      </c>
      <c r="I40" s="108"/>
      <c r="J40" s="109">
        <f t="shared" si="0"/>
        <v>192.3</v>
      </c>
      <c r="K40" s="110">
        <f t="shared" si="1"/>
        <v>1754</v>
      </c>
      <c r="L40" s="111">
        <v>43059</v>
      </c>
      <c r="M40" s="108"/>
      <c r="N40" s="108"/>
      <c r="O40" s="112"/>
      <c r="P40" s="112" t="s">
        <v>990</v>
      </c>
      <c r="Q40" s="108"/>
      <c r="R40" s="108"/>
      <c r="S40" s="112"/>
    </row>
    <row r="41" spans="1:19" x14ac:dyDescent="0.2">
      <c r="A41" s="459" t="s">
        <v>1128</v>
      </c>
      <c r="B41" s="221" t="s">
        <v>1127</v>
      </c>
      <c r="C41" s="106">
        <v>43056</v>
      </c>
      <c r="D41" s="107">
        <v>57</v>
      </c>
      <c r="E41" s="108"/>
      <c r="F41" s="108"/>
      <c r="G41" s="108">
        <v>57</v>
      </c>
      <c r="H41" s="108"/>
      <c r="I41" s="108"/>
      <c r="J41" s="109">
        <f t="shared" si="0"/>
        <v>136.79999999999998</v>
      </c>
      <c r="K41" s="110">
        <f t="shared" si="1"/>
        <v>1248</v>
      </c>
      <c r="L41" s="111">
        <v>43059</v>
      </c>
      <c r="M41" s="108"/>
      <c r="N41" s="108" t="s">
        <v>132</v>
      </c>
      <c r="O41" s="112"/>
      <c r="P41" s="112" t="s">
        <v>244</v>
      </c>
      <c r="Q41" s="108"/>
      <c r="R41" s="108"/>
      <c r="S41" s="112"/>
    </row>
    <row r="42" spans="1:19" x14ac:dyDescent="0.2">
      <c r="A42" s="427" t="s">
        <v>1129</v>
      </c>
      <c r="B42" s="221" t="s">
        <v>1130</v>
      </c>
      <c r="C42" s="106">
        <v>43061</v>
      </c>
      <c r="D42" s="107">
        <v>150</v>
      </c>
      <c r="E42" s="108"/>
      <c r="F42" s="108"/>
      <c r="G42" s="108">
        <v>150</v>
      </c>
      <c r="H42" s="108"/>
      <c r="I42" s="108"/>
      <c r="J42" s="109">
        <f t="shared" si="0"/>
        <v>360</v>
      </c>
      <c r="K42" s="110">
        <f t="shared" si="1"/>
        <v>3283</v>
      </c>
      <c r="L42" s="111">
        <v>43061</v>
      </c>
      <c r="M42" s="108"/>
      <c r="N42" s="108" t="s">
        <v>132</v>
      </c>
      <c r="O42" s="112"/>
      <c r="P42" s="112" t="s">
        <v>868</v>
      </c>
      <c r="Q42" s="108"/>
      <c r="R42" s="108"/>
      <c r="S42" s="112"/>
    </row>
    <row r="43" spans="1:19" ht="25.5" x14ac:dyDescent="0.2">
      <c r="A43" s="403" t="s">
        <v>1131</v>
      </c>
      <c r="B43" s="221" t="s">
        <v>1132</v>
      </c>
      <c r="C43" s="106">
        <v>43063</v>
      </c>
      <c r="D43" s="107">
        <v>94</v>
      </c>
      <c r="E43" s="108"/>
      <c r="F43" s="108"/>
      <c r="G43" s="108">
        <v>94</v>
      </c>
      <c r="H43" s="108"/>
      <c r="I43" s="108"/>
      <c r="J43" s="109">
        <f t="shared" si="0"/>
        <v>225.6</v>
      </c>
      <c r="K43" s="110">
        <f t="shared" si="1"/>
        <v>2057</v>
      </c>
      <c r="L43" s="111">
        <v>43070</v>
      </c>
      <c r="M43" s="108"/>
      <c r="N43" s="108" t="s">
        <v>132</v>
      </c>
      <c r="O43" s="112"/>
      <c r="P43" s="112" t="s">
        <v>1133</v>
      </c>
      <c r="Q43" s="108"/>
      <c r="R43" s="108" t="s">
        <v>1135</v>
      </c>
      <c r="S43" s="112"/>
    </row>
    <row r="44" spans="1:19" ht="38.25" x14ac:dyDescent="0.2">
      <c r="A44" s="403" t="s">
        <v>1134</v>
      </c>
      <c r="B44" s="221" t="s">
        <v>1198</v>
      </c>
      <c r="C44" s="106">
        <v>43063</v>
      </c>
      <c r="D44" s="107">
        <v>44</v>
      </c>
      <c r="E44" s="108"/>
      <c r="F44" s="108"/>
      <c r="G44" s="108"/>
      <c r="H44" s="108"/>
      <c r="I44" s="108"/>
      <c r="J44" s="109">
        <f t="shared" si="0"/>
        <v>0</v>
      </c>
      <c r="K44" s="110">
        <f t="shared" si="1"/>
        <v>0</v>
      </c>
      <c r="L44" s="111">
        <v>43070</v>
      </c>
      <c r="M44" s="108"/>
      <c r="N44" s="108" t="s">
        <v>132</v>
      </c>
      <c r="O44" s="112"/>
      <c r="P44" s="112" t="s">
        <v>244</v>
      </c>
      <c r="Q44" s="108"/>
      <c r="R44" s="108" t="s">
        <v>1197</v>
      </c>
      <c r="S44" s="112"/>
    </row>
    <row r="45" spans="1:19" x14ac:dyDescent="0.2">
      <c r="A45" s="525" t="s">
        <v>1137</v>
      </c>
      <c r="B45" s="221" t="s">
        <v>1138</v>
      </c>
      <c r="C45" s="106">
        <v>43082</v>
      </c>
      <c r="D45" s="107">
        <v>276</v>
      </c>
      <c r="E45" s="108">
        <v>10</v>
      </c>
      <c r="F45" s="108">
        <v>86</v>
      </c>
      <c r="G45" s="108">
        <v>101</v>
      </c>
      <c r="H45" s="108">
        <v>79</v>
      </c>
      <c r="I45" s="108"/>
      <c r="J45" s="109">
        <f t="shared" si="0"/>
        <v>620.4</v>
      </c>
      <c r="K45" s="110">
        <f t="shared" si="1"/>
        <v>5658</v>
      </c>
      <c r="L45" s="111">
        <v>43083</v>
      </c>
      <c r="M45" s="108"/>
      <c r="N45" s="108"/>
      <c r="O45" s="112"/>
      <c r="P45" s="112" t="s">
        <v>1139</v>
      </c>
      <c r="Q45" s="108"/>
      <c r="R45" s="108"/>
      <c r="S45" s="112"/>
    </row>
    <row r="46" spans="1:19" x14ac:dyDescent="0.2">
      <c r="A46" s="526" t="s">
        <v>1140</v>
      </c>
      <c r="B46" s="221" t="s">
        <v>1141</v>
      </c>
      <c r="C46" s="106">
        <v>43082</v>
      </c>
      <c r="D46" s="107">
        <v>250</v>
      </c>
      <c r="E46" s="108"/>
      <c r="F46" s="108"/>
      <c r="G46" s="108">
        <v>250</v>
      </c>
      <c r="H46" s="108"/>
      <c r="I46" s="108"/>
      <c r="J46" s="109">
        <f t="shared" si="0"/>
        <v>600</v>
      </c>
      <c r="K46" s="110">
        <f t="shared" si="1"/>
        <v>5472</v>
      </c>
      <c r="L46" s="111">
        <v>43083</v>
      </c>
      <c r="M46" s="108"/>
      <c r="N46" s="108" t="s">
        <v>132</v>
      </c>
      <c r="O46" s="112"/>
      <c r="P46" s="112" t="s">
        <v>476</v>
      </c>
      <c r="Q46" s="108"/>
      <c r="R46" s="108"/>
      <c r="S46" s="112"/>
    </row>
    <row r="47" spans="1:19" x14ac:dyDescent="0.2">
      <c r="A47" s="403" t="s">
        <v>1143</v>
      </c>
      <c r="B47" s="221" t="s">
        <v>1144</v>
      </c>
      <c r="C47" s="106">
        <v>43084</v>
      </c>
      <c r="D47" s="107">
        <v>39</v>
      </c>
      <c r="E47" s="108"/>
      <c r="F47" s="108">
        <v>12</v>
      </c>
      <c r="G47" s="108">
        <v>17</v>
      </c>
      <c r="H47" s="108">
        <v>10</v>
      </c>
      <c r="I47" s="108"/>
      <c r="J47" s="109">
        <f t="shared" si="0"/>
        <v>88.8</v>
      </c>
      <c r="K47" s="110">
        <f t="shared" si="1"/>
        <v>810</v>
      </c>
      <c r="L47" s="111">
        <v>43087</v>
      </c>
      <c r="M47" s="108"/>
      <c r="N47" s="108"/>
      <c r="O47" s="112"/>
      <c r="P47" s="112" t="s">
        <v>1147</v>
      </c>
      <c r="Q47" s="108"/>
      <c r="R47" s="108"/>
      <c r="S47" s="112"/>
    </row>
    <row r="48" spans="1:19" x14ac:dyDescent="0.2">
      <c r="A48" s="461">
        <v>35338</v>
      </c>
      <c r="B48" s="221" t="s">
        <v>1148</v>
      </c>
      <c r="C48" s="106">
        <v>43112</v>
      </c>
      <c r="D48" s="107">
        <v>200</v>
      </c>
      <c r="E48" s="108"/>
      <c r="F48" s="108"/>
      <c r="G48" s="108">
        <v>200</v>
      </c>
      <c r="H48" s="108"/>
      <c r="I48" s="108"/>
      <c r="J48" s="109">
        <f t="shared" si="0"/>
        <v>480</v>
      </c>
      <c r="K48" s="110">
        <f t="shared" si="1"/>
        <v>4378</v>
      </c>
      <c r="L48" s="111">
        <v>43115</v>
      </c>
      <c r="M48" s="108"/>
      <c r="N48" s="108" t="s">
        <v>132</v>
      </c>
      <c r="O48" s="112"/>
      <c r="P48" s="112" t="s">
        <v>712</v>
      </c>
      <c r="Q48" s="108"/>
      <c r="R48" s="108"/>
      <c r="S48" s="112"/>
    </row>
    <row r="49" spans="1:19" x14ac:dyDescent="0.2">
      <c r="A49" s="403" t="s">
        <v>1149</v>
      </c>
      <c r="B49" s="221" t="s">
        <v>1150</v>
      </c>
      <c r="C49" s="106">
        <v>43112</v>
      </c>
      <c r="D49" s="107">
        <v>150</v>
      </c>
      <c r="E49" s="108"/>
      <c r="F49" s="108"/>
      <c r="G49" s="108">
        <v>150</v>
      </c>
      <c r="H49" s="108"/>
      <c r="I49" s="108"/>
      <c r="J49" s="109">
        <f t="shared" si="0"/>
        <v>360</v>
      </c>
      <c r="K49" s="110">
        <f t="shared" si="1"/>
        <v>3283</v>
      </c>
      <c r="L49" s="111">
        <v>43115</v>
      </c>
      <c r="M49" s="108"/>
      <c r="N49" s="108" t="s">
        <v>132</v>
      </c>
      <c r="O49" s="112"/>
      <c r="P49" s="112" t="s">
        <v>476</v>
      </c>
      <c r="Q49" s="108"/>
      <c r="R49" s="108"/>
      <c r="S49" s="112"/>
    </row>
    <row r="50" spans="1:19" x14ac:dyDescent="0.2">
      <c r="A50" s="215" t="s">
        <v>1151</v>
      </c>
      <c r="B50" s="219" t="s">
        <v>1152</v>
      </c>
      <c r="C50" s="106">
        <v>43119</v>
      </c>
      <c r="D50" s="107">
        <v>120</v>
      </c>
      <c r="E50" s="108">
        <v>11</v>
      </c>
      <c r="F50" s="108">
        <v>45</v>
      </c>
      <c r="G50" s="108">
        <v>46</v>
      </c>
      <c r="H50" s="108">
        <v>18</v>
      </c>
      <c r="I50" s="108"/>
      <c r="J50" s="109">
        <f t="shared" si="0"/>
        <v>245.1</v>
      </c>
      <c r="K50" s="110">
        <f t="shared" si="1"/>
        <v>2235</v>
      </c>
      <c r="L50" s="111">
        <v>43122</v>
      </c>
      <c r="M50" s="108"/>
      <c r="N50" s="108"/>
      <c r="O50" s="112"/>
      <c r="P50" s="112" t="s">
        <v>858</v>
      </c>
      <c r="Q50" s="108"/>
      <c r="R50" s="108"/>
      <c r="S50" s="112"/>
    </row>
    <row r="51" spans="1:19" ht="15" customHeight="1" x14ac:dyDescent="0.2">
      <c r="A51" s="96" t="s">
        <v>1154</v>
      </c>
      <c r="B51" s="218" t="s">
        <v>1153</v>
      </c>
      <c r="C51" s="106">
        <v>43123</v>
      </c>
      <c r="D51" s="107">
        <v>400</v>
      </c>
      <c r="E51" s="108"/>
      <c r="F51" s="108"/>
      <c r="G51" s="108">
        <v>400</v>
      </c>
      <c r="H51" s="108"/>
      <c r="I51" s="108"/>
      <c r="J51" s="109">
        <f t="shared" si="0"/>
        <v>960</v>
      </c>
      <c r="K51" s="110">
        <f t="shared" si="1"/>
        <v>8755</v>
      </c>
      <c r="L51" s="111">
        <v>43123</v>
      </c>
      <c r="M51" s="108"/>
      <c r="N51" s="108" t="s">
        <v>132</v>
      </c>
      <c r="O51" s="112"/>
      <c r="P51" s="112" t="s">
        <v>1155</v>
      </c>
      <c r="Q51" s="108"/>
      <c r="R51" s="108"/>
      <c r="S51" s="112"/>
    </row>
    <row r="52" spans="1:19" ht="15" customHeight="1" x14ac:dyDescent="0.2">
      <c r="A52" s="730" t="s">
        <v>1156</v>
      </c>
      <c r="B52" s="485" t="s">
        <v>1157</v>
      </c>
      <c r="C52" s="486">
        <v>43123</v>
      </c>
      <c r="D52" s="430">
        <v>129</v>
      </c>
      <c r="E52" s="431"/>
      <c r="F52" s="431"/>
      <c r="G52" s="431">
        <v>129</v>
      </c>
      <c r="H52" s="431"/>
      <c r="I52" s="431"/>
      <c r="J52" s="432">
        <f t="shared" si="0"/>
        <v>309.59999999999997</v>
      </c>
      <c r="K52" s="433">
        <f t="shared" si="1"/>
        <v>2824</v>
      </c>
      <c r="L52" s="429">
        <v>43123</v>
      </c>
      <c r="M52" s="431"/>
      <c r="N52" s="431" t="s">
        <v>132</v>
      </c>
      <c r="O52" s="434"/>
      <c r="P52" s="434" t="s">
        <v>990</v>
      </c>
      <c r="Q52" s="431"/>
      <c r="R52" s="431" t="s">
        <v>1674</v>
      </c>
      <c r="S52" s="112"/>
    </row>
    <row r="53" spans="1:19" ht="15" customHeight="1" x14ac:dyDescent="0.2">
      <c r="A53" s="403" t="s">
        <v>1158</v>
      </c>
      <c r="B53" s="221" t="s">
        <v>1159</v>
      </c>
      <c r="C53" s="106">
        <v>43123</v>
      </c>
      <c r="D53" s="107">
        <v>100</v>
      </c>
      <c r="E53" s="108"/>
      <c r="F53" s="108"/>
      <c r="G53" s="108">
        <v>100</v>
      </c>
      <c r="H53" s="108"/>
      <c r="I53" s="108"/>
      <c r="J53" s="109">
        <f t="shared" si="0"/>
        <v>240</v>
      </c>
      <c r="K53" s="110">
        <f t="shared" si="1"/>
        <v>2189</v>
      </c>
      <c r="L53" s="111">
        <v>43123</v>
      </c>
      <c r="M53" s="108"/>
      <c r="N53" s="108" t="s">
        <v>132</v>
      </c>
      <c r="O53" s="112"/>
      <c r="P53" s="112" t="s">
        <v>868</v>
      </c>
      <c r="Q53" s="108"/>
      <c r="R53" s="108"/>
      <c r="S53" s="112"/>
    </row>
    <row r="54" spans="1:19" ht="15" customHeight="1" x14ac:dyDescent="0.2">
      <c r="A54" s="656" t="s">
        <v>1160</v>
      </c>
      <c r="B54" s="780" t="s">
        <v>1161</v>
      </c>
      <c r="C54" s="765">
        <v>43124</v>
      </c>
      <c r="D54" s="423">
        <v>147</v>
      </c>
      <c r="E54" s="420">
        <v>8</v>
      </c>
      <c r="F54" s="420">
        <v>46</v>
      </c>
      <c r="G54" s="420">
        <v>61</v>
      </c>
      <c r="H54" s="420">
        <v>32</v>
      </c>
      <c r="I54" s="420"/>
      <c r="J54" s="424">
        <f t="shared" si="0"/>
        <v>321</v>
      </c>
      <c r="K54" s="425">
        <f t="shared" si="1"/>
        <v>2928</v>
      </c>
      <c r="L54" s="422">
        <v>43125</v>
      </c>
      <c r="M54" s="420"/>
      <c r="N54" s="420"/>
      <c r="O54" s="426"/>
      <c r="P54" s="426" t="s">
        <v>476</v>
      </c>
      <c r="Q54" s="420"/>
      <c r="R54" s="420"/>
      <c r="S54" s="112"/>
    </row>
    <row r="55" spans="1:19" ht="15" customHeight="1" x14ac:dyDescent="0.2">
      <c r="A55" s="461">
        <v>35376</v>
      </c>
      <c r="B55" s="221" t="s">
        <v>1162</v>
      </c>
      <c r="C55" s="106">
        <v>43133</v>
      </c>
      <c r="D55" s="107">
        <v>70</v>
      </c>
      <c r="E55" s="108"/>
      <c r="F55" s="108"/>
      <c r="G55" s="108">
        <v>70</v>
      </c>
      <c r="H55" s="108"/>
      <c r="I55" s="108"/>
      <c r="J55" s="109">
        <f t="shared" si="0"/>
        <v>168</v>
      </c>
      <c r="K55" s="110">
        <f t="shared" si="1"/>
        <v>1532</v>
      </c>
      <c r="L55" s="111">
        <v>43143</v>
      </c>
      <c r="M55" s="108"/>
      <c r="N55" s="108" t="s">
        <v>132</v>
      </c>
      <c r="O55" s="112"/>
      <c r="P55" s="112" t="s">
        <v>1163</v>
      </c>
      <c r="Q55" s="108"/>
      <c r="R55" s="403" t="s">
        <v>1164</v>
      </c>
      <c r="S55" s="112"/>
    </row>
    <row r="56" spans="1:19" ht="15" customHeight="1" x14ac:dyDescent="0.2">
      <c r="A56" s="539" t="s">
        <v>1165</v>
      </c>
      <c r="B56" s="321" t="s">
        <v>1166</v>
      </c>
      <c r="C56" s="111">
        <v>43133</v>
      </c>
      <c r="D56" s="107">
        <v>169</v>
      </c>
      <c r="E56" s="108">
        <v>16</v>
      </c>
      <c r="F56" s="108">
        <v>96</v>
      </c>
      <c r="G56" s="108">
        <v>57</v>
      </c>
      <c r="H56" s="108"/>
      <c r="I56" s="108"/>
      <c r="J56" s="109">
        <f t="shared" si="0"/>
        <v>300</v>
      </c>
      <c r="K56" s="110">
        <f t="shared" si="1"/>
        <v>2736</v>
      </c>
      <c r="L56" s="111">
        <v>43143</v>
      </c>
      <c r="M56" s="108"/>
      <c r="N56" s="108" t="s">
        <v>132</v>
      </c>
      <c r="O56" s="112"/>
      <c r="P56" s="112" t="s">
        <v>1167</v>
      </c>
      <c r="Q56" s="108"/>
      <c r="R56" s="108"/>
      <c r="S56" s="112"/>
    </row>
    <row r="57" spans="1:19" ht="15" customHeight="1" x14ac:dyDescent="0.2">
      <c r="A57" s="461" t="s">
        <v>1168</v>
      </c>
      <c r="B57" s="221" t="s">
        <v>1171</v>
      </c>
      <c r="C57" s="106">
        <v>43133</v>
      </c>
      <c r="D57" s="107">
        <v>137</v>
      </c>
      <c r="E57" s="108"/>
      <c r="F57" s="108"/>
      <c r="G57" s="108">
        <v>137</v>
      </c>
      <c r="H57" s="108"/>
      <c r="I57" s="108"/>
      <c r="J57" s="109">
        <f t="shared" si="0"/>
        <v>328.8</v>
      </c>
      <c r="K57" s="110">
        <f t="shared" si="1"/>
        <v>2999</v>
      </c>
      <c r="L57" s="111">
        <v>43143</v>
      </c>
      <c r="M57" s="108"/>
      <c r="N57" s="108" t="s">
        <v>132</v>
      </c>
      <c r="O57" s="112"/>
      <c r="P57" s="112" t="s">
        <v>1167</v>
      </c>
      <c r="Q57" s="108"/>
      <c r="R57" s="108"/>
      <c r="S57" s="112"/>
    </row>
    <row r="58" spans="1:19" ht="15" customHeight="1" x14ac:dyDescent="0.2">
      <c r="A58" s="403" t="s">
        <v>1169</v>
      </c>
      <c r="B58" s="221" t="s">
        <v>1170</v>
      </c>
      <c r="C58" s="106">
        <v>43133</v>
      </c>
      <c r="D58" s="107">
        <v>153</v>
      </c>
      <c r="E58" s="108">
        <v>8</v>
      </c>
      <c r="F58" s="108">
        <v>29</v>
      </c>
      <c r="G58" s="108">
        <v>74</v>
      </c>
      <c r="H58" s="108">
        <v>42</v>
      </c>
      <c r="I58" s="108"/>
      <c r="J58" s="109">
        <f t="shared" si="0"/>
        <v>356.7</v>
      </c>
      <c r="K58" s="110">
        <f t="shared" si="1"/>
        <v>3253</v>
      </c>
      <c r="L58" s="111">
        <v>43143</v>
      </c>
      <c r="M58" s="108"/>
      <c r="N58" s="108"/>
      <c r="O58" s="112"/>
      <c r="P58" s="112" t="s">
        <v>6</v>
      </c>
      <c r="Q58" s="108"/>
      <c r="R58" s="108" t="s">
        <v>1461</v>
      </c>
      <c r="S58" s="112"/>
    </row>
    <row r="59" spans="1:19" ht="15" customHeight="1" x14ac:dyDescent="0.2">
      <c r="A59" s="403" t="s">
        <v>1172</v>
      </c>
      <c r="B59" s="221" t="s">
        <v>1173</v>
      </c>
      <c r="C59" s="106">
        <v>43133</v>
      </c>
      <c r="D59" s="107">
        <v>98</v>
      </c>
      <c r="E59" s="108">
        <v>27</v>
      </c>
      <c r="F59" s="108">
        <v>50</v>
      </c>
      <c r="G59" s="108">
        <v>21</v>
      </c>
      <c r="H59" s="108"/>
      <c r="I59" s="108"/>
      <c r="J59" s="109">
        <f t="shared" si="0"/>
        <v>157.80000000000001</v>
      </c>
      <c r="K59" s="110">
        <f t="shared" si="1"/>
        <v>1439</v>
      </c>
      <c r="L59" s="111">
        <v>43143</v>
      </c>
      <c r="M59" s="108"/>
      <c r="N59" s="108" t="s">
        <v>132</v>
      </c>
      <c r="O59" s="112"/>
      <c r="P59" s="112" t="s">
        <v>6</v>
      </c>
      <c r="Q59" s="108"/>
      <c r="R59" s="108"/>
      <c r="S59" s="112"/>
    </row>
    <row r="60" spans="1:19" ht="15" customHeight="1" x14ac:dyDescent="0.2">
      <c r="A60" s="461">
        <v>35402</v>
      </c>
      <c r="B60" s="221" t="s">
        <v>1175</v>
      </c>
      <c r="C60" s="106">
        <v>43147</v>
      </c>
      <c r="D60" s="107">
        <v>95</v>
      </c>
      <c r="E60" s="108">
        <v>12</v>
      </c>
      <c r="F60" s="108">
        <v>48</v>
      </c>
      <c r="G60" s="108">
        <v>35</v>
      </c>
      <c r="H60" s="108"/>
      <c r="I60" s="108"/>
      <c r="J60" s="109">
        <f t="shared" si="0"/>
        <v>170.4</v>
      </c>
      <c r="K60" s="110">
        <f t="shared" si="1"/>
        <v>1554</v>
      </c>
      <c r="L60" s="111">
        <v>43150</v>
      </c>
      <c r="M60" s="108"/>
      <c r="N60" s="108"/>
      <c r="O60" s="112"/>
      <c r="P60" s="112" t="s">
        <v>712</v>
      </c>
      <c r="Q60" s="108"/>
      <c r="R60" s="108"/>
      <c r="S60" s="112"/>
    </row>
    <row r="61" spans="1:19" ht="15" customHeight="1" x14ac:dyDescent="0.2">
      <c r="A61" s="403" t="s">
        <v>1080</v>
      </c>
      <c r="B61" s="221" t="s">
        <v>1176</v>
      </c>
      <c r="C61" s="106">
        <v>43147</v>
      </c>
      <c r="D61" s="107">
        <v>44</v>
      </c>
      <c r="E61" s="108"/>
      <c r="F61" s="108"/>
      <c r="G61" s="108">
        <v>44</v>
      </c>
      <c r="H61" s="108"/>
      <c r="I61" s="108"/>
      <c r="J61" s="109">
        <f t="shared" si="0"/>
        <v>105.6</v>
      </c>
      <c r="K61" s="110">
        <f t="shared" si="1"/>
        <v>963</v>
      </c>
      <c r="L61" s="111">
        <v>43150</v>
      </c>
      <c r="M61" s="108"/>
      <c r="N61" s="108" t="s">
        <v>132</v>
      </c>
      <c r="O61" s="112"/>
      <c r="P61" s="112" t="s">
        <v>868</v>
      </c>
      <c r="Q61" s="108"/>
      <c r="R61" s="108"/>
      <c r="S61" s="112"/>
    </row>
    <row r="62" spans="1:19" ht="15" customHeight="1" x14ac:dyDescent="0.2">
      <c r="A62" s="410" t="s">
        <v>1177</v>
      </c>
      <c r="B62" s="410" t="s">
        <v>1178</v>
      </c>
      <c r="C62" s="111">
        <v>43150</v>
      </c>
      <c r="D62" s="107">
        <v>75</v>
      </c>
      <c r="E62" s="108"/>
      <c r="F62" s="108"/>
      <c r="G62" s="108">
        <v>75</v>
      </c>
      <c r="H62" s="108"/>
      <c r="I62" s="108"/>
      <c r="J62" s="109">
        <f t="shared" si="0"/>
        <v>180</v>
      </c>
      <c r="K62" s="110">
        <f t="shared" si="1"/>
        <v>1642</v>
      </c>
      <c r="L62" s="111">
        <v>43150</v>
      </c>
      <c r="M62" s="108"/>
      <c r="N62" s="108" t="s">
        <v>132</v>
      </c>
      <c r="O62" s="112"/>
      <c r="P62" s="112" t="s">
        <v>712</v>
      </c>
      <c r="Q62" s="108"/>
      <c r="R62" s="108"/>
      <c r="S62" s="112"/>
    </row>
    <row r="63" spans="1:19" ht="15" customHeight="1" x14ac:dyDescent="0.2">
      <c r="A63" s="427" t="s">
        <v>1184</v>
      </c>
      <c r="B63" s="221" t="s">
        <v>1185</v>
      </c>
      <c r="C63" s="106">
        <v>43167</v>
      </c>
      <c r="D63" s="107">
        <v>90</v>
      </c>
      <c r="E63" s="108"/>
      <c r="F63" s="108">
        <v>90</v>
      </c>
      <c r="G63" s="108"/>
      <c r="H63" s="108"/>
      <c r="I63" s="108"/>
      <c r="J63" s="109">
        <f t="shared" si="0"/>
        <v>135</v>
      </c>
      <c r="K63" s="110">
        <f t="shared" si="1"/>
        <v>1231</v>
      </c>
      <c r="L63" s="111">
        <v>43167</v>
      </c>
      <c r="M63" s="108"/>
      <c r="N63" s="108" t="s">
        <v>132</v>
      </c>
      <c r="O63" s="112"/>
      <c r="P63" s="112" t="s">
        <v>838</v>
      </c>
      <c r="Q63" s="108"/>
      <c r="R63" s="108"/>
      <c r="S63" s="112"/>
    </row>
    <row r="64" spans="1:19" ht="15" customHeight="1" x14ac:dyDescent="0.2">
      <c r="A64" s="459" t="s">
        <v>1187</v>
      </c>
      <c r="B64" s="221" t="s">
        <v>1188</v>
      </c>
      <c r="C64" s="106">
        <v>43167</v>
      </c>
      <c r="D64" s="107">
        <v>42</v>
      </c>
      <c r="E64" s="108"/>
      <c r="F64" s="108"/>
      <c r="G64" s="108">
        <v>42</v>
      </c>
      <c r="H64" s="108"/>
      <c r="I64" s="108"/>
      <c r="J64" s="109">
        <f t="shared" si="0"/>
        <v>100.8</v>
      </c>
      <c r="K64" s="110">
        <f t="shared" si="1"/>
        <v>919</v>
      </c>
      <c r="L64" s="111">
        <v>43167</v>
      </c>
      <c r="M64" s="108"/>
      <c r="N64" s="108" t="s">
        <v>132</v>
      </c>
      <c r="O64" s="112"/>
      <c r="P64" s="112" t="s">
        <v>1186</v>
      </c>
      <c r="Q64" s="108"/>
      <c r="R64" s="108"/>
      <c r="S64" s="112"/>
    </row>
    <row r="65" spans="1:19" ht="15" customHeight="1" x14ac:dyDescent="0.2">
      <c r="A65" s="369"/>
      <c r="B65" s="547" t="s">
        <v>1189</v>
      </c>
      <c r="C65" s="374">
        <v>43186</v>
      </c>
      <c r="D65" s="371">
        <v>285</v>
      </c>
      <c r="E65" s="369">
        <v>13</v>
      </c>
      <c r="F65" s="369">
        <v>28</v>
      </c>
      <c r="G65" s="369">
        <v>103</v>
      </c>
      <c r="H65" s="369">
        <v>118</v>
      </c>
      <c r="I65" s="369">
        <v>23</v>
      </c>
      <c r="J65" s="372">
        <f t="shared" si="0"/>
        <v>750.8</v>
      </c>
      <c r="K65" s="373">
        <f t="shared" si="1"/>
        <v>6847</v>
      </c>
      <c r="L65" s="374">
        <v>43186</v>
      </c>
      <c r="M65" s="369"/>
      <c r="N65" s="369"/>
      <c r="O65" s="375"/>
      <c r="P65" s="375" t="s">
        <v>712</v>
      </c>
      <c r="Q65" s="369"/>
      <c r="R65" s="369" t="s">
        <v>1190</v>
      </c>
      <c r="S65" s="112"/>
    </row>
    <row r="66" spans="1:19" ht="15" customHeight="1" x14ac:dyDescent="0.2">
      <c r="A66" s="459" t="s">
        <v>1194</v>
      </c>
      <c r="B66" s="221" t="s">
        <v>1195</v>
      </c>
      <c r="C66" s="106">
        <v>43188</v>
      </c>
      <c r="D66" s="107">
        <v>382</v>
      </c>
      <c r="E66" s="108">
        <v>40</v>
      </c>
      <c r="F66" s="108">
        <v>128</v>
      </c>
      <c r="G66" s="108">
        <v>181</v>
      </c>
      <c r="H66" s="108">
        <v>33</v>
      </c>
      <c r="I66" s="108"/>
      <c r="J66" s="109">
        <f t="shared" si="0"/>
        <v>773.4</v>
      </c>
      <c r="K66" s="110">
        <f t="shared" si="1"/>
        <v>7053</v>
      </c>
      <c r="L66" s="111">
        <v>43188</v>
      </c>
      <c r="M66" s="108"/>
      <c r="N66" s="108"/>
      <c r="O66" s="112"/>
      <c r="P66" s="112" t="s">
        <v>1196</v>
      </c>
      <c r="Q66" s="108"/>
      <c r="R66" s="108"/>
      <c r="S66" s="112"/>
    </row>
    <row r="67" spans="1:19" ht="15" customHeight="1" x14ac:dyDescent="0.2">
      <c r="A67" s="546"/>
      <c r="B67" s="548"/>
      <c r="C67" s="106"/>
      <c r="D67" s="107"/>
      <c r="E67" s="108"/>
      <c r="F67" s="108"/>
      <c r="G67" s="108"/>
      <c r="H67" s="108"/>
      <c r="I67" s="108"/>
      <c r="J67" s="109">
        <f t="shared" si="0"/>
        <v>0</v>
      </c>
      <c r="K67" s="110">
        <f t="shared" si="1"/>
        <v>0</v>
      </c>
      <c r="L67" s="111"/>
      <c r="M67" s="108"/>
      <c r="N67" s="108"/>
      <c r="O67" s="112"/>
      <c r="P67" s="112"/>
      <c r="Q67" s="108"/>
      <c r="R67" s="108"/>
      <c r="S67" s="112"/>
    </row>
    <row r="68" spans="1:19" ht="15" customHeight="1" x14ac:dyDescent="0.2">
      <c r="A68" s="108"/>
      <c r="B68" s="114"/>
      <c r="C68" s="108"/>
      <c r="D68" s="107"/>
      <c r="E68" s="108"/>
      <c r="F68" s="108"/>
      <c r="G68" s="108"/>
      <c r="H68" s="108"/>
      <c r="I68" s="108"/>
      <c r="J68" s="109">
        <f t="shared" si="0"/>
        <v>0</v>
      </c>
      <c r="K68" s="110">
        <f t="shared" si="1"/>
        <v>0</v>
      </c>
      <c r="L68" s="108"/>
      <c r="M68" s="108"/>
      <c r="N68" s="108"/>
      <c r="O68" s="112"/>
      <c r="P68" s="112"/>
      <c r="Q68" s="108"/>
      <c r="R68" s="108"/>
      <c r="S68" s="112"/>
    </row>
    <row r="69" spans="1:19" ht="15" customHeight="1" x14ac:dyDescent="0.2">
      <c r="A69" s="108"/>
      <c r="B69" s="108"/>
      <c r="C69" s="108"/>
      <c r="D69" s="107"/>
      <c r="E69" s="108"/>
      <c r="F69" s="108"/>
      <c r="G69" s="108"/>
      <c r="H69" s="108"/>
      <c r="I69" s="108"/>
      <c r="J69" s="109">
        <f t="shared" ref="J69:J132" si="2">SUM(E69*1.2,F69*1.5,G69*2.4,H69*3,I69*4)</f>
        <v>0</v>
      </c>
      <c r="K69" s="110">
        <f t="shared" ref="K69:K132" si="3">ROUND((J69*28.5)*32%,0)</f>
        <v>0</v>
      </c>
      <c r="L69" s="108"/>
      <c r="M69" s="108"/>
      <c r="N69" s="108"/>
      <c r="O69" s="112"/>
      <c r="P69" s="112"/>
      <c r="Q69" s="108"/>
      <c r="R69" s="108"/>
      <c r="S69" s="112"/>
    </row>
    <row r="70" spans="1:19" ht="15" customHeight="1" x14ac:dyDescent="0.2">
      <c r="A70" s="108"/>
      <c r="B70" s="108"/>
      <c r="C70" s="108"/>
      <c r="D70" s="107"/>
      <c r="E70" s="108"/>
      <c r="F70" s="108"/>
      <c r="G70" s="108"/>
      <c r="H70" s="108"/>
      <c r="I70" s="108"/>
      <c r="J70" s="109">
        <f t="shared" si="2"/>
        <v>0</v>
      </c>
      <c r="K70" s="110">
        <f t="shared" si="3"/>
        <v>0</v>
      </c>
      <c r="L70" s="108"/>
      <c r="M70" s="108"/>
      <c r="N70" s="108"/>
      <c r="O70" s="112"/>
      <c r="P70" s="112"/>
      <c r="Q70" s="108"/>
      <c r="R70" s="108"/>
      <c r="S70" s="112"/>
    </row>
    <row r="71" spans="1:19" ht="15" customHeight="1" x14ac:dyDescent="0.2">
      <c r="A71" s="108"/>
      <c r="B71" s="108"/>
      <c r="C71" s="108"/>
      <c r="D71" s="107"/>
      <c r="E71" s="108"/>
      <c r="F71" s="108"/>
      <c r="G71" s="108"/>
      <c r="H71" s="108"/>
      <c r="I71" s="108"/>
      <c r="J71" s="109">
        <f t="shared" si="2"/>
        <v>0</v>
      </c>
      <c r="K71" s="110">
        <f t="shared" si="3"/>
        <v>0</v>
      </c>
      <c r="L71" s="108"/>
      <c r="M71" s="108"/>
      <c r="N71" s="108"/>
      <c r="O71" s="112"/>
      <c r="P71" s="112"/>
      <c r="Q71" s="108"/>
      <c r="R71" s="108"/>
      <c r="S71" s="112"/>
    </row>
    <row r="72" spans="1:19" ht="15" customHeight="1" x14ac:dyDescent="0.2">
      <c r="A72" s="108"/>
      <c r="B72" s="108"/>
      <c r="C72" s="108"/>
      <c r="D72" s="107"/>
      <c r="E72" s="108"/>
      <c r="F72" s="108"/>
      <c r="G72" s="108"/>
      <c r="H72" s="108"/>
      <c r="I72" s="108"/>
      <c r="J72" s="109">
        <f t="shared" si="2"/>
        <v>0</v>
      </c>
      <c r="K72" s="110">
        <f t="shared" si="3"/>
        <v>0</v>
      </c>
      <c r="L72" s="108"/>
      <c r="M72" s="108"/>
      <c r="N72" s="108"/>
      <c r="O72" s="112"/>
      <c r="P72" s="112"/>
      <c r="Q72" s="108"/>
      <c r="R72" s="108"/>
      <c r="S72" s="112"/>
    </row>
    <row r="73" spans="1:19" ht="15" customHeight="1" x14ac:dyDescent="0.2">
      <c r="A73" s="108"/>
      <c r="B73" s="108"/>
      <c r="C73" s="108"/>
      <c r="D73" s="107"/>
      <c r="E73" s="108"/>
      <c r="F73" s="108"/>
      <c r="G73" s="108"/>
      <c r="H73" s="108"/>
      <c r="I73" s="108"/>
      <c r="J73" s="109">
        <f t="shared" si="2"/>
        <v>0</v>
      </c>
      <c r="K73" s="110">
        <f t="shared" si="3"/>
        <v>0</v>
      </c>
      <c r="L73" s="108"/>
      <c r="M73" s="108"/>
      <c r="N73" s="108"/>
      <c r="O73" s="112"/>
      <c r="P73" s="112"/>
      <c r="Q73" s="108"/>
      <c r="R73" s="108"/>
      <c r="S73" s="112"/>
    </row>
    <row r="74" spans="1:19" ht="15" customHeight="1" x14ac:dyDescent="0.2">
      <c r="A74" s="108"/>
      <c r="B74" s="108"/>
      <c r="C74" s="108"/>
      <c r="D74" s="107"/>
      <c r="E74" s="108"/>
      <c r="F74" s="108"/>
      <c r="G74" s="108"/>
      <c r="H74" s="108"/>
      <c r="I74" s="108"/>
      <c r="J74" s="109">
        <f t="shared" si="2"/>
        <v>0</v>
      </c>
      <c r="K74" s="110">
        <f t="shared" si="3"/>
        <v>0</v>
      </c>
      <c r="L74" s="108"/>
      <c r="M74" s="108"/>
      <c r="N74" s="108"/>
      <c r="O74" s="112"/>
      <c r="P74" s="112"/>
      <c r="Q74" s="108"/>
      <c r="R74" s="108"/>
      <c r="S74" s="112"/>
    </row>
    <row r="75" spans="1:19" ht="15" customHeight="1" x14ac:dyDescent="0.2">
      <c r="A75" s="108"/>
      <c r="B75" s="108"/>
      <c r="C75" s="108"/>
      <c r="D75" s="107"/>
      <c r="E75" s="108"/>
      <c r="F75" s="108"/>
      <c r="G75" s="108"/>
      <c r="H75" s="108"/>
      <c r="I75" s="108"/>
      <c r="J75" s="109">
        <f t="shared" si="2"/>
        <v>0</v>
      </c>
      <c r="K75" s="110">
        <f t="shared" si="3"/>
        <v>0</v>
      </c>
      <c r="L75" s="108"/>
      <c r="M75" s="108"/>
      <c r="N75" s="108"/>
      <c r="O75" s="112"/>
      <c r="P75" s="112"/>
      <c r="Q75" s="108"/>
      <c r="R75" s="108"/>
      <c r="S75" s="112"/>
    </row>
    <row r="76" spans="1:19" ht="15" customHeight="1" x14ac:dyDescent="0.2">
      <c r="A76" s="108"/>
      <c r="B76" s="108"/>
      <c r="C76" s="108"/>
      <c r="D76" s="107"/>
      <c r="E76" s="108"/>
      <c r="F76" s="108"/>
      <c r="G76" s="108"/>
      <c r="H76" s="108"/>
      <c r="I76" s="108"/>
      <c r="J76" s="109">
        <f t="shared" si="2"/>
        <v>0</v>
      </c>
      <c r="K76" s="110">
        <f t="shared" si="3"/>
        <v>0</v>
      </c>
      <c r="L76" s="108"/>
      <c r="M76" s="108"/>
      <c r="N76" s="108"/>
      <c r="O76" s="112"/>
      <c r="P76" s="112"/>
      <c r="Q76" s="108"/>
      <c r="R76" s="108"/>
      <c r="S76" s="112"/>
    </row>
    <row r="77" spans="1:19" ht="15" customHeight="1" x14ac:dyDescent="0.2">
      <c r="A77" s="108"/>
      <c r="B77" s="108"/>
      <c r="C77" s="108"/>
      <c r="D77" s="107"/>
      <c r="E77" s="108"/>
      <c r="F77" s="108"/>
      <c r="G77" s="108"/>
      <c r="H77" s="108"/>
      <c r="I77" s="108"/>
      <c r="J77" s="109">
        <f t="shared" si="2"/>
        <v>0</v>
      </c>
      <c r="K77" s="110">
        <f t="shared" si="3"/>
        <v>0</v>
      </c>
      <c r="L77" s="108"/>
      <c r="M77" s="108"/>
      <c r="N77" s="108"/>
      <c r="O77" s="112"/>
      <c r="P77" s="112"/>
      <c r="Q77" s="108"/>
      <c r="R77" s="108"/>
      <c r="S77" s="112"/>
    </row>
    <row r="78" spans="1:19" ht="15" customHeight="1" x14ac:dyDescent="0.2">
      <c r="A78" s="108"/>
      <c r="B78" s="108"/>
      <c r="C78" s="108"/>
      <c r="D78" s="107"/>
      <c r="E78" s="108"/>
      <c r="F78" s="108"/>
      <c r="G78" s="108"/>
      <c r="H78" s="108"/>
      <c r="I78" s="108"/>
      <c r="J78" s="109">
        <f t="shared" si="2"/>
        <v>0</v>
      </c>
      <c r="K78" s="110">
        <f t="shared" si="3"/>
        <v>0</v>
      </c>
      <c r="L78" s="108"/>
      <c r="M78" s="108"/>
      <c r="N78" s="108"/>
      <c r="O78" s="112"/>
      <c r="P78" s="112"/>
      <c r="Q78" s="108"/>
      <c r="R78" s="108"/>
      <c r="S78" s="112"/>
    </row>
    <row r="79" spans="1:19" ht="15" customHeight="1" x14ac:dyDescent="0.2">
      <c r="A79" s="108"/>
      <c r="B79" s="108"/>
      <c r="C79" s="108"/>
      <c r="D79" s="107"/>
      <c r="E79" s="108"/>
      <c r="F79" s="108"/>
      <c r="G79" s="108"/>
      <c r="H79" s="108"/>
      <c r="I79" s="108"/>
      <c r="J79" s="109">
        <f t="shared" si="2"/>
        <v>0</v>
      </c>
      <c r="K79" s="110">
        <f t="shared" si="3"/>
        <v>0</v>
      </c>
      <c r="L79" s="108"/>
      <c r="M79" s="108"/>
      <c r="N79" s="108"/>
      <c r="O79" s="112"/>
      <c r="P79" s="112"/>
      <c r="Q79" s="108"/>
      <c r="R79" s="108"/>
      <c r="S79" s="112"/>
    </row>
    <row r="80" spans="1:19" ht="15" customHeight="1" x14ac:dyDescent="0.2">
      <c r="A80" s="108"/>
      <c r="B80" s="108"/>
      <c r="C80" s="108"/>
      <c r="D80" s="107"/>
      <c r="E80" s="108"/>
      <c r="F80" s="108"/>
      <c r="G80" s="108"/>
      <c r="H80" s="108"/>
      <c r="I80" s="108"/>
      <c r="J80" s="109">
        <f t="shared" si="2"/>
        <v>0</v>
      </c>
      <c r="K80" s="110">
        <f t="shared" si="3"/>
        <v>0</v>
      </c>
      <c r="L80" s="108"/>
      <c r="M80" s="108"/>
      <c r="N80" s="108"/>
      <c r="O80" s="112"/>
      <c r="P80" s="112"/>
      <c r="Q80" s="108"/>
      <c r="R80" s="108"/>
      <c r="S80" s="112"/>
    </row>
    <row r="81" spans="1:19" ht="15" customHeight="1" x14ac:dyDescent="0.2">
      <c r="A81" s="108"/>
      <c r="B81" s="108"/>
      <c r="C81" s="108"/>
      <c r="D81" s="107"/>
      <c r="E81" s="108"/>
      <c r="F81" s="108"/>
      <c r="G81" s="108"/>
      <c r="H81" s="108"/>
      <c r="I81" s="108"/>
      <c r="J81" s="109">
        <f t="shared" si="2"/>
        <v>0</v>
      </c>
      <c r="K81" s="110">
        <f t="shared" si="3"/>
        <v>0</v>
      </c>
      <c r="L81" s="108"/>
      <c r="M81" s="108"/>
      <c r="N81" s="108"/>
      <c r="O81" s="112"/>
      <c r="P81" s="112"/>
      <c r="Q81" s="108"/>
      <c r="R81" s="108"/>
      <c r="S81" s="112"/>
    </row>
    <row r="82" spans="1:19" ht="15" customHeight="1" x14ac:dyDescent="0.2">
      <c r="A82" s="108"/>
      <c r="B82" s="108"/>
      <c r="C82" s="108"/>
      <c r="D82" s="107"/>
      <c r="E82" s="108"/>
      <c r="F82" s="108"/>
      <c r="G82" s="108"/>
      <c r="H82" s="108"/>
      <c r="I82" s="108"/>
      <c r="J82" s="109">
        <f t="shared" si="2"/>
        <v>0</v>
      </c>
      <c r="K82" s="110">
        <f t="shared" si="3"/>
        <v>0</v>
      </c>
      <c r="L82" s="108"/>
      <c r="M82" s="108"/>
      <c r="N82" s="108"/>
      <c r="O82" s="112"/>
      <c r="P82" s="112"/>
      <c r="Q82" s="108"/>
      <c r="R82" s="108"/>
      <c r="S82" s="112"/>
    </row>
    <row r="83" spans="1:19" ht="15" customHeight="1" x14ac:dyDescent="0.2">
      <c r="A83" s="108"/>
      <c r="B83" s="108"/>
      <c r="C83" s="108"/>
      <c r="D83" s="107"/>
      <c r="E83" s="108"/>
      <c r="F83" s="108"/>
      <c r="G83" s="108"/>
      <c r="H83" s="108"/>
      <c r="I83" s="108"/>
      <c r="J83" s="109">
        <f t="shared" si="2"/>
        <v>0</v>
      </c>
      <c r="K83" s="110">
        <f t="shared" si="3"/>
        <v>0</v>
      </c>
      <c r="L83" s="108"/>
      <c r="M83" s="108"/>
      <c r="N83" s="108"/>
      <c r="O83" s="112"/>
      <c r="P83" s="112"/>
      <c r="Q83" s="108"/>
      <c r="R83" s="108"/>
      <c r="S83" s="112"/>
    </row>
    <row r="84" spans="1:19" ht="15" customHeight="1" x14ac:dyDescent="0.2">
      <c r="A84" s="108"/>
      <c r="B84" s="108"/>
      <c r="C84" s="108"/>
      <c r="D84" s="107"/>
      <c r="E84" s="108"/>
      <c r="F84" s="108"/>
      <c r="G84" s="108"/>
      <c r="H84" s="108"/>
      <c r="I84" s="108"/>
      <c r="J84" s="109">
        <f t="shared" si="2"/>
        <v>0</v>
      </c>
      <c r="K84" s="110">
        <f t="shared" si="3"/>
        <v>0</v>
      </c>
      <c r="L84" s="108"/>
      <c r="M84" s="108"/>
      <c r="N84" s="108"/>
      <c r="O84" s="112"/>
      <c r="P84" s="112"/>
      <c r="Q84" s="108"/>
      <c r="R84" s="108"/>
      <c r="S84" s="112"/>
    </row>
    <row r="85" spans="1:19" ht="15" customHeight="1" x14ac:dyDescent="0.2">
      <c r="A85" s="108"/>
      <c r="B85" s="108"/>
      <c r="C85" s="108"/>
      <c r="D85" s="107"/>
      <c r="E85" s="108"/>
      <c r="F85" s="108"/>
      <c r="G85" s="108"/>
      <c r="H85" s="108"/>
      <c r="I85" s="108"/>
      <c r="J85" s="109">
        <f t="shared" si="2"/>
        <v>0</v>
      </c>
      <c r="K85" s="110">
        <f t="shared" si="3"/>
        <v>0</v>
      </c>
      <c r="L85" s="108"/>
      <c r="M85" s="108"/>
      <c r="N85" s="108"/>
      <c r="O85" s="112"/>
      <c r="P85" s="112"/>
      <c r="Q85" s="108"/>
      <c r="R85" s="108"/>
      <c r="S85" s="112"/>
    </row>
    <row r="86" spans="1:19" ht="15" customHeight="1" x14ac:dyDescent="0.2">
      <c r="A86" s="108"/>
      <c r="B86" s="108"/>
      <c r="C86" s="108"/>
      <c r="D86" s="107"/>
      <c r="E86" s="108"/>
      <c r="F86" s="108"/>
      <c r="G86" s="108"/>
      <c r="H86" s="108"/>
      <c r="I86" s="108"/>
      <c r="J86" s="109">
        <f t="shared" si="2"/>
        <v>0</v>
      </c>
      <c r="K86" s="110">
        <f t="shared" si="3"/>
        <v>0</v>
      </c>
      <c r="L86" s="108"/>
      <c r="M86" s="108"/>
      <c r="N86" s="108"/>
      <c r="O86" s="112"/>
      <c r="P86" s="112"/>
      <c r="Q86" s="108"/>
      <c r="R86" s="108"/>
      <c r="S86" s="112"/>
    </row>
    <row r="87" spans="1:19" ht="15" customHeight="1" x14ac:dyDescent="0.2">
      <c r="A87" s="108"/>
      <c r="B87" s="108"/>
      <c r="C87" s="108"/>
      <c r="D87" s="107"/>
      <c r="E87" s="108"/>
      <c r="F87" s="108"/>
      <c r="G87" s="108"/>
      <c r="H87" s="108"/>
      <c r="I87" s="108"/>
      <c r="J87" s="109">
        <f t="shared" si="2"/>
        <v>0</v>
      </c>
      <c r="K87" s="110">
        <f t="shared" si="3"/>
        <v>0</v>
      </c>
      <c r="L87" s="108"/>
      <c r="M87" s="108"/>
      <c r="N87" s="108"/>
      <c r="O87" s="112"/>
      <c r="P87" s="112"/>
      <c r="Q87" s="108"/>
      <c r="R87" s="108"/>
      <c r="S87" s="112"/>
    </row>
    <row r="88" spans="1:19" ht="15" customHeight="1" x14ac:dyDescent="0.2">
      <c r="A88" s="108"/>
      <c r="B88" s="108"/>
      <c r="C88" s="108"/>
      <c r="D88" s="107"/>
      <c r="E88" s="108"/>
      <c r="F88" s="108"/>
      <c r="G88" s="108"/>
      <c r="H88" s="108"/>
      <c r="I88" s="108"/>
      <c r="J88" s="109">
        <f t="shared" si="2"/>
        <v>0</v>
      </c>
      <c r="K88" s="110">
        <f t="shared" si="3"/>
        <v>0</v>
      </c>
      <c r="L88" s="108"/>
      <c r="M88" s="108"/>
      <c r="N88" s="108"/>
      <c r="O88" s="112"/>
      <c r="P88" s="112"/>
      <c r="Q88" s="108"/>
      <c r="R88" s="108"/>
      <c r="S88" s="112"/>
    </row>
    <row r="89" spans="1:19" ht="15" customHeight="1" x14ac:dyDescent="0.2">
      <c r="A89" s="108"/>
      <c r="B89" s="108"/>
      <c r="C89" s="108"/>
      <c r="D89" s="107"/>
      <c r="E89" s="108"/>
      <c r="F89" s="108"/>
      <c r="G89" s="108"/>
      <c r="H89" s="108"/>
      <c r="I89" s="108"/>
      <c r="J89" s="109">
        <f t="shared" si="2"/>
        <v>0</v>
      </c>
      <c r="K89" s="110">
        <f t="shared" si="3"/>
        <v>0</v>
      </c>
      <c r="L89" s="108"/>
      <c r="M89" s="108"/>
      <c r="N89" s="108"/>
      <c r="O89" s="112"/>
      <c r="P89" s="112"/>
      <c r="Q89" s="108"/>
      <c r="R89" s="108"/>
      <c r="S89" s="112"/>
    </row>
    <row r="90" spans="1:19" ht="15" customHeight="1" x14ac:dyDescent="0.2">
      <c r="A90" s="108"/>
      <c r="B90" s="108"/>
      <c r="C90" s="108"/>
      <c r="D90" s="107"/>
      <c r="E90" s="108"/>
      <c r="F90" s="108"/>
      <c r="G90" s="108"/>
      <c r="H90" s="108"/>
      <c r="I90" s="108"/>
      <c r="J90" s="109">
        <f t="shared" si="2"/>
        <v>0</v>
      </c>
      <c r="K90" s="110">
        <f t="shared" si="3"/>
        <v>0</v>
      </c>
      <c r="L90" s="108"/>
      <c r="M90" s="108"/>
      <c r="N90" s="108"/>
      <c r="O90" s="112"/>
      <c r="P90" s="112"/>
      <c r="Q90" s="108"/>
      <c r="R90" s="108"/>
      <c r="S90" s="112"/>
    </row>
    <row r="91" spans="1:19" ht="15" customHeight="1" x14ac:dyDescent="0.2">
      <c r="A91" s="108"/>
      <c r="B91" s="108"/>
      <c r="C91" s="108"/>
      <c r="D91" s="107"/>
      <c r="E91" s="108"/>
      <c r="F91" s="108"/>
      <c r="G91" s="108"/>
      <c r="H91" s="108"/>
      <c r="I91" s="108"/>
      <c r="J91" s="109">
        <f t="shared" si="2"/>
        <v>0</v>
      </c>
      <c r="K91" s="110">
        <f t="shared" si="3"/>
        <v>0</v>
      </c>
      <c r="L91" s="108"/>
      <c r="M91" s="108"/>
      <c r="N91" s="108"/>
      <c r="O91" s="112"/>
      <c r="P91" s="112"/>
      <c r="Q91" s="108"/>
      <c r="R91" s="108"/>
      <c r="S91" s="112"/>
    </row>
    <row r="92" spans="1:19" ht="15" customHeight="1" x14ac:dyDescent="0.2">
      <c r="A92" s="108"/>
      <c r="B92" s="108"/>
      <c r="C92" s="108"/>
      <c r="D92" s="107"/>
      <c r="E92" s="108"/>
      <c r="F92" s="108"/>
      <c r="G92" s="108"/>
      <c r="H92" s="108"/>
      <c r="I92" s="108"/>
      <c r="J92" s="109">
        <f t="shared" si="2"/>
        <v>0</v>
      </c>
      <c r="K92" s="110">
        <f t="shared" si="3"/>
        <v>0</v>
      </c>
      <c r="L92" s="108"/>
      <c r="M92" s="108"/>
      <c r="N92" s="108"/>
      <c r="O92" s="112"/>
      <c r="P92" s="112"/>
      <c r="Q92" s="108"/>
      <c r="R92" s="108"/>
      <c r="S92" s="112"/>
    </row>
    <row r="93" spans="1:19" ht="15" customHeight="1" x14ac:dyDescent="0.2">
      <c r="A93" s="108"/>
      <c r="B93" s="108"/>
      <c r="C93" s="108"/>
      <c r="D93" s="107"/>
      <c r="E93" s="108"/>
      <c r="F93" s="108"/>
      <c r="G93" s="108"/>
      <c r="H93" s="108"/>
      <c r="I93" s="108"/>
      <c r="J93" s="109">
        <f t="shared" si="2"/>
        <v>0</v>
      </c>
      <c r="K93" s="110">
        <f t="shared" si="3"/>
        <v>0</v>
      </c>
      <c r="L93" s="108"/>
      <c r="M93" s="108"/>
      <c r="N93" s="108"/>
      <c r="O93" s="112"/>
      <c r="P93" s="112"/>
      <c r="Q93" s="108"/>
      <c r="R93" s="108"/>
      <c r="S93" s="112"/>
    </row>
    <row r="94" spans="1:19" ht="15" customHeight="1" x14ac:dyDescent="0.2">
      <c r="A94" s="108"/>
      <c r="B94" s="108"/>
      <c r="C94" s="108"/>
      <c r="D94" s="107"/>
      <c r="E94" s="108"/>
      <c r="F94" s="108"/>
      <c r="G94" s="108"/>
      <c r="H94" s="108"/>
      <c r="I94" s="108"/>
      <c r="J94" s="109">
        <f t="shared" si="2"/>
        <v>0</v>
      </c>
      <c r="K94" s="110">
        <f t="shared" si="3"/>
        <v>0</v>
      </c>
      <c r="L94" s="108"/>
      <c r="M94" s="108"/>
      <c r="N94" s="108"/>
      <c r="O94" s="112"/>
      <c r="P94" s="112"/>
      <c r="Q94" s="108"/>
      <c r="R94" s="108"/>
      <c r="S94" s="112"/>
    </row>
    <row r="95" spans="1:19" ht="15" customHeight="1" x14ac:dyDescent="0.2">
      <c r="A95" s="108"/>
      <c r="B95" s="108"/>
      <c r="C95" s="108"/>
      <c r="D95" s="107"/>
      <c r="E95" s="108"/>
      <c r="F95" s="108"/>
      <c r="G95" s="108"/>
      <c r="H95" s="108"/>
      <c r="I95" s="108"/>
      <c r="J95" s="109">
        <f t="shared" si="2"/>
        <v>0</v>
      </c>
      <c r="K95" s="110">
        <f t="shared" si="3"/>
        <v>0</v>
      </c>
      <c r="L95" s="108"/>
      <c r="M95" s="108"/>
      <c r="N95" s="108"/>
      <c r="O95" s="112"/>
      <c r="P95" s="112"/>
      <c r="Q95" s="108"/>
      <c r="R95" s="108"/>
      <c r="S95" s="112"/>
    </row>
    <row r="96" spans="1:19" ht="15" customHeight="1" x14ac:dyDescent="0.2">
      <c r="A96" s="108"/>
      <c r="B96" s="108"/>
      <c r="C96" s="108"/>
      <c r="D96" s="107"/>
      <c r="E96" s="108"/>
      <c r="F96" s="108"/>
      <c r="G96" s="108"/>
      <c r="H96" s="108"/>
      <c r="I96" s="108"/>
      <c r="J96" s="109">
        <f t="shared" si="2"/>
        <v>0</v>
      </c>
      <c r="K96" s="110">
        <f t="shared" si="3"/>
        <v>0</v>
      </c>
      <c r="L96" s="108"/>
      <c r="M96" s="108"/>
      <c r="N96" s="108"/>
      <c r="O96" s="112"/>
      <c r="P96" s="112"/>
      <c r="Q96" s="108"/>
      <c r="R96" s="108"/>
      <c r="S96" s="112"/>
    </row>
    <row r="97" spans="1:19" ht="15" customHeight="1" x14ac:dyDescent="0.2">
      <c r="A97" s="108"/>
      <c r="B97" s="108"/>
      <c r="C97" s="108"/>
      <c r="D97" s="107"/>
      <c r="E97" s="108"/>
      <c r="F97" s="108"/>
      <c r="G97" s="108"/>
      <c r="H97" s="108"/>
      <c r="I97" s="108"/>
      <c r="J97" s="109">
        <f t="shared" si="2"/>
        <v>0</v>
      </c>
      <c r="K97" s="110">
        <f t="shared" si="3"/>
        <v>0</v>
      </c>
      <c r="L97" s="108"/>
      <c r="M97" s="108"/>
      <c r="N97" s="108"/>
      <c r="O97" s="112"/>
      <c r="P97" s="112"/>
      <c r="Q97" s="108"/>
      <c r="R97" s="108"/>
      <c r="S97" s="112"/>
    </row>
    <row r="98" spans="1:19" ht="15" customHeight="1" x14ac:dyDescent="0.2">
      <c r="A98" s="108"/>
      <c r="B98" s="108"/>
      <c r="C98" s="108"/>
      <c r="D98" s="107"/>
      <c r="E98" s="108"/>
      <c r="F98" s="108"/>
      <c r="G98" s="108"/>
      <c r="H98" s="108"/>
      <c r="I98" s="108"/>
      <c r="J98" s="109">
        <f t="shared" si="2"/>
        <v>0</v>
      </c>
      <c r="K98" s="110">
        <f t="shared" si="3"/>
        <v>0</v>
      </c>
      <c r="L98" s="108"/>
      <c r="M98" s="108"/>
      <c r="N98" s="108"/>
      <c r="O98" s="112"/>
      <c r="P98" s="112"/>
      <c r="Q98" s="108"/>
      <c r="R98" s="108"/>
      <c r="S98" s="112"/>
    </row>
    <row r="99" spans="1:19" ht="15" customHeight="1" x14ac:dyDescent="0.2">
      <c r="A99" s="108"/>
      <c r="B99" s="108"/>
      <c r="C99" s="108"/>
      <c r="D99" s="107"/>
      <c r="E99" s="108"/>
      <c r="F99" s="108"/>
      <c r="G99" s="108"/>
      <c r="H99" s="108"/>
      <c r="I99" s="108"/>
      <c r="J99" s="109">
        <f t="shared" si="2"/>
        <v>0</v>
      </c>
      <c r="K99" s="110">
        <f t="shared" si="3"/>
        <v>0</v>
      </c>
      <c r="L99" s="108"/>
      <c r="M99" s="108"/>
      <c r="N99" s="108"/>
      <c r="O99" s="112"/>
      <c r="P99" s="112"/>
      <c r="Q99" s="108"/>
      <c r="R99" s="108"/>
      <c r="S99" s="112"/>
    </row>
    <row r="100" spans="1:19" ht="15" customHeight="1" x14ac:dyDescent="0.2">
      <c r="A100" s="108"/>
      <c r="B100" s="108"/>
      <c r="C100" s="108"/>
      <c r="D100" s="107"/>
      <c r="E100" s="108"/>
      <c r="F100" s="108"/>
      <c r="G100" s="108"/>
      <c r="H100" s="108"/>
      <c r="I100" s="108"/>
      <c r="J100" s="109">
        <f t="shared" si="2"/>
        <v>0</v>
      </c>
      <c r="K100" s="110">
        <f t="shared" si="3"/>
        <v>0</v>
      </c>
      <c r="L100" s="108"/>
      <c r="M100" s="108"/>
      <c r="N100" s="108"/>
      <c r="O100" s="112"/>
      <c r="P100" s="112"/>
      <c r="Q100" s="108"/>
      <c r="R100" s="108"/>
      <c r="S100" s="112"/>
    </row>
    <row r="101" spans="1:19" ht="15" customHeight="1" x14ac:dyDescent="0.2">
      <c r="A101" s="108"/>
      <c r="B101" s="108"/>
      <c r="C101" s="108"/>
      <c r="D101" s="107"/>
      <c r="E101" s="108"/>
      <c r="F101" s="108"/>
      <c r="G101" s="108"/>
      <c r="H101" s="108"/>
      <c r="I101" s="108"/>
      <c r="J101" s="109">
        <f t="shared" si="2"/>
        <v>0</v>
      </c>
      <c r="K101" s="110">
        <f t="shared" si="3"/>
        <v>0</v>
      </c>
      <c r="L101" s="108"/>
      <c r="M101" s="108"/>
      <c r="N101" s="108"/>
      <c r="O101" s="112"/>
      <c r="P101" s="112"/>
      <c r="Q101" s="108"/>
      <c r="R101" s="108"/>
      <c r="S101" s="112"/>
    </row>
    <row r="102" spans="1:19" ht="15" customHeight="1" x14ac:dyDescent="0.2">
      <c r="A102" s="108"/>
      <c r="B102" s="108"/>
      <c r="C102" s="108"/>
      <c r="D102" s="107"/>
      <c r="E102" s="108"/>
      <c r="F102" s="108"/>
      <c r="G102" s="108"/>
      <c r="H102" s="108"/>
      <c r="I102" s="108"/>
      <c r="J102" s="109">
        <f t="shared" si="2"/>
        <v>0</v>
      </c>
      <c r="K102" s="110">
        <f t="shared" si="3"/>
        <v>0</v>
      </c>
      <c r="L102" s="108"/>
      <c r="M102" s="108"/>
      <c r="N102" s="108"/>
      <c r="O102" s="112"/>
      <c r="P102" s="112"/>
      <c r="Q102" s="108"/>
      <c r="R102" s="108"/>
      <c r="S102" s="112"/>
    </row>
    <row r="103" spans="1:19" ht="15" customHeight="1" x14ac:dyDescent="0.2">
      <c r="A103" s="108"/>
      <c r="B103" s="108"/>
      <c r="C103" s="108"/>
      <c r="D103" s="107"/>
      <c r="E103" s="108"/>
      <c r="F103" s="108"/>
      <c r="G103" s="108"/>
      <c r="H103" s="108"/>
      <c r="I103" s="108"/>
      <c r="J103" s="109">
        <f t="shared" si="2"/>
        <v>0</v>
      </c>
      <c r="K103" s="110">
        <f t="shared" si="3"/>
        <v>0</v>
      </c>
      <c r="L103" s="108"/>
      <c r="M103" s="108"/>
      <c r="N103" s="108"/>
      <c r="O103" s="112"/>
      <c r="P103" s="112"/>
      <c r="Q103" s="108"/>
      <c r="R103" s="108"/>
      <c r="S103" s="112"/>
    </row>
    <row r="104" spans="1:19" ht="15" customHeight="1" x14ac:dyDescent="0.2">
      <c r="A104" s="108"/>
      <c r="B104" s="108"/>
      <c r="C104" s="108"/>
      <c r="D104" s="107"/>
      <c r="E104" s="108"/>
      <c r="F104" s="108"/>
      <c r="G104" s="108"/>
      <c r="H104" s="108"/>
      <c r="I104" s="108"/>
      <c r="J104" s="109">
        <f t="shared" si="2"/>
        <v>0</v>
      </c>
      <c r="K104" s="110">
        <f t="shared" si="3"/>
        <v>0</v>
      </c>
      <c r="L104" s="108"/>
      <c r="M104" s="108"/>
      <c r="N104" s="108"/>
      <c r="O104" s="112"/>
      <c r="P104" s="112"/>
      <c r="Q104" s="108"/>
      <c r="R104" s="108"/>
      <c r="S104" s="112"/>
    </row>
    <row r="105" spans="1:19" ht="15" customHeight="1" x14ac:dyDescent="0.2">
      <c r="A105" s="108"/>
      <c r="B105" s="108"/>
      <c r="C105" s="108"/>
      <c r="D105" s="107"/>
      <c r="E105" s="108"/>
      <c r="F105" s="108"/>
      <c r="G105" s="108"/>
      <c r="H105" s="108"/>
      <c r="I105" s="108"/>
      <c r="J105" s="109">
        <f t="shared" si="2"/>
        <v>0</v>
      </c>
      <c r="K105" s="110">
        <f t="shared" si="3"/>
        <v>0</v>
      </c>
      <c r="L105" s="108"/>
      <c r="M105" s="108"/>
      <c r="N105" s="108"/>
      <c r="O105" s="112"/>
      <c r="P105" s="112"/>
      <c r="Q105" s="108"/>
      <c r="R105" s="108"/>
      <c r="S105" s="112"/>
    </row>
    <row r="106" spans="1:19" ht="15" customHeight="1" x14ac:dyDescent="0.2">
      <c r="A106" s="108"/>
      <c r="B106" s="108"/>
      <c r="C106" s="108"/>
      <c r="D106" s="107"/>
      <c r="E106" s="108"/>
      <c r="F106" s="108"/>
      <c r="G106" s="108"/>
      <c r="H106" s="108"/>
      <c r="I106" s="108"/>
      <c r="J106" s="109">
        <f t="shared" si="2"/>
        <v>0</v>
      </c>
      <c r="K106" s="110">
        <f t="shared" si="3"/>
        <v>0</v>
      </c>
      <c r="L106" s="108"/>
      <c r="M106" s="108"/>
      <c r="N106" s="108"/>
      <c r="O106" s="112"/>
      <c r="P106" s="112"/>
      <c r="Q106" s="108"/>
      <c r="R106" s="108"/>
      <c r="S106" s="112"/>
    </row>
    <row r="107" spans="1:19" ht="15" customHeight="1" x14ac:dyDescent="0.2">
      <c r="A107" s="108"/>
      <c r="B107" s="108"/>
      <c r="C107" s="108"/>
      <c r="D107" s="107"/>
      <c r="E107" s="108"/>
      <c r="F107" s="108"/>
      <c r="G107" s="108"/>
      <c r="H107" s="108"/>
      <c r="I107" s="108"/>
      <c r="J107" s="109">
        <f t="shared" si="2"/>
        <v>0</v>
      </c>
      <c r="K107" s="110">
        <f t="shared" si="3"/>
        <v>0</v>
      </c>
      <c r="L107" s="108"/>
      <c r="M107" s="108"/>
      <c r="N107" s="108"/>
      <c r="O107" s="112"/>
      <c r="P107" s="112"/>
      <c r="Q107" s="108"/>
      <c r="R107" s="108"/>
      <c r="S107" s="112"/>
    </row>
    <row r="108" spans="1:19" ht="15" customHeight="1" x14ac:dyDescent="0.2">
      <c r="A108" s="108"/>
      <c r="B108" s="108"/>
      <c r="C108" s="108"/>
      <c r="D108" s="107"/>
      <c r="E108" s="108"/>
      <c r="F108" s="108"/>
      <c r="G108" s="108"/>
      <c r="H108" s="108"/>
      <c r="I108" s="108"/>
      <c r="J108" s="109">
        <f t="shared" si="2"/>
        <v>0</v>
      </c>
      <c r="K108" s="110">
        <f t="shared" si="3"/>
        <v>0</v>
      </c>
      <c r="L108" s="108"/>
      <c r="M108" s="108"/>
      <c r="N108" s="108"/>
      <c r="O108" s="112"/>
      <c r="P108" s="112"/>
      <c r="Q108" s="108"/>
      <c r="R108" s="108"/>
      <c r="S108" s="112"/>
    </row>
    <row r="109" spans="1:19" ht="15" customHeight="1" x14ac:dyDescent="0.2">
      <c r="A109" s="108"/>
      <c r="B109" s="108"/>
      <c r="C109" s="108"/>
      <c r="D109" s="107"/>
      <c r="E109" s="108"/>
      <c r="F109" s="108"/>
      <c r="G109" s="108"/>
      <c r="H109" s="108"/>
      <c r="I109" s="108"/>
      <c r="J109" s="109">
        <f t="shared" si="2"/>
        <v>0</v>
      </c>
      <c r="K109" s="110">
        <f t="shared" si="3"/>
        <v>0</v>
      </c>
      <c r="L109" s="108"/>
      <c r="M109" s="108"/>
      <c r="N109" s="108"/>
      <c r="O109" s="112"/>
      <c r="P109" s="112"/>
      <c r="Q109" s="108"/>
      <c r="R109" s="108"/>
      <c r="S109" s="112"/>
    </row>
    <row r="110" spans="1:19" ht="15" customHeight="1" x14ac:dyDescent="0.2">
      <c r="A110" s="108"/>
      <c r="B110" s="108"/>
      <c r="C110" s="108"/>
      <c r="D110" s="107"/>
      <c r="E110" s="108"/>
      <c r="F110" s="108"/>
      <c r="G110" s="108"/>
      <c r="H110" s="108"/>
      <c r="I110" s="108"/>
      <c r="J110" s="109">
        <f t="shared" si="2"/>
        <v>0</v>
      </c>
      <c r="K110" s="110">
        <f t="shared" si="3"/>
        <v>0</v>
      </c>
      <c r="L110" s="108"/>
      <c r="M110" s="108"/>
      <c r="N110" s="108"/>
      <c r="O110" s="112"/>
      <c r="P110" s="112"/>
      <c r="Q110" s="108"/>
      <c r="R110" s="108"/>
      <c r="S110" s="112"/>
    </row>
    <row r="111" spans="1:19" ht="15" customHeight="1" x14ac:dyDescent="0.2">
      <c r="A111" s="108"/>
      <c r="B111" s="108"/>
      <c r="C111" s="108"/>
      <c r="D111" s="107"/>
      <c r="E111" s="108"/>
      <c r="F111" s="108"/>
      <c r="G111" s="108"/>
      <c r="H111" s="108"/>
      <c r="I111" s="108"/>
      <c r="J111" s="109">
        <f t="shared" si="2"/>
        <v>0</v>
      </c>
      <c r="K111" s="110">
        <f t="shared" si="3"/>
        <v>0</v>
      </c>
      <c r="L111" s="108"/>
      <c r="M111" s="108"/>
      <c r="N111" s="108"/>
      <c r="O111" s="112"/>
      <c r="P111" s="112"/>
      <c r="Q111" s="108"/>
      <c r="R111" s="108"/>
      <c r="S111" s="112"/>
    </row>
    <row r="112" spans="1:19" ht="15" customHeight="1" x14ac:dyDescent="0.2">
      <c r="A112" s="108"/>
      <c r="B112" s="108"/>
      <c r="C112" s="108"/>
      <c r="D112" s="107"/>
      <c r="E112" s="108"/>
      <c r="F112" s="108"/>
      <c r="G112" s="108"/>
      <c r="H112" s="108"/>
      <c r="I112" s="108"/>
      <c r="J112" s="109">
        <f t="shared" si="2"/>
        <v>0</v>
      </c>
      <c r="K112" s="110">
        <f t="shared" si="3"/>
        <v>0</v>
      </c>
      <c r="L112" s="108"/>
      <c r="M112" s="108"/>
      <c r="N112" s="108"/>
      <c r="O112" s="112"/>
      <c r="P112" s="112"/>
      <c r="Q112" s="108"/>
      <c r="R112" s="108"/>
      <c r="S112" s="112"/>
    </row>
    <row r="113" spans="1:19" ht="15" customHeight="1" x14ac:dyDescent="0.2">
      <c r="A113" s="108"/>
      <c r="B113" s="108"/>
      <c r="C113" s="108"/>
      <c r="D113" s="107"/>
      <c r="E113" s="108"/>
      <c r="F113" s="108"/>
      <c r="G113" s="108"/>
      <c r="H113" s="108"/>
      <c r="I113" s="108"/>
      <c r="J113" s="109">
        <f t="shared" si="2"/>
        <v>0</v>
      </c>
      <c r="K113" s="110">
        <f t="shared" si="3"/>
        <v>0</v>
      </c>
      <c r="L113" s="108"/>
      <c r="M113" s="108"/>
      <c r="N113" s="108"/>
      <c r="O113" s="112"/>
      <c r="P113" s="112"/>
      <c r="Q113" s="108"/>
      <c r="R113" s="108"/>
      <c r="S113" s="112"/>
    </row>
    <row r="114" spans="1:19" ht="15" customHeight="1" x14ac:dyDescent="0.2">
      <c r="A114" s="108"/>
      <c r="B114" s="108"/>
      <c r="C114" s="108"/>
      <c r="D114" s="107"/>
      <c r="E114" s="108"/>
      <c r="F114" s="108"/>
      <c r="G114" s="108"/>
      <c r="H114" s="108"/>
      <c r="I114" s="108"/>
      <c r="J114" s="109">
        <f t="shared" si="2"/>
        <v>0</v>
      </c>
      <c r="K114" s="110">
        <f t="shared" si="3"/>
        <v>0</v>
      </c>
      <c r="L114" s="108"/>
      <c r="M114" s="108"/>
      <c r="N114" s="108"/>
      <c r="O114" s="112"/>
      <c r="P114" s="112"/>
      <c r="Q114" s="108"/>
      <c r="R114" s="108"/>
      <c r="S114" s="112"/>
    </row>
    <row r="115" spans="1:19" ht="15" customHeight="1" x14ac:dyDescent="0.2">
      <c r="A115" s="108"/>
      <c r="B115" s="108"/>
      <c r="C115" s="108"/>
      <c r="D115" s="107"/>
      <c r="E115" s="108"/>
      <c r="F115" s="108"/>
      <c r="G115" s="108"/>
      <c r="H115" s="108"/>
      <c r="I115" s="108"/>
      <c r="J115" s="109">
        <f t="shared" si="2"/>
        <v>0</v>
      </c>
      <c r="K115" s="110">
        <f t="shared" si="3"/>
        <v>0</v>
      </c>
      <c r="L115" s="108"/>
      <c r="M115" s="108"/>
      <c r="N115" s="108"/>
      <c r="O115" s="112"/>
      <c r="P115" s="112"/>
      <c r="Q115" s="108"/>
      <c r="R115" s="108"/>
      <c r="S115" s="112"/>
    </row>
    <row r="116" spans="1:19" ht="15" customHeight="1" x14ac:dyDescent="0.2">
      <c r="A116" s="108"/>
      <c r="B116" s="108"/>
      <c r="C116" s="108"/>
      <c r="D116" s="107"/>
      <c r="E116" s="108"/>
      <c r="F116" s="108"/>
      <c r="G116" s="108"/>
      <c r="H116" s="108"/>
      <c r="I116" s="108"/>
      <c r="J116" s="109">
        <f t="shared" si="2"/>
        <v>0</v>
      </c>
      <c r="K116" s="110">
        <f t="shared" si="3"/>
        <v>0</v>
      </c>
      <c r="L116" s="108"/>
      <c r="M116" s="108"/>
      <c r="N116" s="108"/>
      <c r="O116" s="112"/>
      <c r="P116" s="112"/>
      <c r="Q116" s="108"/>
      <c r="R116" s="108"/>
      <c r="S116" s="112"/>
    </row>
    <row r="117" spans="1:19" ht="15" customHeight="1" x14ac:dyDescent="0.2">
      <c r="A117" s="108"/>
      <c r="B117" s="108"/>
      <c r="C117" s="108"/>
      <c r="D117" s="107"/>
      <c r="E117" s="108"/>
      <c r="F117" s="108"/>
      <c r="G117" s="108"/>
      <c r="H117" s="108"/>
      <c r="I117" s="108"/>
      <c r="J117" s="109">
        <f t="shared" si="2"/>
        <v>0</v>
      </c>
      <c r="K117" s="110">
        <f t="shared" si="3"/>
        <v>0</v>
      </c>
      <c r="L117" s="108"/>
      <c r="M117" s="108"/>
      <c r="N117" s="108"/>
      <c r="O117" s="112"/>
      <c r="P117" s="112"/>
      <c r="Q117" s="108"/>
      <c r="R117" s="108"/>
      <c r="S117" s="112"/>
    </row>
    <row r="118" spans="1:19" ht="15" customHeight="1" x14ac:dyDescent="0.2">
      <c r="A118" s="108"/>
      <c r="B118" s="108"/>
      <c r="C118" s="108"/>
      <c r="D118" s="107"/>
      <c r="E118" s="108"/>
      <c r="F118" s="108"/>
      <c r="G118" s="108"/>
      <c r="H118" s="108"/>
      <c r="I118" s="108"/>
      <c r="J118" s="109">
        <f t="shared" si="2"/>
        <v>0</v>
      </c>
      <c r="K118" s="110">
        <f t="shared" si="3"/>
        <v>0</v>
      </c>
      <c r="L118" s="108"/>
      <c r="M118" s="108"/>
      <c r="N118" s="108"/>
      <c r="O118" s="112"/>
      <c r="P118" s="112"/>
      <c r="Q118" s="108"/>
      <c r="R118" s="108"/>
      <c r="S118" s="112"/>
    </row>
    <row r="119" spans="1:19" ht="15" customHeight="1" x14ac:dyDescent="0.2">
      <c r="A119" s="108"/>
      <c r="B119" s="108"/>
      <c r="C119" s="108"/>
      <c r="D119" s="107"/>
      <c r="E119" s="108"/>
      <c r="F119" s="108"/>
      <c r="G119" s="108"/>
      <c r="H119" s="108"/>
      <c r="I119" s="108"/>
      <c r="J119" s="109">
        <f t="shared" si="2"/>
        <v>0</v>
      </c>
      <c r="K119" s="110">
        <f t="shared" si="3"/>
        <v>0</v>
      </c>
      <c r="L119" s="108"/>
      <c r="M119" s="108"/>
      <c r="N119" s="108"/>
      <c r="O119" s="112"/>
      <c r="P119" s="112"/>
      <c r="Q119" s="108"/>
      <c r="R119" s="108"/>
      <c r="S119" s="112"/>
    </row>
    <row r="120" spans="1:19" ht="15" customHeight="1" x14ac:dyDescent="0.2">
      <c r="A120" s="108"/>
      <c r="B120" s="108"/>
      <c r="C120" s="108"/>
      <c r="D120" s="107"/>
      <c r="E120" s="108"/>
      <c r="F120" s="108"/>
      <c r="G120" s="108"/>
      <c r="H120" s="108"/>
      <c r="I120" s="108"/>
      <c r="J120" s="109">
        <f t="shared" si="2"/>
        <v>0</v>
      </c>
      <c r="K120" s="110">
        <f t="shared" si="3"/>
        <v>0</v>
      </c>
      <c r="L120" s="108"/>
      <c r="M120" s="108"/>
      <c r="N120" s="108"/>
      <c r="O120" s="112"/>
      <c r="P120" s="112"/>
      <c r="Q120" s="108"/>
      <c r="R120" s="108"/>
      <c r="S120" s="112"/>
    </row>
    <row r="121" spans="1:19" ht="15" customHeight="1" x14ac:dyDescent="0.2">
      <c r="A121" s="108"/>
      <c r="B121" s="108"/>
      <c r="C121" s="108"/>
      <c r="D121" s="107"/>
      <c r="E121" s="108"/>
      <c r="F121" s="108"/>
      <c r="G121" s="108"/>
      <c r="H121" s="108"/>
      <c r="I121" s="108"/>
      <c r="J121" s="109">
        <f t="shared" si="2"/>
        <v>0</v>
      </c>
      <c r="K121" s="110">
        <f t="shared" si="3"/>
        <v>0</v>
      </c>
      <c r="L121" s="108"/>
      <c r="M121" s="108"/>
      <c r="N121" s="108"/>
      <c r="O121" s="112"/>
      <c r="P121" s="112"/>
      <c r="Q121" s="108"/>
      <c r="R121" s="108"/>
      <c r="S121" s="112"/>
    </row>
    <row r="122" spans="1:19" ht="15" customHeight="1" x14ac:dyDescent="0.2">
      <c r="A122" s="108"/>
      <c r="B122" s="108"/>
      <c r="C122" s="108"/>
      <c r="D122" s="107"/>
      <c r="E122" s="108"/>
      <c r="F122" s="108"/>
      <c r="G122" s="108"/>
      <c r="H122" s="108"/>
      <c r="I122" s="108"/>
      <c r="J122" s="109">
        <f t="shared" si="2"/>
        <v>0</v>
      </c>
      <c r="K122" s="110">
        <f t="shared" si="3"/>
        <v>0</v>
      </c>
      <c r="L122" s="108"/>
      <c r="M122" s="108"/>
      <c r="N122" s="108"/>
      <c r="O122" s="112"/>
      <c r="P122" s="112"/>
      <c r="Q122" s="108"/>
      <c r="R122" s="108"/>
      <c r="S122" s="112"/>
    </row>
    <row r="123" spans="1:19" ht="15" customHeight="1" x14ac:dyDescent="0.2">
      <c r="A123" s="108"/>
      <c r="B123" s="108"/>
      <c r="C123" s="108"/>
      <c r="D123" s="107"/>
      <c r="E123" s="108"/>
      <c r="F123" s="108"/>
      <c r="G123" s="108"/>
      <c r="H123" s="108"/>
      <c r="I123" s="108"/>
      <c r="J123" s="109">
        <f t="shared" si="2"/>
        <v>0</v>
      </c>
      <c r="K123" s="110">
        <f t="shared" si="3"/>
        <v>0</v>
      </c>
      <c r="L123" s="108"/>
      <c r="M123" s="108"/>
      <c r="N123" s="108"/>
      <c r="O123" s="112"/>
      <c r="P123" s="112"/>
      <c r="Q123" s="108"/>
      <c r="R123" s="108"/>
      <c r="S123" s="112"/>
    </row>
    <row r="124" spans="1:19" ht="15" customHeight="1" x14ac:dyDescent="0.2">
      <c r="A124" s="108"/>
      <c r="B124" s="108"/>
      <c r="C124" s="108"/>
      <c r="D124" s="107"/>
      <c r="E124" s="108"/>
      <c r="F124" s="108"/>
      <c r="G124" s="108"/>
      <c r="H124" s="108"/>
      <c r="I124" s="108"/>
      <c r="J124" s="109">
        <f t="shared" si="2"/>
        <v>0</v>
      </c>
      <c r="K124" s="110">
        <f t="shared" si="3"/>
        <v>0</v>
      </c>
      <c r="L124" s="108"/>
      <c r="M124" s="108"/>
      <c r="N124" s="108"/>
      <c r="O124" s="112"/>
      <c r="P124" s="112"/>
      <c r="Q124" s="108"/>
      <c r="R124" s="108"/>
      <c r="S124" s="112"/>
    </row>
    <row r="125" spans="1:19" ht="15" customHeight="1" x14ac:dyDescent="0.2">
      <c r="A125" s="108"/>
      <c r="B125" s="108"/>
      <c r="C125" s="108"/>
      <c r="D125" s="107"/>
      <c r="E125" s="108"/>
      <c r="F125" s="108"/>
      <c r="G125" s="108"/>
      <c r="H125" s="108"/>
      <c r="I125" s="108"/>
      <c r="J125" s="109">
        <f t="shared" si="2"/>
        <v>0</v>
      </c>
      <c r="K125" s="110">
        <f t="shared" si="3"/>
        <v>0</v>
      </c>
      <c r="L125" s="108"/>
      <c r="M125" s="108"/>
      <c r="N125" s="108"/>
      <c r="O125" s="112"/>
      <c r="P125" s="112"/>
      <c r="Q125" s="108"/>
      <c r="R125" s="108"/>
      <c r="S125" s="112"/>
    </row>
    <row r="126" spans="1:19" ht="15" customHeight="1" x14ac:dyDescent="0.2">
      <c r="A126" s="108"/>
      <c r="B126" s="108"/>
      <c r="C126" s="108"/>
      <c r="D126" s="107"/>
      <c r="E126" s="108"/>
      <c r="F126" s="108"/>
      <c r="G126" s="108"/>
      <c r="H126" s="108"/>
      <c r="I126" s="108"/>
      <c r="J126" s="109">
        <f t="shared" si="2"/>
        <v>0</v>
      </c>
      <c r="K126" s="110">
        <f t="shared" si="3"/>
        <v>0</v>
      </c>
      <c r="L126" s="108"/>
      <c r="M126" s="108"/>
      <c r="N126" s="108"/>
      <c r="O126" s="112"/>
      <c r="P126" s="112"/>
      <c r="Q126" s="108"/>
      <c r="R126" s="108"/>
      <c r="S126" s="112"/>
    </row>
    <row r="127" spans="1:19" ht="15" customHeight="1" x14ac:dyDescent="0.2">
      <c r="A127" s="108"/>
      <c r="B127" s="108"/>
      <c r="C127" s="108"/>
      <c r="D127" s="107"/>
      <c r="E127" s="108"/>
      <c r="F127" s="108"/>
      <c r="G127" s="108"/>
      <c r="H127" s="108"/>
      <c r="I127" s="108"/>
      <c r="J127" s="109">
        <f t="shared" si="2"/>
        <v>0</v>
      </c>
      <c r="K127" s="110">
        <f t="shared" si="3"/>
        <v>0</v>
      </c>
      <c r="L127" s="108"/>
      <c r="M127" s="108"/>
      <c r="N127" s="108"/>
      <c r="O127" s="112"/>
      <c r="P127" s="112"/>
      <c r="Q127" s="108"/>
      <c r="R127" s="108"/>
      <c r="S127" s="112"/>
    </row>
    <row r="128" spans="1:19" ht="15" customHeight="1" x14ac:dyDescent="0.2">
      <c r="A128" s="108"/>
      <c r="B128" s="108"/>
      <c r="C128" s="108"/>
      <c r="D128" s="107"/>
      <c r="E128" s="108"/>
      <c r="F128" s="108"/>
      <c r="G128" s="108"/>
      <c r="H128" s="108"/>
      <c r="I128" s="108"/>
      <c r="J128" s="109">
        <f t="shared" si="2"/>
        <v>0</v>
      </c>
      <c r="K128" s="110">
        <f t="shared" si="3"/>
        <v>0</v>
      </c>
      <c r="L128" s="108"/>
      <c r="M128" s="108"/>
      <c r="N128" s="108"/>
      <c r="O128" s="112"/>
      <c r="P128" s="112"/>
      <c r="Q128" s="108"/>
      <c r="R128" s="108"/>
      <c r="S128" s="112"/>
    </row>
    <row r="129" spans="1:19" ht="15" customHeight="1" x14ac:dyDescent="0.2">
      <c r="A129" s="108"/>
      <c r="B129" s="108"/>
      <c r="C129" s="108"/>
      <c r="D129" s="107"/>
      <c r="E129" s="108"/>
      <c r="F129" s="108"/>
      <c r="G129" s="108"/>
      <c r="H129" s="108"/>
      <c r="I129" s="108"/>
      <c r="J129" s="109">
        <f t="shared" si="2"/>
        <v>0</v>
      </c>
      <c r="K129" s="110">
        <f t="shared" si="3"/>
        <v>0</v>
      </c>
      <c r="L129" s="108"/>
      <c r="M129" s="108"/>
      <c r="N129" s="108"/>
      <c r="O129" s="112"/>
      <c r="P129" s="112"/>
      <c r="Q129" s="108"/>
      <c r="R129" s="108"/>
      <c r="S129" s="112"/>
    </row>
    <row r="130" spans="1:19" ht="15.75" customHeight="1" x14ac:dyDescent="0.2">
      <c r="A130" s="108"/>
      <c r="B130" s="108"/>
      <c r="C130" s="108"/>
      <c r="D130" s="107"/>
      <c r="E130" s="108"/>
      <c r="F130" s="108"/>
      <c r="G130" s="108"/>
      <c r="H130" s="108"/>
      <c r="I130" s="108"/>
      <c r="J130" s="109">
        <f t="shared" si="2"/>
        <v>0</v>
      </c>
      <c r="K130" s="110">
        <f t="shared" si="3"/>
        <v>0</v>
      </c>
      <c r="L130" s="108"/>
      <c r="M130" s="108"/>
      <c r="N130" s="108"/>
      <c r="O130" s="112"/>
      <c r="P130" s="112"/>
      <c r="Q130" s="108"/>
      <c r="R130" s="108"/>
      <c r="S130" s="112"/>
    </row>
    <row r="131" spans="1:19" ht="15.75" customHeight="1" x14ac:dyDescent="0.2">
      <c r="A131" s="108"/>
      <c r="B131" s="108"/>
      <c r="C131" s="108"/>
      <c r="D131" s="107"/>
      <c r="E131" s="108"/>
      <c r="F131" s="108"/>
      <c r="G131" s="108"/>
      <c r="H131" s="108"/>
      <c r="I131" s="108"/>
      <c r="J131" s="109">
        <f t="shared" si="2"/>
        <v>0</v>
      </c>
      <c r="K131" s="110">
        <f t="shared" si="3"/>
        <v>0</v>
      </c>
      <c r="L131" s="108"/>
      <c r="M131" s="108"/>
      <c r="N131" s="108"/>
      <c r="O131" s="112"/>
      <c r="P131" s="112"/>
      <c r="Q131" s="108"/>
      <c r="R131" s="108"/>
      <c r="S131" s="112"/>
    </row>
    <row r="132" spans="1:19" ht="15.75" customHeight="1" x14ac:dyDescent="0.2">
      <c r="A132" s="108"/>
      <c r="B132" s="108"/>
      <c r="C132" s="108"/>
      <c r="D132" s="107"/>
      <c r="E132" s="108"/>
      <c r="F132" s="108"/>
      <c r="G132" s="108"/>
      <c r="H132" s="108"/>
      <c r="I132" s="108"/>
      <c r="J132" s="109">
        <f t="shared" si="2"/>
        <v>0</v>
      </c>
      <c r="K132" s="110">
        <f t="shared" si="3"/>
        <v>0</v>
      </c>
      <c r="L132" s="108"/>
      <c r="M132" s="108"/>
      <c r="N132" s="108"/>
      <c r="O132" s="112"/>
      <c r="P132" s="112"/>
      <c r="Q132" s="108"/>
      <c r="R132" s="108"/>
      <c r="S132" s="112"/>
    </row>
    <row r="133" spans="1:19" ht="15.75" customHeight="1" x14ac:dyDescent="0.2">
      <c r="A133" s="108"/>
      <c r="B133" s="108"/>
      <c r="C133" s="108"/>
      <c r="D133" s="107"/>
      <c r="E133" s="108"/>
      <c r="F133" s="108"/>
      <c r="G133" s="108"/>
      <c r="H133" s="108"/>
      <c r="I133" s="108"/>
      <c r="J133" s="109">
        <f t="shared" ref="J133:J196" si="4">SUM(E133*1.2,F133*1.5,G133*2.4,H133*3,I133*4)</f>
        <v>0</v>
      </c>
      <c r="K133" s="110">
        <f t="shared" ref="K133:K196" si="5">ROUND((J133*28.5)*32%,0)</f>
        <v>0</v>
      </c>
      <c r="L133" s="108"/>
      <c r="M133" s="108"/>
      <c r="N133" s="108"/>
      <c r="O133" s="112"/>
      <c r="P133" s="112"/>
      <c r="Q133" s="108"/>
      <c r="R133" s="108"/>
      <c r="S133" s="112"/>
    </row>
    <row r="134" spans="1:19" ht="15.75" customHeight="1" x14ac:dyDescent="0.2">
      <c r="A134" s="108"/>
      <c r="B134" s="108"/>
      <c r="C134" s="108"/>
      <c r="D134" s="107"/>
      <c r="E134" s="108"/>
      <c r="F134" s="108"/>
      <c r="G134" s="108"/>
      <c r="H134" s="108"/>
      <c r="I134" s="108"/>
      <c r="J134" s="109">
        <f t="shared" si="4"/>
        <v>0</v>
      </c>
      <c r="K134" s="110">
        <f t="shared" si="5"/>
        <v>0</v>
      </c>
      <c r="L134" s="108"/>
      <c r="M134" s="108"/>
      <c r="N134" s="108"/>
      <c r="O134" s="112"/>
      <c r="P134" s="112"/>
      <c r="Q134" s="108"/>
      <c r="R134" s="108"/>
      <c r="S134" s="112"/>
    </row>
    <row r="135" spans="1:19" ht="15.75" customHeight="1" x14ac:dyDescent="0.2">
      <c r="A135" s="108"/>
      <c r="B135" s="108"/>
      <c r="C135" s="108"/>
      <c r="D135" s="107"/>
      <c r="E135" s="108"/>
      <c r="F135" s="108"/>
      <c r="G135" s="108"/>
      <c r="H135" s="108"/>
      <c r="I135" s="108"/>
      <c r="J135" s="109">
        <f t="shared" si="4"/>
        <v>0</v>
      </c>
      <c r="K135" s="110">
        <f t="shared" si="5"/>
        <v>0</v>
      </c>
      <c r="L135" s="108"/>
      <c r="M135" s="108"/>
      <c r="N135" s="108"/>
      <c r="O135" s="112"/>
      <c r="P135" s="112"/>
      <c r="Q135" s="108"/>
      <c r="R135" s="108"/>
      <c r="S135" s="112"/>
    </row>
    <row r="136" spans="1:19" ht="15.75" customHeight="1" x14ac:dyDescent="0.2">
      <c r="A136" s="108"/>
      <c r="B136" s="108"/>
      <c r="C136" s="108"/>
      <c r="D136" s="107"/>
      <c r="E136" s="108"/>
      <c r="F136" s="108"/>
      <c r="G136" s="108"/>
      <c r="H136" s="108"/>
      <c r="I136" s="108"/>
      <c r="J136" s="109">
        <f t="shared" si="4"/>
        <v>0</v>
      </c>
      <c r="K136" s="110">
        <f t="shared" si="5"/>
        <v>0</v>
      </c>
      <c r="L136" s="108"/>
      <c r="M136" s="108"/>
      <c r="N136" s="108"/>
      <c r="O136" s="112"/>
      <c r="P136" s="112"/>
      <c r="Q136" s="108"/>
      <c r="R136" s="108"/>
      <c r="S136" s="112"/>
    </row>
    <row r="137" spans="1:19" ht="15.75" customHeight="1" x14ac:dyDescent="0.2">
      <c r="A137" s="108"/>
      <c r="B137" s="108"/>
      <c r="C137" s="108"/>
      <c r="D137" s="107"/>
      <c r="E137" s="108"/>
      <c r="F137" s="108"/>
      <c r="G137" s="108"/>
      <c r="H137" s="108"/>
      <c r="I137" s="108"/>
      <c r="J137" s="109">
        <f t="shared" si="4"/>
        <v>0</v>
      </c>
      <c r="K137" s="110">
        <f t="shared" si="5"/>
        <v>0</v>
      </c>
      <c r="L137" s="108"/>
      <c r="M137" s="108"/>
      <c r="N137" s="108"/>
      <c r="O137" s="112"/>
      <c r="P137" s="112"/>
      <c r="Q137" s="108"/>
      <c r="R137" s="108"/>
      <c r="S137" s="112"/>
    </row>
    <row r="138" spans="1:19" ht="15.75" customHeight="1" x14ac:dyDescent="0.2">
      <c r="A138" s="108"/>
      <c r="B138" s="108"/>
      <c r="C138" s="108"/>
      <c r="D138" s="107"/>
      <c r="E138" s="108"/>
      <c r="F138" s="108"/>
      <c r="G138" s="108"/>
      <c r="H138" s="108"/>
      <c r="I138" s="108"/>
      <c r="J138" s="109">
        <f t="shared" si="4"/>
        <v>0</v>
      </c>
      <c r="K138" s="110">
        <f t="shared" si="5"/>
        <v>0</v>
      </c>
      <c r="L138" s="108"/>
      <c r="M138" s="108"/>
      <c r="N138" s="108"/>
      <c r="O138" s="112"/>
      <c r="P138" s="112"/>
      <c r="Q138" s="108"/>
      <c r="R138" s="108"/>
      <c r="S138" s="112"/>
    </row>
    <row r="139" spans="1:19" ht="15.75" customHeight="1" x14ac:dyDescent="0.2">
      <c r="A139" s="108"/>
      <c r="B139" s="108"/>
      <c r="C139" s="108"/>
      <c r="D139" s="107"/>
      <c r="E139" s="108"/>
      <c r="F139" s="108"/>
      <c r="G139" s="108"/>
      <c r="H139" s="108"/>
      <c r="I139" s="108"/>
      <c r="J139" s="109">
        <f t="shared" si="4"/>
        <v>0</v>
      </c>
      <c r="K139" s="110">
        <f t="shared" si="5"/>
        <v>0</v>
      </c>
      <c r="L139" s="108"/>
      <c r="M139" s="108"/>
      <c r="N139" s="108"/>
      <c r="O139" s="112"/>
      <c r="P139" s="112"/>
      <c r="Q139" s="108"/>
      <c r="R139" s="108"/>
      <c r="S139" s="112"/>
    </row>
    <row r="140" spans="1:19" ht="15.75" customHeight="1" x14ac:dyDescent="0.2">
      <c r="A140" s="108"/>
      <c r="B140" s="108"/>
      <c r="C140" s="108"/>
      <c r="D140" s="107"/>
      <c r="E140" s="108"/>
      <c r="F140" s="108"/>
      <c r="G140" s="108"/>
      <c r="H140" s="108"/>
      <c r="I140" s="108"/>
      <c r="J140" s="109">
        <f t="shared" si="4"/>
        <v>0</v>
      </c>
      <c r="K140" s="110">
        <f t="shared" si="5"/>
        <v>0</v>
      </c>
      <c r="L140" s="108"/>
      <c r="M140" s="108"/>
      <c r="N140" s="108"/>
      <c r="O140" s="112"/>
      <c r="P140" s="112"/>
      <c r="Q140" s="108"/>
      <c r="R140" s="108"/>
      <c r="S140" s="112"/>
    </row>
    <row r="141" spans="1:19" ht="15.75" customHeight="1" x14ac:dyDescent="0.2">
      <c r="A141" s="108"/>
      <c r="B141" s="108"/>
      <c r="C141" s="108"/>
      <c r="D141" s="107"/>
      <c r="E141" s="108"/>
      <c r="F141" s="108"/>
      <c r="G141" s="108"/>
      <c r="H141" s="108"/>
      <c r="I141" s="108"/>
      <c r="J141" s="109">
        <f t="shared" si="4"/>
        <v>0</v>
      </c>
      <c r="K141" s="110">
        <f t="shared" si="5"/>
        <v>0</v>
      </c>
      <c r="L141" s="108"/>
      <c r="M141" s="108"/>
      <c r="N141" s="108"/>
      <c r="O141" s="112"/>
      <c r="P141" s="112"/>
      <c r="Q141" s="108"/>
      <c r="R141" s="108"/>
      <c r="S141" s="112"/>
    </row>
    <row r="142" spans="1:19" ht="15.75" customHeight="1" x14ac:dyDescent="0.2">
      <c r="A142" s="108"/>
      <c r="B142" s="108"/>
      <c r="C142" s="108"/>
      <c r="D142" s="107"/>
      <c r="E142" s="108"/>
      <c r="F142" s="108"/>
      <c r="G142" s="108"/>
      <c r="H142" s="108"/>
      <c r="I142" s="108"/>
      <c r="J142" s="109">
        <f t="shared" si="4"/>
        <v>0</v>
      </c>
      <c r="K142" s="110">
        <f t="shared" si="5"/>
        <v>0</v>
      </c>
      <c r="L142" s="108"/>
      <c r="M142" s="108"/>
      <c r="N142" s="108"/>
      <c r="O142" s="112"/>
      <c r="P142" s="112"/>
      <c r="Q142" s="108"/>
      <c r="R142" s="108"/>
      <c r="S142" s="112"/>
    </row>
    <row r="143" spans="1:19" ht="15.75" customHeight="1" x14ac:dyDescent="0.2">
      <c r="A143" s="108"/>
      <c r="B143" s="108"/>
      <c r="C143" s="108"/>
      <c r="D143" s="107"/>
      <c r="E143" s="108"/>
      <c r="F143" s="108"/>
      <c r="G143" s="108"/>
      <c r="H143" s="108"/>
      <c r="I143" s="108"/>
      <c r="J143" s="109">
        <f t="shared" si="4"/>
        <v>0</v>
      </c>
      <c r="K143" s="110">
        <f t="shared" si="5"/>
        <v>0</v>
      </c>
      <c r="L143" s="108"/>
      <c r="M143" s="108"/>
      <c r="N143" s="108"/>
      <c r="O143" s="112"/>
      <c r="P143" s="112"/>
      <c r="Q143" s="108"/>
      <c r="R143" s="108"/>
      <c r="S143" s="112"/>
    </row>
    <row r="144" spans="1:19" ht="15.75" customHeight="1" x14ac:dyDescent="0.2">
      <c r="A144" s="108"/>
      <c r="B144" s="108"/>
      <c r="C144" s="108"/>
      <c r="D144" s="107"/>
      <c r="E144" s="108"/>
      <c r="F144" s="108"/>
      <c r="G144" s="108"/>
      <c r="H144" s="108"/>
      <c r="I144" s="108"/>
      <c r="J144" s="109">
        <f t="shared" si="4"/>
        <v>0</v>
      </c>
      <c r="K144" s="110">
        <f t="shared" si="5"/>
        <v>0</v>
      </c>
      <c r="L144" s="108"/>
      <c r="M144" s="108"/>
      <c r="N144" s="108"/>
      <c r="O144" s="112"/>
      <c r="P144" s="112"/>
      <c r="Q144" s="108"/>
      <c r="R144" s="108"/>
      <c r="S144" s="112"/>
    </row>
    <row r="145" spans="1:19" ht="15.75" customHeight="1" x14ac:dyDescent="0.2">
      <c r="A145" s="108"/>
      <c r="B145" s="108"/>
      <c r="C145" s="108"/>
      <c r="D145" s="107"/>
      <c r="E145" s="108"/>
      <c r="F145" s="108"/>
      <c r="G145" s="108"/>
      <c r="H145" s="108"/>
      <c r="I145" s="108"/>
      <c r="J145" s="109">
        <f t="shared" si="4"/>
        <v>0</v>
      </c>
      <c r="K145" s="110">
        <f t="shared" si="5"/>
        <v>0</v>
      </c>
      <c r="L145" s="108"/>
      <c r="M145" s="108"/>
      <c r="N145" s="108"/>
      <c r="O145" s="112"/>
      <c r="P145" s="112"/>
      <c r="Q145" s="108"/>
      <c r="R145" s="108"/>
      <c r="S145" s="112"/>
    </row>
    <row r="146" spans="1:19" ht="15.75" customHeight="1" x14ac:dyDescent="0.2">
      <c r="A146" s="108"/>
      <c r="B146" s="108"/>
      <c r="C146" s="108"/>
      <c r="D146" s="107"/>
      <c r="E146" s="108"/>
      <c r="F146" s="108"/>
      <c r="G146" s="108"/>
      <c r="H146" s="108"/>
      <c r="I146" s="108"/>
      <c r="J146" s="109">
        <f t="shared" si="4"/>
        <v>0</v>
      </c>
      <c r="K146" s="110">
        <f t="shared" si="5"/>
        <v>0</v>
      </c>
      <c r="L146" s="108"/>
      <c r="M146" s="108"/>
      <c r="N146" s="108"/>
      <c r="O146" s="112"/>
      <c r="P146" s="112"/>
      <c r="Q146" s="108"/>
      <c r="R146" s="108"/>
      <c r="S146" s="112"/>
    </row>
    <row r="147" spans="1:19" ht="15.75" customHeight="1" x14ac:dyDescent="0.2">
      <c r="A147" s="108"/>
      <c r="B147" s="108"/>
      <c r="C147" s="108"/>
      <c r="D147" s="107"/>
      <c r="E147" s="108"/>
      <c r="F147" s="108"/>
      <c r="G147" s="108"/>
      <c r="H147" s="108"/>
      <c r="I147" s="108"/>
      <c r="J147" s="109">
        <f t="shared" si="4"/>
        <v>0</v>
      </c>
      <c r="K147" s="110">
        <f t="shared" si="5"/>
        <v>0</v>
      </c>
      <c r="L147" s="108"/>
      <c r="M147" s="108"/>
      <c r="N147" s="108"/>
      <c r="O147" s="112"/>
      <c r="P147" s="112"/>
      <c r="Q147" s="108"/>
      <c r="R147" s="108"/>
      <c r="S147" s="112"/>
    </row>
    <row r="148" spans="1:19" ht="15.75" customHeight="1" x14ac:dyDescent="0.2">
      <c r="A148" s="108"/>
      <c r="B148" s="108"/>
      <c r="C148" s="108"/>
      <c r="D148" s="107"/>
      <c r="E148" s="108"/>
      <c r="F148" s="108"/>
      <c r="G148" s="108"/>
      <c r="H148" s="108"/>
      <c r="I148" s="108"/>
      <c r="J148" s="109">
        <f t="shared" si="4"/>
        <v>0</v>
      </c>
      <c r="K148" s="110">
        <f t="shared" si="5"/>
        <v>0</v>
      </c>
      <c r="L148" s="108"/>
      <c r="M148" s="108"/>
      <c r="N148" s="108"/>
      <c r="O148" s="112"/>
      <c r="P148" s="112"/>
      <c r="Q148" s="108"/>
      <c r="R148" s="108"/>
      <c r="S148" s="112"/>
    </row>
    <row r="149" spans="1:19" ht="15.75" customHeight="1" x14ac:dyDescent="0.2">
      <c r="A149" s="108"/>
      <c r="B149" s="108"/>
      <c r="C149" s="108"/>
      <c r="D149" s="107"/>
      <c r="E149" s="108"/>
      <c r="F149" s="108"/>
      <c r="G149" s="108"/>
      <c r="H149" s="108"/>
      <c r="I149" s="108"/>
      <c r="J149" s="109">
        <f t="shared" si="4"/>
        <v>0</v>
      </c>
      <c r="K149" s="110">
        <f t="shared" si="5"/>
        <v>0</v>
      </c>
      <c r="L149" s="108"/>
      <c r="M149" s="108"/>
      <c r="N149" s="108"/>
      <c r="O149" s="112"/>
      <c r="P149" s="112"/>
      <c r="Q149" s="108"/>
      <c r="R149" s="108"/>
      <c r="S149" s="112"/>
    </row>
    <row r="150" spans="1:19" ht="15.75" customHeight="1" x14ac:dyDescent="0.2">
      <c r="A150" s="108"/>
      <c r="B150" s="108"/>
      <c r="C150" s="108"/>
      <c r="D150" s="107"/>
      <c r="E150" s="108"/>
      <c r="F150" s="108"/>
      <c r="G150" s="108"/>
      <c r="H150" s="108"/>
      <c r="I150" s="108"/>
      <c r="J150" s="109">
        <f t="shared" si="4"/>
        <v>0</v>
      </c>
      <c r="K150" s="110">
        <f t="shared" si="5"/>
        <v>0</v>
      </c>
      <c r="L150" s="108"/>
      <c r="M150" s="108"/>
      <c r="N150" s="108"/>
      <c r="O150" s="112"/>
      <c r="P150" s="112"/>
      <c r="Q150" s="108"/>
      <c r="R150" s="108"/>
      <c r="S150" s="112"/>
    </row>
    <row r="151" spans="1:19" ht="15.75" customHeight="1" x14ac:dyDescent="0.2">
      <c r="A151" s="108"/>
      <c r="B151" s="108"/>
      <c r="C151" s="108"/>
      <c r="D151" s="107"/>
      <c r="E151" s="108"/>
      <c r="F151" s="108"/>
      <c r="G151" s="108"/>
      <c r="H151" s="108"/>
      <c r="I151" s="108"/>
      <c r="J151" s="109">
        <f t="shared" si="4"/>
        <v>0</v>
      </c>
      <c r="K151" s="110">
        <f t="shared" si="5"/>
        <v>0</v>
      </c>
      <c r="L151" s="108"/>
      <c r="M151" s="108"/>
      <c r="N151" s="108"/>
      <c r="O151" s="112"/>
      <c r="P151" s="112"/>
      <c r="Q151" s="108"/>
      <c r="R151" s="108"/>
      <c r="S151" s="112"/>
    </row>
    <row r="152" spans="1:19" ht="15.75" customHeight="1" x14ac:dyDescent="0.2">
      <c r="A152" s="108"/>
      <c r="B152" s="108"/>
      <c r="C152" s="108"/>
      <c r="D152" s="107"/>
      <c r="E152" s="108"/>
      <c r="F152" s="108"/>
      <c r="G152" s="108"/>
      <c r="H152" s="108"/>
      <c r="I152" s="108"/>
      <c r="J152" s="109">
        <f t="shared" si="4"/>
        <v>0</v>
      </c>
      <c r="K152" s="110">
        <f t="shared" si="5"/>
        <v>0</v>
      </c>
      <c r="L152" s="108"/>
      <c r="M152" s="108"/>
      <c r="N152" s="108"/>
      <c r="O152" s="112"/>
      <c r="P152" s="112"/>
      <c r="Q152" s="108"/>
      <c r="R152" s="108"/>
      <c r="S152" s="112"/>
    </row>
    <row r="153" spans="1:19" ht="15.75" customHeight="1" x14ac:dyDescent="0.2">
      <c r="A153" s="108"/>
      <c r="B153" s="108"/>
      <c r="C153" s="108"/>
      <c r="D153" s="107"/>
      <c r="E153" s="108"/>
      <c r="F153" s="108"/>
      <c r="G153" s="108"/>
      <c r="H153" s="108"/>
      <c r="I153" s="108"/>
      <c r="J153" s="109">
        <f t="shared" si="4"/>
        <v>0</v>
      </c>
      <c r="K153" s="110">
        <f t="shared" si="5"/>
        <v>0</v>
      </c>
      <c r="L153" s="108"/>
      <c r="M153" s="108"/>
      <c r="N153" s="108"/>
      <c r="O153" s="112"/>
      <c r="P153" s="112"/>
      <c r="Q153" s="108"/>
      <c r="R153" s="108"/>
      <c r="S153" s="112"/>
    </row>
    <row r="154" spans="1:19" ht="15.75" customHeight="1" x14ac:dyDescent="0.2">
      <c r="A154" s="108"/>
      <c r="B154" s="108"/>
      <c r="C154" s="108"/>
      <c r="D154" s="107"/>
      <c r="E154" s="108"/>
      <c r="F154" s="108"/>
      <c r="G154" s="108"/>
      <c r="H154" s="108"/>
      <c r="I154" s="108"/>
      <c r="J154" s="109">
        <f t="shared" si="4"/>
        <v>0</v>
      </c>
      <c r="K154" s="110">
        <f t="shared" si="5"/>
        <v>0</v>
      </c>
      <c r="L154" s="108"/>
      <c r="M154" s="108"/>
      <c r="N154" s="108"/>
      <c r="O154" s="112"/>
      <c r="P154" s="112"/>
      <c r="Q154" s="108"/>
      <c r="R154" s="108"/>
      <c r="S154" s="112"/>
    </row>
    <row r="155" spans="1:19" ht="15.75" customHeight="1" x14ac:dyDescent="0.2">
      <c r="A155" s="108"/>
      <c r="B155" s="108"/>
      <c r="C155" s="108"/>
      <c r="D155" s="107"/>
      <c r="E155" s="108"/>
      <c r="F155" s="108"/>
      <c r="G155" s="108"/>
      <c r="H155" s="108"/>
      <c r="I155" s="108"/>
      <c r="J155" s="109">
        <f t="shared" si="4"/>
        <v>0</v>
      </c>
      <c r="K155" s="110">
        <f t="shared" si="5"/>
        <v>0</v>
      </c>
      <c r="L155" s="108"/>
      <c r="M155" s="108"/>
      <c r="N155" s="108"/>
      <c r="O155" s="112"/>
      <c r="P155" s="112"/>
      <c r="Q155" s="108"/>
      <c r="R155" s="108"/>
      <c r="S155" s="112"/>
    </row>
    <row r="156" spans="1:19" ht="15.75" customHeight="1" x14ac:dyDescent="0.2">
      <c r="A156" s="108"/>
      <c r="B156" s="108"/>
      <c r="C156" s="108"/>
      <c r="D156" s="107"/>
      <c r="E156" s="108"/>
      <c r="F156" s="108"/>
      <c r="G156" s="108"/>
      <c r="H156" s="108"/>
      <c r="I156" s="108"/>
      <c r="J156" s="109">
        <f t="shared" si="4"/>
        <v>0</v>
      </c>
      <c r="K156" s="110">
        <f t="shared" si="5"/>
        <v>0</v>
      </c>
      <c r="L156" s="108"/>
      <c r="M156" s="108"/>
      <c r="N156" s="108"/>
      <c r="O156" s="112"/>
      <c r="P156" s="112"/>
      <c r="Q156" s="108"/>
      <c r="R156" s="108"/>
      <c r="S156" s="112"/>
    </row>
    <row r="157" spans="1:19" ht="15.75" customHeight="1" x14ac:dyDescent="0.2">
      <c r="A157" s="108"/>
      <c r="B157" s="108"/>
      <c r="C157" s="108"/>
      <c r="D157" s="107"/>
      <c r="E157" s="108"/>
      <c r="F157" s="108"/>
      <c r="G157" s="108"/>
      <c r="H157" s="108"/>
      <c r="I157" s="108"/>
      <c r="J157" s="109">
        <f t="shared" si="4"/>
        <v>0</v>
      </c>
      <c r="K157" s="110">
        <f t="shared" si="5"/>
        <v>0</v>
      </c>
      <c r="L157" s="108"/>
      <c r="M157" s="108"/>
      <c r="N157" s="108"/>
      <c r="O157" s="112"/>
      <c r="P157" s="112"/>
      <c r="Q157" s="108"/>
      <c r="R157" s="108"/>
      <c r="S157" s="112"/>
    </row>
    <row r="158" spans="1:19" ht="15.75" customHeight="1" x14ac:dyDescent="0.2">
      <c r="A158" s="108"/>
      <c r="B158" s="108"/>
      <c r="C158" s="108"/>
      <c r="D158" s="107"/>
      <c r="E158" s="108"/>
      <c r="F158" s="108"/>
      <c r="G158" s="108"/>
      <c r="H158" s="108"/>
      <c r="I158" s="108"/>
      <c r="J158" s="109">
        <f t="shared" si="4"/>
        <v>0</v>
      </c>
      <c r="K158" s="110">
        <f t="shared" si="5"/>
        <v>0</v>
      </c>
      <c r="L158" s="108"/>
      <c r="M158" s="108"/>
      <c r="N158" s="108"/>
      <c r="O158" s="112"/>
      <c r="P158" s="112"/>
      <c r="Q158" s="108"/>
      <c r="R158" s="108"/>
      <c r="S158" s="112"/>
    </row>
    <row r="159" spans="1:19" ht="15.75" customHeight="1" x14ac:dyDescent="0.2">
      <c r="A159" s="108"/>
      <c r="B159" s="108"/>
      <c r="C159" s="108"/>
      <c r="D159" s="107"/>
      <c r="E159" s="108"/>
      <c r="F159" s="108"/>
      <c r="G159" s="108"/>
      <c r="H159" s="108"/>
      <c r="I159" s="108"/>
      <c r="J159" s="109">
        <f t="shared" si="4"/>
        <v>0</v>
      </c>
      <c r="K159" s="110">
        <f t="shared" si="5"/>
        <v>0</v>
      </c>
      <c r="L159" s="108"/>
      <c r="M159" s="108"/>
      <c r="N159" s="108"/>
      <c r="O159" s="112"/>
      <c r="P159" s="112"/>
      <c r="Q159" s="108"/>
      <c r="R159" s="108"/>
      <c r="S159" s="112"/>
    </row>
    <row r="160" spans="1:19" ht="15.75" customHeight="1" x14ac:dyDescent="0.2">
      <c r="A160" s="108"/>
      <c r="B160" s="108"/>
      <c r="C160" s="108"/>
      <c r="D160" s="107"/>
      <c r="E160" s="108"/>
      <c r="F160" s="108"/>
      <c r="G160" s="108"/>
      <c r="H160" s="108"/>
      <c r="I160" s="108"/>
      <c r="J160" s="109">
        <f t="shared" si="4"/>
        <v>0</v>
      </c>
      <c r="K160" s="110">
        <f t="shared" si="5"/>
        <v>0</v>
      </c>
      <c r="L160" s="108"/>
      <c r="M160" s="108"/>
      <c r="N160" s="108"/>
      <c r="O160" s="112"/>
      <c r="P160" s="112"/>
      <c r="Q160" s="108"/>
      <c r="R160" s="108"/>
      <c r="S160" s="112"/>
    </row>
    <row r="161" spans="1:19" ht="15.75" customHeight="1" x14ac:dyDescent="0.2">
      <c r="A161" s="108"/>
      <c r="B161" s="108"/>
      <c r="C161" s="108"/>
      <c r="D161" s="107"/>
      <c r="E161" s="108"/>
      <c r="F161" s="108"/>
      <c r="G161" s="108"/>
      <c r="H161" s="108"/>
      <c r="I161" s="108"/>
      <c r="J161" s="109">
        <f t="shared" si="4"/>
        <v>0</v>
      </c>
      <c r="K161" s="110">
        <f t="shared" si="5"/>
        <v>0</v>
      </c>
      <c r="L161" s="108"/>
      <c r="M161" s="108"/>
      <c r="N161" s="108"/>
      <c r="O161" s="112"/>
      <c r="P161" s="112"/>
      <c r="Q161" s="108"/>
      <c r="R161" s="108"/>
      <c r="S161" s="112"/>
    </row>
    <row r="162" spans="1:19" ht="15.75" customHeight="1" x14ac:dyDescent="0.2">
      <c r="A162" s="108"/>
      <c r="B162" s="108"/>
      <c r="C162" s="108"/>
      <c r="D162" s="107"/>
      <c r="E162" s="108"/>
      <c r="F162" s="108"/>
      <c r="G162" s="108"/>
      <c r="H162" s="108"/>
      <c r="I162" s="108"/>
      <c r="J162" s="109">
        <f t="shared" si="4"/>
        <v>0</v>
      </c>
      <c r="K162" s="110">
        <f t="shared" si="5"/>
        <v>0</v>
      </c>
      <c r="L162" s="108"/>
      <c r="M162" s="108"/>
      <c r="N162" s="108"/>
      <c r="O162" s="112"/>
      <c r="P162" s="112"/>
      <c r="Q162" s="108"/>
      <c r="R162" s="108"/>
      <c r="S162" s="112"/>
    </row>
    <row r="163" spans="1:19" ht="15.75" customHeight="1" x14ac:dyDescent="0.2">
      <c r="A163" s="108"/>
      <c r="B163" s="108"/>
      <c r="C163" s="108"/>
      <c r="D163" s="107"/>
      <c r="E163" s="108"/>
      <c r="F163" s="108"/>
      <c r="G163" s="108"/>
      <c r="H163" s="108"/>
      <c r="I163" s="108"/>
      <c r="J163" s="109">
        <f t="shared" si="4"/>
        <v>0</v>
      </c>
      <c r="K163" s="110">
        <f t="shared" si="5"/>
        <v>0</v>
      </c>
      <c r="L163" s="108"/>
      <c r="M163" s="108"/>
      <c r="N163" s="108"/>
      <c r="O163" s="112"/>
      <c r="P163" s="112"/>
      <c r="Q163" s="108"/>
      <c r="R163" s="108"/>
      <c r="S163" s="112"/>
    </row>
    <row r="164" spans="1:19" ht="15.75" customHeight="1" x14ac:dyDescent="0.2">
      <c r="A164" s="108"/>
      <c r="B164" s="108"/>
      <c r="C164" s="108"/>
      <c r="D164" s="107"/>
      <c r="E164" s="108"/>
      <c r="F164" s="108"/>
      <c r="G164" s="108"/>
      <c r="H164" s="108"/>
      <c r="I164" s="108"/>
      <c r="J164" s="109">
        <f t="shared" si="4"/>
        <v>0</v>
      </c>
      <c r="K164" s="110">
        <f t="shared" si="5"/>
        <v>0</v>
      </c>
      <c r="L164" s="108"/>
      <c r="M164" s="108"/>
      <c r="N164" s="108"/>
      <c r="O164" s="112"/>
      <c r="P164" s="112"/>
      <c r="Q164" s="108"/>
      <c r="R164" s="108"/>
      <c r="S164" s="112"/>
    </row>
    <row r="165" spans="1:19" ht="15.75" customHeight="1" x14ac:dyDescent="0.2">
      <c r="A165" s="108"/>
      <c r="B165" s="108"/>
      <c r="C165" s="108"/>
      <c r="D165" s="107"/>
      <c r="E165" s="108"/>
      <c r="F165" s="108"/>
      <c r="G165" s="108"/>
      <c r="H165" s="108"/>
      <c r="I165" s="108"/>
      <c r="J165" s="109">
        <f t="shared" si="4"/>
        <v>0</v>
      </c>
      <c r="K165" s="110">
        <f t="shared" si="5"/>
        <v>0</v>
      </c>
      <c r="L165" s="108"/>
      <c r="M165" s="108"/>
      <c r="N165" s="108"/>
      <c r="O165" s="112"/>
      <c r="P165" s="112"/>
      <c r="Q165" s="108"/>
      <c r="R165" s="108"/>
      <c r="S165" s="112"/>
    </row>
    <row r="166" spans="1:19" ht="15.75" customHeight="1" x14ac:dyDescent="0.2">
      <c r="A166" s="108"/>
      <c r="B166" s="108"/>
      <c r="C166" s="108"/>
      <c r="D166" s="107"/>
      <c r="E166" s="108"/>
      <c r="F166" s="108"/>
      <c r="G166" s="108"/>
      <c r="H166" s="108"/>
      <c r="I166" s="108"/>
      <c r="J166" s="109">
        <f t="shared" si="4"/>
        <v>0</v>
      </c>
      <c r="K166" s="110">
        <f t="shared" si="5"/>
        <v>0</v>
      </c>
      <c r="L166" s="108"/>
      <c r="M166" s="108"/>
      <c r="N166" s="108"/>
      <c r="O166" s="112"/>
      <c r="P166" s="112"/>
      <c r="Q166" s="108"/>
      <c r="R166" s="108"/>
      <c r="S166" s="112"/>
    </row>
    <row r="167" spans="1:19" ht="15.75" customHeight="1" x14ac:dyDescent="0.2">
      <c r="A167" s="108"/>
      <c r="B167" s="108"/>
      <c r="C167" s="108"/>
      <c r="D167" s="107"/>
      <c r="E167" s="108"/>
      <c r="F167" s="108"/>
      <c r="G167" s="108"/>
      <c r="H167" s="108"/>
      <c r="I167" s="108"/>
      <c r="J167" s="109">
        <f t="shared" si="4"/>
        <v>0</v>
      </c>
      <c r="K167" s="110">
        <f t="shared" si="5"/>
        <v>0</v>
      </c>
      <c r="L167" s="108"/>
      <c r="M167" s="108"/>
      <c r="N167" s="108"/>
      <c r="O167" s="112"/>
      <c r="P167" s="112"/>
      <c r="Q167" s="108"/>
      <c r="R167" s="108"/>
      <c r="S167" s="112"/>
    </row>
    <row r="168" spans="1:19" ht="15.75" customHeight="1" x14ac:dyDescent="0.2">
      <c r="A168" s="108"/>
      <c r="B168" s="108"/>
      <c r="C168" s="108"/>
      <c r="D168" s="107"/>
      <c r="E168" s="108"/>
      <c r="F168" s="108"/>
      <c r="G168" s="108"/>
      <c r="H168" s="108"/>
      <c r="I168" s="108"/>
      <c r="J168" s="109">
        <f t="shared" si="4"/>
        <v>0</v>
      </c>
      <c r="K168" s="110">
        <f t="shared" si="5"/>
        <v>0</v>
      </c>
      <c r="L168" s="108"/>
      <c r="M168" s="108"/>
      <c r="N168" s="108"/>
      <c r="O168" s="112"/>
      <c r="P168" s="112"/>
      <c r="Q168" s="108"/>
      <c r="R168" s="108"/>
      <c r="S168" s="112"/>
    </row>
    <row r="169" spans="1:19" ht="15.75" customHeight="1" x14ac:dyDescent="0.2">
      <c r="A169" s="108"/>
      <c r="B169" s="108"/>
      <c r="C169" s="108"/>
      <c r="D169" s="107"/>
      <c r="E169" s="108"/>
      <c r="F169" s="108"/>
      <c r="G169" s="108"/>
      <c r="H169" s="108"/>
      <c r="I169" s="108"/>
      <c r="J169" s="109">
        <f t="shared" si="4"/>
        <v>0</v>
      </c>
      <c r="K169" s="110">
        <f t="shared" si="5"/>
        <v>0</v>
      </c>
      <c r="L169" s="108"/>
      <c r="M169" s="108"/>
      <c r="N169" s="108"/>
      <c r="O169" s="112"/>
      <c r="P169" s="112"/>
      <c r="Q169" s="108"/>
      <c r="R169" s="108"/>
      <c r="S169" s="112"/>
    </row>
    <row r="170" spans="1:19" ht="15.75" customHeight="1" x14ac:dyDescent="0.2">
      <c r="A170" s="108"/>
      <c r="B170" s="108"/>
      <c r="C170" s="108"/>
      <c r="D170" s="107"/>
      <c r="E170" s="108"/>
      <c r="F170" s="108"/>
      <c r="G170" s="108"/>
      <c r="H170" s="108"/>
      <c r="I170" s="108"/>
      <c r="J170" s="109">
        <f t="shared" si="4"/>
        <v>0</v>
      </c>
      <c r="K170" s="110">
        <f t="shared" si="5"/>
        <v>0</v>
      </c>
      <c r="L170" s="108"/>
      <c r="M170" s="108"/>
      <c r="N170" s="108"/>
      <c r="O170" s="112"/>
      <c r="P170" s="112"/>
      <c r="Q170" s="108"/>
      <c r="R170" s="108"/>
      <c r="S170" s="112"/>
    </row>
    <row r="171" spans="1:19" ht="15.75" customHeight="1" x14ac:dyDescent="0.2">
      <c r="A171" s="108"/>
      <c r="B171" s="108"/>
      <c r="C171" s="108"/>
      <c r="D171" s="107"/>
      <c r="E171" s="108"/>
      <c r="F171" s="108"/>
      <c r="G171" s="108"/>
      <c r="H171" s="108"/>
      <c r="I171" s="108"/>
      <c r="J171" s="109">
        <f t="shared" si="4"/>
        <v>0</v>
      </c>
      <c r="K171" s="110">
        <f t="shared" si="5"/>
        <v>0</v>
      </c>
      <c r="L171" s="108"/>
      <c r="M171" s="108"/>
      <c r="N171" s="108"/>
      <c r="O171" s="112"/>
      <c r="P171" s="112"/>
      <c r="Q171" s="108"/>
      <c r="R171" s="108"/>
      <c r="S171" s="112"/>
    </row>
    <row r="172" spans="1:19" ht="15.75" customHeight="1" x14ac:dyDescent="0.2">
      <c r="A172" s="108"/>
      <c r="B172" s="108"/>
      <c r="C172" s="108"/>
      <c r="D172" s="107"/>
      <c r="E172" s="108"/>
      <c r="F172" s="108"/>
      <c r="G172" s="108"/>
      <c r="H172" s="108"/>
      <c r="I172" s="108"/>
      <c r="J172" s="109">
        <f t="shared" si="4"/>
        <v>0</v>
      </c>
      <c r="K172" s="110">
        <f t="shared" si="5"/>
        <v>0</v>
      </c>
      <c r="L172" s="108"/>
      <c r="M172" s="108"/>
      <c r="N172" s="108"/>
      <c r="O172" s="112"/>
      <c r="P172" s="112"/>
      <c r="Q172" s="108"/>
      <c r="R172" s="108"/>
      <c r="S172" s="112"/>
    </row>
    <row r="173" spans="1:19" ht="15.75" customHeight="1" x14ac:dyDescent="0.2">
      <c r="A173" s="108"/>
      <c r="B173" s="108"/>
      <c r="C173" s="108"/>
      <c r="D173" s="107"/>
      <c r="E173" s="108"/>
      <c r="F173" s="108"/>
      <c r="G173" s="108"/>
      <c r="H173" s="108"/>
      <c r="I173" s="108"/>
      <c r="J173" s="109">
        <f t="shared" si="4"/>
        <v>0</v>
      </c>
      <c r="K173" s="110">
        <f t="shared" si="5"/>
        <v>0</v>
      </c>
      <c r="L173" s="108"/>
      <c r="M173" s="108"/>
      <c r="N173" s="108"/>
      <c r="O173" s="112"/>
      <c r="P173" s="112"/>
      <c r="Q173" s="108"/>
      <c r="R173" s="108"/>
      <c r="S173" s="112"/>
    </row>
    <row r="174" spans="1:19" ht="15.75" customHeight="1" x14ac:dyDescent="0.2">
      <c r="A174" s="108"/>
      <c r="B174" s="108"/>
      <c r="C174" s="108"/>
      <c r="D174" s="107"/>
      <c r="E174" s="108"/>
      <c r="F174" s="108"/>
      <c r="G174" s="108"/>
      <c r="H174" s="108"/>
      <c r="I174" s="108"/>
      <c r="J174" s="109">
        <f t="shared" si="4"/>
        <v>0</v>
      </c>
      <c r="K174" s="110">
        <f t="shared" si="5"/>
        <v>0</v>
      </c>
      <c r="L174" s="108"/>
      <c r="M174" s="108"/>
      <c r="N174" s="108"/>
      <c r="O174" s="112"/>
      <c r="P174" s="112"/>
      <c r="Q174" s="108"/>
      <c r="R174" s="108"/>
      <c r="S174" s="112"/>
    </row>
    <row r="175" spans="1:19" ht="15.75" customHeight="1" x14ac:dyDescent="0.2">
      <c r="A175" s="108"/>
      <c r="B175" s="108"/>
      <c r="C175" s="108"/>
      <c r="D175" s="107"/>
      <c r="E175" s="108"/>
      <c r="F175" s="108"/>
      <c r="G175" s="108"/>
      <c r="H175" s="108"/>
      <c r="I175" s="108"/>
      <c r="J175" s="109">
        <f t="shared" si="4"/>
        <v>0</v>
      </c>
      <c r="K175" s="110">
        <f t="shared" si="5"/>
        <v>0</v>
      </c>
      <c r="L175" s="108"/>
      <c r="M175" s="108"/>
      <c r="N175" s="108"/>
      <c r="O175" s="112"/>
      <c r="P175" s="112"/>
      <c r="Q175" s="108"/>
      <c r="R175" s="108"/>
      <c r="S175" s="112"/>
    </row>
    <row r="176" spans="1:19" ht="15.75" customHeight="1" x14ac:dyDescent="0.2">
      <c r="A176" s="108"/>
      <c r="B176" s="108"/>
      <c r="C176" s="108"/>
      <c r="D176" s="107"/>
      <c r="E176" s="108"/>
      <c r="F176" s="108"/>
      <c r="G176" s="108"/>
      <c r="H176" s="108"/>
      <c r="I176" s="108"/>
      <c r="J176" s="109">
        <f t="shared" si="4"/>
        <v>0</v>
      </c>
      <c r="K176" s="110">
        <f t="shared" si="5"/>
        <v>0</v>
      </c>
      <c r="L176" s="108"/>
      <c r="M176" s="108"/>
      <c r="N176" s="108"/>
      <c r="O176" s="112"/>
      <c r="P176" s="112"/>
      <c r="Q176" s="108"/>
      <c r="R176" s="108"/>
      <c r="S176" s="112"/>
    </row>
    <row r="177" spans="1:19" ht="15.75" customHeight="1" x14ac:dyDescent="0.2">
      <c r="A177" s="108"/>
      <c r="B177" s="108"/>
      <c r="C177" s="108"/>
      <c r="D177" s="107"/>
      <c r="E177" s="108"/>
      <c r="F177" s="108"/>
      <c r="G177" s="108"/>
      <c r="H177" s="108"/>
      <c r="I177" s="108"/>
      <c r="J177" s="109">
        <f t="shared" si="4"/>
        <v>0</v>
      </c>
      <c r="K177" s="110">
        <f t="shared" si="5"/>
        <v>0</v>
      </c>
      <c r="L177" s="108"/>
      <c r="M177" s="108"/>
      <c r="N177" s="108"/>
      <c r="O177" s="112"/>
      <c r="P177" s="112"/>
      <c r="Q177" s="108"/>
      <c r="R177" s="108"/>
      <c r="S177" s="112"/>
    </row>
    <row r="178" spans="1:19" ht="15.75" customHeight="1" x14ac:dyDescent="0.2">
      <c r="A178" s="108"/>
      <c r="B178" s="108"/>
      <c r="C178" s="108"/>
      <c r="D178" s="107"/>
      <c r="E178" s="108"/>
      <c r="F178" s="108"/>
      <c r="G178" s="108"/>
      <c r="H178" s="108"/>
      <c r="I178" s="108"/>
      <c r="J178" s="109">
        <f t="shared" si="4"/>
        <v>0</v>
      </c>
      <c r="K178" s="110">
        <f t="shared" si="5"/>
        <v>0</v>
      </c>
      <c r="L178" s="108"/>
      <c r="M178" s="108"/>
      <c r="N178" s="108"/>
      <c r="O178" s="112"/>
      <c r="P178" s="112"/>
      <c r="Q178" s="108"/>
      <c r="R178" s="108"/>
      <c r="S178" s="112"/>
    </row>
    <row r="179" spans="1:19" ht="15.75" customHeight="1" x14ac:dyDescent="0.2">
      <c r="A179" s="108"/>
      <c r="B179" s="108"/>
      <c r="C179" s="108"/>
      <c r="D179" s="107"/>
      <c r="E179" s="108"/>
      <c r="F179" s="108"/>
      <c r="G179" s="108"/>
      <c r="H179" s="108"/>
      <c r="I179" s="108"/>
      <c r="J179" s="109">
        <f t="shared" si="4"/>
        <v>0</v>
      </c>
      <c r="K179" s="110">
        <f t="shared" si="5"/>
        <v>0</v>
      </c>
      <c r="L179" s="108"/>
      <c r="M179" s="108"/>
      <c r="N179" s="108"/>
      <c r="O179" s="112"/>
      <c r="P179" s="112"/>
      <c r="Q179" s="108"/>
      <c r="R179" s="108"/>
      <c r="S179" s="112"/>
    </row>
    <row r="180" spans="1:19" ht="15.75" customHeight="1" x14ac:dyDescent="0.2">
      <c r="A180" s="108"/>
      <c r="B180" s="108"/>
      <c r="C180" s="108"/>
      <c r="D180" s="107"/>
      <c r="E180" s="108"/>
      <c r="F180" s="108"/>
      <c r="G180" s="108"/>
      <c r="H180" s="108"/>
      <c r="I180" s="108"/>
      <c r="J180" s="109">
        <f t="shared" si="4"/>
        <v>0</v>
      </c>
      <c r="K180" s="110">
        <f t="shared" si="5"/>
        <v>0</v>
      </c>
      <c r="L180" s="108"/>
      <c r="M180" s="108"/>
      <c r="N180" s="108"/>
      <c r="O180" s="112"/>
      <c r="P180" s="112"/>
      <c r="Q180" s="108"/>
      <c r="R180" s="108"/>
      <c r="S180" s="112"/>
    </row>
    <row r="181" spans="1:19" ht="15.75" customHeight="1" x14ac:dyDescent="0.2">
      <c r="A181" s="108"/>
      <c r="B181" s="108"/>
      <c r="C181" s="108"/>
      <c r="D181" s="107"/>
      <c r="E181" s="108"/>
      <c r="F181" s="108"/>
      <c r="G181" s="108"/>
      <c r="H181" s="108"/>
      <c r="I181" s="108"/>
      <c r="J181" s="109">
        <f t="shared" si="4"/>
        <v>0</v>
      </c>
      <c r="K181" s="110">
        <f t="shared" si="5"/>
        <v>0</v>
      </c>
      <c r="L181" s="108"/>
      <c r="M181" s="108"/>
      <c r="N181" s="108"/>
      <c r="O181" s="112"/>
      <c r="P181" s="112"/>
      <c r="Q181" s="108"/>
      <c r="R181" s="108"/>
      <c r="S181" s="112"/>
    </row>
    <row r="182" spans="1:19" ht="15.75" customHeight="1" x14ac:dyDescent="0.2">
      <c r="A182" s="108"/>
      <c r="B182" s="108"/>
      <c r="C182" s="108"/>
      <c r="D182" s="107"/>
      <c r="E182" s="108"/>
      <c r="F182" s="108"/>
      <c r="G182" s="108"/>
      <c r="H182" s="108"/>
      <c r="I182" s="108"/>
      <c r="J182" s="109">
        <f t="shared" si="4"/>
        <v>0</v>
      </c>
      <c r="K182" s="110">
        <f t="shared" si="5"/>
        <v>0</v>
      </c>
      <c r="L182" s="108"/>
      <c r="M182" s="108"/>
      <c r="N182" s="108"/>
      <c r="O182" s="112"/>
      <c r="P182" s="112"/>
      <c r="Q182" s="108"/>
      <c r="R182" s="108"/>
      <c r="S182" s="112"/>
    </row>
    <row r="183" spans="1:19" ht="15.75" customHeight="1" x14ac:dyDescent="0.2">
      <c r="A183" s="108"/>
      <c r="B183" s="108"/>
      <c r="C183" s="108"/>
      <c r="D183" s="107"/>
      <c r="E183" s="108"/>
      <c r="F183" s="108"/>
      <c r="G183" s="108"/>
      <c r="H183" s="108"/>
      <c r="I183" s="108"/>
      <c r="J183" s="109">
        <f t="shared" si="4"/>
        <v>0</v>
      </c>
      <c r="K183" s="110">
        <f t="shared" si="5"/>
        <v>0</v>
      </c>
      <c r="L183" s="108"/>
      <c r="M183" s="108"/>
      <c r="N183" s="108"/>
      <c r="O183" s="112"/>
      <c r="P183" s="112"/>
      <c r="Q183" s="108"/>
      <c r="R183" s="108"/>
      <c r="S183" s="112"/>
    </row>
    <row r="184" spans="1:19" ht="15.75" customHeight="1" x14ac:dyDescent="0.2">
      <c r="A184" s="108"/>
      <c r="B184" s="108"/>
      <c r="C184" s="108"/>
      <c r="D184" s="107"/>
      <c r="E184" s="108"/>
      <c r="F184" s="108"/>
      <c r="G184" s="108"/>
      <c r="H184" s="108"/>
      <c r="I184" s="108"/>
      <c r="J184" s="109">
        <f t="shared" si="4"/>
        <v>0</v>
      </c>
      <c r="K184" s="110">
        <f t="shared" si="5"/>
        <v>0</v>
      </c>
      <c r="L184" s="108"/>
      <c r="M184" s="108"/>
      <c r="N184" s="108"/>
      <c r="O184" s="112"/>
      <c r="P184" s="112"/>
      <c r="Q184" s="108"/>
      <c r="R184" s="108"/>
      <c r="S184" s="112"/>
    </row>
    <row r="185" spans="1:19" ht="15.75" customHeight="1" x14ac:dyDescent="0.2">
      <c r="A185" s="108"/>
      <c r="B185" s="108"/>
      <c r="C185" s="108"/>
      <c r="D185" s="107"/>
      <c r="E185" s="108"/>
      <c r="F185" s="108"/>
      <c r="G185" s="108"/>
      <c r="H185" s="108"/>
      <c r="I185" s="108"/>
      <c r="J185" s="109">
        <f t="shared" si="4"/>
        <v>0</v>
      </c>
      <c r="K185" s="110">
        <f t="shared" si="5"/>
        <v>0</v>
      </c>
      <c r="L185" s="108"/>
      <c r="M185" s="108"/>
      <c r="N185" s="108"/>
      <c r="O185" s="112"/>
      <c r="P185" s="112"/>
      <c r="Q185" s="108"/>
      <c r="R185" s="108"/>
      <c r="S185" s="112"/>
    </row>
    <row r="186" spans="1:19" ht="15.75" customHeight="1" x14ac:dyDescent="0.2">
      <c r="A186" s="108"/>
      <c r="B186" s="108"/>
      <c r="C186" s="108"/>
      <c r="D186" s="107"/>
      <c r="E186" s="108"/>
      <c r="F186" s="108"/>
      <c r="G186" s="108"/>
      <c r="H186" s="108"/>
      <c r="I186" s="108"/>
      <c r="J186" s="109">
        <f t="shared" si="4"/>
        <v>0</v>
      </c>
      <c r="K186" s="110">
        <f t="shared" si="5"/>
        <v>0</v>
      </c>
      <c r="L186" s="108"/>
      <c r="M186" s="108"/>
      <c r="N186" s="108"/>
      <c r="O186" s="112"/>
      <c r="P186" s="112"/>
      <c r="Q186" s="108"/>
      <c r="R186" s="108"/>
      <c r="S186" s="112"/>
    </row>
    <row r="187" spans="1:19" ht="15.75" customHeight="1" x14ac:dyDescent="0.2">
      <c r="A187" s="108"/>
      <c r="B187" s="108"/>
      <c r="C187" s="108"/>
      <c r="D187" s="107"/>
      <c r="E187" s="108"/>
      <c r="F187" s="108"/>
      <c r="G187" s="108"/>
      <c r="H187" s="108"/>
      <c r="I187" s="108"/>
      <c r="J187" s="109">
        <f t="shared" si="4"/>
        <v>0</v>
      </c>
      <c r="K187" s="110">
        <f t="shared" si="5"/>
        <v>0</v>
      </c>
      <c r="L187" s="108"/>
      <c r="M187" s="108"/>
      <c r="N187" s="108"/>
      <c r="O187" s="112"/>
      <c r="P187" s="112"/>
      <c r="Q187" s="108"/>
      <c r="R187" s="108"/>
      <c r="S187" s="112"/>
    </row>
    <row r="188" spans="1:19" ht="15.75" customHeight="1" x14ac:dyDescent="0.2">
      <c r="A188" s="108"/>
      <c r="B188" s="108"/>
      <c r="C188" s="108"/>
      <c r="D188" s="107"/>
      <c r="E188" s="108"/>
      <c r="F188" s="108"/>
      <c r="G188" s="108"/>
      <c r="H188" s="108"/>
      <c r="I188" s="108"/>
      <c r="J188" s="109">
        <f t="shared" si="4"/>
        <v>0</v>
      </c>
      <c r="K188" s="110">
        <f t="shared" si="5"/>
        <v>0</v>
      </c>
      <c r="L188" s="108"/>
      <c r="M188" s="108"/>
      <c r="N188" s="108"/>
      <c r="O188" s="112"/>
      <c r="P188" s="112"/>
      <c r="Q188" s="108"/>
      <c r="R188" s="108"/>
      <c r="S188" s="112"/>
    </row>
    <row r="189" spans="1:19" ht="15.75" customHeight="1" x14ac:dyDescent="0.2">
      <c r="A189" s="108"/>
      <c r="B189" s="108"/>
      <c r="C189" s="108"/>
      <c r="D189" s="107"/>
      <c r="E189" s="108"/>
      <c r="F189" s="108"/>
      <c r="G189" s="108"/>
      <c r="H189" s="108"/>
      <c r="I189" s="108"/>
      <c r="J189" s="109">
        <f t="shared" si="4"/>
        <v>0</v>
      </c>
      <c r="K189" s="110">
        <f t="shared" si="5"/>
        <v>0</v>
      </c>
      <c r="L189" s="108"/>
      <c r="M189" s="108"/>
      <c r="N189" s="108"/>
      <c r="O189" s="112"/>
      <c r="P189" s="112"/>
      <c r="Q189" s="108"/>
      <c r="R189" s="108"/>
      <c r="S189" s="112"/>
    </row>
    <row r="190" spans="1:19" ht="15.75" customHeight="1" x14ac:dyDescent="0.2">
      <c r="A190" s="108"/>
      <c r="B190" s="108"/>
      <c r="C190" s="108"/>
      <c r="D190" s="107"/>
      <c r="E190" s="108"/>
      <c r="F190" s="108"/>
      <c r="G190" s="108"/>
      <c r="H190" s="108"/>
      <c r="I190" s="108"/>
      <c r="J190" s="109">
        <f t="shared" si="4"/>
        <v>0</v>
      </c>
      <c r="K190" s="110">
        <f t="shared" si="5"/>
        <v>0</v>
      </c>
      <c r="L190" s="108"/>
      <c r="M190" s="108"/>
      <c r="N190" s="108"/>
      <c r="O190" s="112"/>
      <c r="P190" s="112"/>
      <c r="Q190" s="108"/>
      <c r="R190" s="108"/>
      <c r="S190" s="112"/>
    </row>
    <row r="191" spans="1:19" ht="15.75" customHeight="1" x14ac:dyDescent="0.2">
      <c r="A191" s="108"/>
      <c r="B191" s="108"/>
      <c r="C191" s="108"/>
      <c r="D191" s="107"/>
      <c r="E191" s="108"/>
      <c r="F191" s="108"/>
      <c r="G191" s="108"/>
      <c r="H191" s="108"/>
      <c r="I191" s="108"/>
      <c r="J191" s="109">
        <f t="shared" si="4"/>
        <v>0</v>
      </c>
      <c r="K191" s="110">
        <f t="shared" si="5"/>
        <v>0</v>
      </c>
      <c r="L191" s="108"/>
      <c r="M191" s="108"/>
      <c r="N191" s="108"/>
      <c r="O191" s="112"/>
      <c r="P191" s="112"/>
      <c r="Q191" s="108"/>
      <c r="R191" s="108"/>
      <c r="S191" s="112"/>
    </row>
    <row r="192" spans="1:19" ht="15.75" customHeight="1" x14ac:dyDescent="0.2">
      <c r="A192" s="108"/>
      <c r="B192" s="108"/>
      <c r="C192" s="108"/>
      <c r="D192" s="107"/>
      <c r="E192" s="108"/>
      <c r="F192" s="108"/>
      <c r="G192" s="108"/>
      <c r="H192" s="108"/>
      <c r="I192" s="108"/>
      <c r="J192" s="109">
        <f t="shared" si="4"/>
        <v>0</v>
      </c>
      <c r="K192" s="110">
        <f t="shared" si="5"/>
        <v>0</v>
      </c>
      <c r="L192" s="108"/>
      <c r="M192" s="108"/>
      <c r="N192" s="108"/>
      <c r="O192" s="112"/>
      <c r="P192" s="112"/>
      <c r="Q192" s="108"/>
      <c r="R192" s="108"/>
      <c r="S192" s="112"/>
    </row>
    <row r="193" spans="1:19" ht="15.75" customHeight="1" x14ac:dyDescent="0.2">
      <c r="A193" s="108"/>
      <c r="B193" s="108"/>
      <c r="C193" s="108"/>
      <c r="D193" s="107"/>
      <c r="E193" s="108"/>
      <c r="F193" s="108"/>
      <c r="G193" s="108"/>
      <c r="H193" s="108"/>
      <c r="I193" s="108"/>
      <c r="J193" s="109">
        <f t="shared" si="4"/>
        <v>0</v>
      </c>
      <c r="K193" s="110">
        <f t="shared" si="5"/>
        <v>0</v>
      </c>
      <c r="L193" s="108"/>
      <c r="M193" s="108"/>
      <c r="N193" s="108"/>
      <c r="O193" s="112"/>
      <c r="P193" s="112"/>
      <c r="Q193" s="108"/>
      <c r="R193" s="108"/>
      <c r="S193" s="112"/>
    </row>
    <row r="194" spans="1:19" ht="15.75" customHeight="1" x14ac:dyDescent="0.2">
      <c r="A194" s="108"/>
      <c r="B194" s="108"/>
      <c r="C194" s="108"/>
      <c r="D194" s="107"/>
      <c r="E194" s="108"/>
      <c r="F194" s="108"/>
      <c r="G194" s="108"/>
      <c r="H194" s="108"/>
      <c r="I194" s="108"/>
      <c r="J194" s="109">
        <f t="shared" si="4"/>
        <v>0</v>
      </c>
      <c r="K194" s="110">
        <f t="shared" si="5"/>
        <v>0</v>
      </c>
      <c r="L194" s="108"/>
      <c r="M194" s="108"/>
      <c r="N194" s="108"/>
      <c r="O194" s="112"/>
      <c r="P194" s="112"/>
      <c r="Q194" s="108"/>
      <c r="R194" s="108"/>
      <c r="S194" s="112"/>
    </row>
    <row r="195" spans="1:19" ht="15.75" customHeight="1" x14ac:dyDescent="0.2">
      <c r="A195" s="108"/>
      <c r="B195" s="108"/>
      <c r="C195" s="108"/>
      <c r="D195" s="107"/>
      <c r="E195" s="108"/>
      <c r="F195" s="108"/>
      <c r="G195" s="108"/>
      <c r="H195" s="108"/>
      <c r="I195" s="108"/>
      <c r="J195" s="109">
        <f t="shared" si="4"/>
        <v>0</v>
      </c>
      <c r="K195" s="110">
        <f t="shared" si="5"/>
        <v>0</v>
      </c>
      <c r="L195" s="108"/>
      <c r="M195" s="108"/>
      <c r="N195" s="108"/>
      <c r="O195" s="112"/>
      <c r="P195" s="112"/>
      <c r="Q195" s="108"/>
      <c r="R195" s="108"/>
      <c r="S195" s="112"/>
    </row>
    <row r="196" spans="1:19" ht="15.75" customHeight="1" x14ac:dyDescent="0.2">
      <c r="A196" s="108"/>
      <c r="B196" s="108"/>
      <c r="C196" s="108"/>
      <c r="D196" s="107"/>
      <c r="E196" s="108"/>
      <c r="F196" s="108"/>
      <c r="G196" s="108"/>
      <c r="H196" s="108"/>
      <c r="I196" s="108"/>
      <c r="J196" s="109">
        <f t="shared" si="4"/>
        <v>0</v>
      </c>
      <c r="K196" s="110">
        <f t="shared" si="5"/>
        <v>0</v>
      </c>
      <c r="L196" s="108"/>
      <c r="M196" s="108"/>
      <c r="N196" s="108"/>
      <c r="O196" s="112"/>
      <c r="P196" s="112"/>
      <c r="Q196" s="108"/>
      <c r="R196" s="108"/>
      <c r="S196" s="112"/>
    </row>
    <row r="197" spans="1:19" ht="15.75" customHeight="1" x14ac:dyDescent="0.2">
      <c r="A197" s="108"/>
      <c r="B197" s="108"/>
      <c r="C197" s="108"/>
      <c r="D197" s="107"/>
      <c r="E197" s="108"/>
      <c r="F197" s="108"/>
      <c r="G197" s="108"/>
      <c r="H197" s="108"/>
      <c r="I197" s="108"/>
      <c r="J197" s="109">
        <f t="shared" ref="J197:J255" si="6">SUM(E197*1.2,F197*1.5,G197*2.4,H197*3,I197*4)</f>
        <v>0</v>
      </c>
      <c r="K197" s="110">
        <f t="shared" ref="K197:K253" si="7">ROUND((J197*28.5)*32%,0)</f>
        <v>0</v>
      </c>
      <c r="L197" s="108"/>
      <c r="M197" s="108"/>
      <c r="N197" s="108"/>
      <c r="O197" s="112"/>
      <c r="P197" s="112"/>
      <c r="Q197" s="108"/>
      <c r="R197" s="108"/>
      <c r="S197" s="112"/>
    </row>
    <row r="198" spans="1:19" ht="15.75" customHeight="1" x14ac:dyDescent="0.2">
      <c r="A198" s="108"/>
      <c r="B198" s="108"/>
      <c r="C198" s="108"/>
      <c r="D198" s="107"/>
      <c r="E198" s="108"/>
      <c r="F198" s="108"/>
      <c r="G198" s="108"/>
      <c r="H198" s="108"/>
      <c r="I198" s="108"/>
      <c r="J198" s="109">
        <f t="shared" si="6"/>
        <v>0</v>
      </c>
      <c r="K198" s="110">
        <f t="shared" si="7"/>
        <v>0</v>
      </c>
      <c r="L198" s="108"/>
      <c r="M198" s="108"/>
      <c r="N198" s="108"/>
      <c r="O198" s="112"/>
      <c r="P198" s="112"/>
      <c r="Q198" s="108"/>
      <c r="R198" s="108"/>
      <c r="S198" s="112"/>
    </row>
    <row r="199" spans="1:19" ht="15.75" customHeight="1" x14ac:dyDescent="0.2">
      <c r="A199" s="108"/>
      <c r="B199" s="108"/>
      <c r="C199" s="108"/>
      <c r="D199" s="107"/>
      <c r="E199" s="108"/>
      <c r="F199" s="108"/>
      <c r="G199" s="108"/>
      <c r="H199" s="108"/>
      <c r="I199" s="108"/>
      <c r="J199" s="109">
        <f t="shared" si="6"/>
        <v>0</v>
      </c>
      <c r="K199" s="110">
        <f t="shared" si="7"/>
        <v>0</v>
      </c>
      <c r="L199" s="108"/>
      <c r="M199" s="108"/>
      <c r="N199" s="108"/>
      <c r="O199" s="112"/>
      <c r="P199" s="112"/>
      <c r="Q199" s="108"/>
      <c r="R199" s="108"/>
      <c r="S199" s="112"/>
    </row>
    <row r="200" spans="1:19" ht="15.75" customHeight="1" x14ac:dyDescent="0.2">
      <c r="A200" s="108"/>
      <c r="B200" s="108"/>
      <c r="C200" s="108"/>
      <c r="D200" s="107"/>
      <c r="E200" s="108"/>
      <c r="F200" s="108"/>
      <c r="G200" s="108"/>
      <c r="H200" s="108"/>
      <c r="I200" s="108"/>
      <c r="J200" s="109">
        <f t="shared" si="6"/>
        <v>0</v>
      </c>
      <c r="K200" s="110">
        <f t="shared" si="7"/>
        <v>0</v>
      </c>
      <c r="L200" s="108"/>
      <c r="M200" s="108"/>
      <c r="N200" s="108"/>
      <c r="O200" s="112"/>
      <c r="P200" s="112"/>
      <c r="Q200" s="108"/>
      <c r="R200" s="108"/>
      <c r="S200" s="112"/>
    </row>
    <row r="201" spans="1:19" ht="15.75" customHeight="1" x14ac:dyDescent="0.2">
      <c r="A201" s="108"/>
      <c r="B201" s="108"/>
      <c r="C201" s="108"/>
      <c r="D201" s="107"/>
      <c r="E201" s="108"/>
      <c r="F201" s="108"/>
      <c r="G201" s="108"/>
      <c r="H201" s="108"/>
      <c r="I201" s="108"/>
      <c r="J201" s="109">
        <f t="shared" si="6"/>
        <v>0</v>
      </c>
      <c r="K201" s="110">
        <f t="shared" si="7"/>
        <v>0</v>
      </c>
      <c r="L201" s="108"/>
      <c r="M201" s="108"/>
      <c r="N201" s="108"/>
      <c r="O201" s="112"/>
      <c r="P201" s="112"/>
      <c r="Q201" s="108"/>
      <c r="R201" s="108"/>
      <c r="S201" s="112"/>
    </row>
    <row r="202" spans="1:19" ht="15.75" customHeight="1" x14ac:dyDescent="0.2">
      <c r="A202" s="108"/>
      <c r="B202" s="108"/>
      <c r="C202" s="108"/>
      <c r="D202" s="107"/>
      <c r="E202" s="108"/>
      <c r="F202" s="108"/>
      <c r="G202" s="108"/>
      <c r="H202" s="108"/>
      <c r="I202" s="108"/>
      <c r="J202" s="109">
        <f t="shared" si="6"/>
        <v>0</v>
      </c>
      <c r="K202" s="110">
        <f t="shared" si="7"/>
        <v>0</v>
      </c>
      <c r="L202" s="108"/>
      <c r="M202" s="108"/>
      <c r="N202" s="108"/>
      <c r="O202" s="112"/>
      <c r="P202" s="112"/>
      <c r="Q202" s="108"/>
      <c r="R202" s="108"/>
      <c r="S202" s="112"/>
    </row>
    <row r="203" spans="1:19" ht="15.75" customHeight="1" x14ac:dyDescent="0.2">
      <c r="A203" s="108"/>
      <c r="B203" s="108"/>
      <c r="C203" s="108"/>
      <c r="D203" s="107"/>
      <c r="E203" s="108"/>
      <c r="F203" s="108"/>
      <c r="G203" s="108"/>
      <c r="H203" s="108"/>
      <c r="I203" s="108"/>
      <c r="J203" s="109">
        <f t="shared" si="6"/>
        <v>0</v>
      </c>
      <c r="K203" s="110">
        <f t="shared" si="7"/>
        <v>0</v>
      </c>
      <c r="L203" s="108"/>
      <c r="M203" s="108"/>
      <c r="N203" s="108"/>
      <c r="O203" s="112"/>
      <c r="P203" s="112"/>
      <c r="Q203" s="108"/>
      <c r="R203" s="108"/>
      <c r="S203" s="112"/>
    </row>
    <row r="204" spans="1:19" ht="15.75" customHeight="1" x14ac:dyDescent="0.2">
      <c r="A204" s="108"/>
      <c r="B204" s="108"/>
      <c r="C204" s="108"/>
      <c r="D204" s="107"/>
      <c r="E204" s="108"/>
      <c r="F204" s="108"/>
      <c r="G204" s="108"/>
      <c r="H204" s="108"/>
      <c r="I204" s="108"/>
      <c r="J204" s="109">
        <f t="shared" si="6"/>
        <v>0</v>
      </c>
      <c r="K204" s="110">
        <f t="shared" si="7"/>
        <v>0</v>
      </c>
      <c r="L204" s="108"/>
      <c r="M204" s="108"/>
      <c r="N204" s="108"/>
      <c r="O204" s="112"/>
      <c r="P204" s="112"/>
      <c r="Q204" s="108"/>
      <c r="R204" s="108"/>
      <c r="S204" s="112"/>
    </row>
    <row r="205" spans="1:19" ht="15.75" customHeight="1" x14ac:dyDescent="0.2">
      <c r="A205" s="108"/>
      <c r="B205" s="108"/>
      <c r="C205" s="108"/>
      <c r="D205" s="107"/>
      <c r="E205" s="108"/>
      <c r="F205" s="108"/>
      <c r="G205" s="108"/>
      <c r="H205" s="108"/>
      <c r="I205" s="108"/>
      <c r="J205" s="109">
        <f t="shared" si="6"/>
        <v>0</v>
      </c>
      <c r="K205" s="110">
        <f t="shared" si="7"/>
        <v>0</v>
      </c>
      <c r="L205" s="108"/>
      <c r="M205" s="108"/>
      <c r="N205" s="108"/>
      <c r="O205" s="112"/>
      <c r="P205" s="112"/>
      <c r="Q205" s="108"/>
      <c r="R205" s="108"/>
      <c r="S205" s="112"/>
    </row>
    <row r="206" spans="1:19" ht="15.75" customHeight="1" x14ac:dyDescent="0.2">
      <c r="A206" s="108"/>
      <c r="B206" s="108"/>
      <c r="C206" s="108"/>
      <c r="D206" s="107"/>
      <c r="E206" s="108"/>
      <c r="F206" s="108"/>
      <c r="G206" s="108"/>
      <c r="H206" s="108"/>
      <c r="I206" s="108"/>
      <c r="J206" s="109">
        <f t="shared" si="6"/>
        <v>0</v>
      </c>
      <c r="K206" s="110">
        <f t="shared" si="7"/>
        <v>0</v>
      </c>
      <c r="L206" s="108"/>
      <c r="M206" s="108"/>
      <c r="N206" s="108"/>
      <c r="O206" s="112"/>
      <c r="P206" s="112"/>
      <c r="Q206" s="108"/>
      <c r="R206" s="108"/>
      <c r="S206" s="112"/>
    </row>
    <row r="207" spans="1:19" ht="15.75" customHeight="1" x14ac:dyDescent="0.2">
      <c r="A207" s="108"/>
      <c r="B207" s="108"/>
      <c r="C207" s="108"/>
      <c r="D207" s="107"/>
      <c r="E207" s="108"/>
      <c r="F207" s="108"/>
      <c r="G207" s="108"/>
      <c r="H207" s="108"/>
      <c r="I207" s="108"/>
      <c r="J207" s="109">
        <f t="shared" si="6"/>
        <v>0</v>
      </c>
      <c r="K207" s="110">
        <f t="shared" si="7"/>
        <v>0</v>
      </c>
      <c r="L207" s="108"/>
      <c r="M207" s="108"/>
      <c r="N207" s="108"/>
      <c r="O207" s="112"/>
      <c r="P207" s="112"/>
      <c r="Q207" s="108"/>
      <c r="R207" s="108"/>
      <c r="S207" s="112"/>
    </row>
    <row r="208" spans="1:19" ht="15.75" customHeight="1" x14ac:dyDescent="0.2">
      <c r="A208" s="108"/>
      <c r="B208" s="108"/>
      <c r="C208" s="108"/>
      <c r="D208" s="107"/>
      <c r="E208" s="108"/>
      <c r="F208" s="108"/>
      <c r="G208" s="108"/>
      <c r="H208" s="108"/>
      <c r="I208" s="108"/>
      <c r="J208" s="109">
        <f t="shared" si="6"/>
        <v>0</v>
      </c>
      <c r="K208" s="110">
        <f t="shared" si="7"/>
        <v>0</v>
      </c>
      <c r="L208" s="108"/>
      <c r="M208" s="108"/>
      <c r="N208" s="108"/>
      <c r="O208" s="112"/>
      <c r="P208" s="112"/>
      <c r="Q208" s="108"/>
      <c r="R208" s="108"/>
      <c r="S208" s="112"/>
    </row>
    <row r="209" spans="1:19" ht="15.75" customHeight="1" x14ac:dyDescent="0.2">
      <c r="A209" s="108"/>
      <c r="B209" s="108"/>
      <c r="C209" s="108"/>
      <c r="D209" s="107"/>
      <c r="E209" s="108"/>
      <c r="F209" s="108"/>
      <c r="G209" s="108"/>
      <c r="H209" s="108"/>
      <c r="I209" s="108"/>
      <c r="J209" s="109">
        <f t="shared" si="6"/>
        <v>0</v>
      </c>
      <c r="K209" s="110">
        <f t="shared" si="7"/>
        <v>0</v>
      </c>
      <c r="L209" s="108"/>
      <c r="M209" s="108"/>
      <c r="N209" s="108"/>
      <c r="O209" s="112"/>
      <c r="P209" s="112"/>
      <c r="Q209" s="108"/>
      <c r="R209" s="108"/>
      <c r="S209" s="112"/>
    </row>
    <row r="210" spans="1:19" ht="15.75" customHeight="1" x14ac:dyDescent="0.2">
      <c r="A210" s="108"/>
      <c r="B210" s="108"/>
      <c r="C210" s="108"/>
      <c r="D210" s="107"/>
      <c r="E210" s="108"/>
      <c r="F210" s="108"/>
      <c r="G210" s="108"/>
      <c r="H210" s="108"/>
      <c r="I210" s="108"/>
      <c r="J210" s="109">
        <f t="shared" si="6"/>
        <v>0</v>
      </c>
      <c r="K210" s="110">
        <f t="shared" si="7"/>
        <v>0</v>
      </c>
      <c r="L210" s="108"/>
      <c r="M210" s="108"/>
      <c r="N210" s="108"/>
      <c r="O210" s="112"/>
      <c r="P210" s="112"/>
      <c r="Q210" s="108"/>
      <c r="R210" s="108"/>
      <c r="S210" s="112"/>
    </row>
    <row r="211" spans="1:19" ht="15.75" customHeight="1" x14ac:dyDescent="0.2">
      <c r="A211" s="108"/>
      <c r="B211" s="108"/>
      <c r="C211" s="108"/>
      <c r="D211" s="107"/>
      <c r="E211" s="108"/>
      <c r="F211" s="108"/>
      <c r="G211" s="108"/>
      <c r="H211" s="108"/>
      <c r="I211" s="108"/>
      <c r="J211" s="109">
        <f t="shared" si="6"/>
        <v>0</v>
      </c>
      <c r="K211" s="110">
        <f t="shared" si="7"/>
        <v>0</v>
      </c>
      <c r="L211" s="108"/>
      <c r="M211" s="108"/>
      <c r="N211" s="108"/>
      <c r="O211" s="112"/>
      <c r="P211" s="112"/>
      <c r="Q211" s="108"/>
      <c r="R211" s="108"/>
      <c r="S211" s="112"/>
    </row>
    <row r="212" spans="1:19" ht="15.75" customHeight="1" x14ac:dyDescent="0.2">
      <c r="A212" s="108"/>
      <c r="B212" s="108"/>
      <c r="C212" s="108"/>
      <c r="D212" s="107"/>
      <c r="E212" s="108"/>
      <c r="F212" s="108"/>
      <c r="G212" s="108"/>
      <c r="H212" s="108"/>
      <c r="I212" s="108"/>
      <c r="J212" s="109">
        <f t="shared" si="6"/>
        <v>0</v>
      </c>
      <c r="K212" s="110">
        <f t="shared" si="7"/>
        <v>0</v>
      </c>
      <c r="L212" s="108"/>
      <c r="M212" s="108"/>
      <c r="N212" s="108"/>
      <c r="O212" s="112"/>
      <c r="P212" s="112"/>
      <c r="Q212" s="108"/>
      <c r="R212" s="108"/>
      <c r="S212" s="112"/>
    </row>
    <row r="213" spans="1:19" ht="15.75" customHeight="1" x14ac:dyDescent="0.2">
      <c r="A213" s="108"/>
      <c r="B213" s="108"/>
      <c r="C213" s="108"/>
      <c r="D213" s="107"/>
      <c r="E213" s="108"/>
      <c r="F213" s="108"/>
      <c r="G213" s="108"/>
      <c r="H213" s="108"/>
      <c r="I213" s="108"/>
      <c r="J213" s="109">
        <f t="shared" si="6"/>
        <v>0</v>
      </c>
      <c r="K213" s="110">
        <f t="shared" si="7"/>
        <v>0</v>
      </c>
      <c r="L213" s="108"/>
      <c r="M213" s="108"/>
      <c r="N213" s="108"/>
      <c r="O213" s="112"/>
      <c r="P213" s="112"/>
      <c r="Q213" s="108"/>
      <c r="R213" s="108"/>
      <c r="S213" s="112"/>
    </row>
    <row r="214" spans="1:19" ht="15.75" customHeight="1" x14ac:dyDescent="0.2">
      <c r="A214" s="108"/>
      <c r="B214" s="108"/>
      <c r="C214" s="108"/>
      <c r="D214" s="107"/>
      <c r="E214" s="108"/>
      <c r="F214" s="108"/>
      <c r="G214" s="108"/>
      <c r="H214" s="108"/>
      <c r="I214" s="108"/>
      <c r="J214" s="109">
        <f t="shared" si="6"/>
        <v>0</v>
      </c>
      <c r="K214" s="110">
        <f t="shared" si="7"/>
        <v>0</v>
      </c>
      <c r="L214" s="108"/>
      <c r="M214" s="108"/>
      <c r="N214" s="108"/>
      <c r="O214" s="112"/>
      <c r="P214" s="112"/>
      <c r="Q214" s="108"/>
      <c r="R214" s="108"/>
      <c r="S214" s="112"/>
    </row>
    <row r="215" spans="1:19" ht="15.75" customHeight="1" x14ac:dyDescent="0.2">
      <c r="A215" s="108"/>
      <c r="B215" s="108"/>
      <c r="C215" s="108"/>
      <c r="D215" s="107"/>
      <c r="E215" s="108"/>
      <c r="F215" s="108"/>
      <c r="G215" s="108"/>
      <c r="H215" s="108"/>
      <c r="I215" s="108"/>
      <c r="J215" s="109">
        <f t="shared" si="6"/>
        <v>0</v>
      </c>
      <c r="K215" s="110">
        <f t="shared" si="7"/>
        <v>0</v>
      </c>
      <c r="L215" s="108"/>
      <c r="M215" s="108"/>
      <c r="N215" s="108"/>
      <c r="O215" s="112"/>
      <c r="P215" s="112"/>
      <c r="Q215" s="108"/>
      <c r="R215" s="108"/>
      <c r="S215" s="112"/>
    </row>
    <row r="216" spans="1:19" ht="15.75" customHeight="1" x14ac:dyDescent="0.2">
      <c r="A216" s="108"/>
      <c r="B216" s="108"/>
      <c r="C216" s="108"/>
      <c r="D216" s="107"/>
      <c r="E216" s="108"/>
      <c r="F216" s="108"/>
      <c r="G216" s="108"/>
      <c r="H216" s="108"/>
      <c r="I216" s="108"/>
      <c r="J216" s="109">
        <f t="shared" si="6"/>
        <v>0</v>
      </c>
      <c r="K216" s="110">
        <f t="shared" si="7"/>
        <v>0</v>
      </c>
      <c r="L216" s="108"/>
      <c r="M216" s="108"/>
      <c r="N216" s="108"/>
      <c r="O216" s="112"/>
      <c r="P216" s="112"/>
      <c r="Q216" s="108"/>
      <c r="R216" s="108"/>
      <c r="S216" s="112"/>
    </row>
    <row r="217" spans="1:19" ht="15.75" customHeight="1" x14ac:dyDescent="0.2">
      <c r="A217" s="108"/>
      <c r="B217" s="108"/>
      <c r="C217" s="108"/>
      <c r="D217" s="107"/>
      <c r="E217" s="108"/>
      <c r="F217" s="108"/>
      <c r="G217" s="108"/>
      <c r="H217" s="108"/>
      <c r="I217" s="108"/>
      <c r="J217" s="109">
        <f t="shared" si="6"/>
        <v>0</v>
      </c>
      <c r="K217" s="110">
        <f t="shared" si="7"/>
        <v>0</v>
      </c>
      <c r="L217" s="108"/>
      <c r="M217" s="108"/>
      <c r="N217" s="108"/>
      <c r="O217" s="112"/>
      <c r="P217" s="112"/>
      <c r="Q217" s="108"/>
      <c r="R217" s="108"/>
      <c r="S217" s="112"/>
    </row>
    <row r="218" spans="1:19" ht="15.75" customHeight="1" x14ac:dyDescent="0.2">
      <c r="A218" s="108"/>
      <c r="B218" s="108"/>
      <c r="C218" s="108"/>
      <c r="D218" s="107"/>
      <c r="E218" s="108"/>
      <c r="F218" s="108"/>
      <c r="G218" s="108"/>
      <c r="H218" s="108"/>
      <c r="I218" s="108"/>
      <c r="J218" s="109">
        <f t="shared" si="6"/>
        <v>0</v>
      </c>
      <c r="K218" s="110">
        <f t="shared" si="7"/>
        <v>0</v>
      </c>
      <c r="L218" s="108"/>
      <c r="M218" s="108"/>
      <c r="N218" s="108"/>
      <c r="O218" s="112"/>
      <c r="P218" s="112"/>
      <c r="Q218" s="108"/>
      <c r="R218" s="108"/>
      <c r="S218" s="112"/>
    </row>
    <row r="219" spans="1:19" ht="15.75" customHeight="1" x14ac:dyDescent="0.2">
      <c r="A219" s="108"/>
      <c r="B219" s="108"/>
      <c r="C219" s="108"/>
      <c r="D219" s="107"/>
      <c r="E219" s="108"/>
      <c r="F219" s="108"/>
      <c r="G219" s="108"/>
      <c r="H219" s="108"/>
      <c r="I219" s="108"/>
      <c r="J219" s="109">
        <f t="shared" si="6"/>
        <v>0</v>
      </c>
      <c r="K219" s="110">
        <f t="shared" si="7"/>
        <v>0</v>
      </c>
      <c r="L219" s="108"/>
      <c r="M219" s="108"/>
      <c r="N219" s="108"/>
      <c r="O219" s="112"/>
      <c r="P219" s="112"/>
      <c r="Q219" s="108"/>
      <c r="R219" s="108"/>
      <c r="S219" s="112"/>
    </row>
    <row r="220" spans="1:19" ht="15.75" customHeight="1" x14ac:dyDescent="0.2">
      <c r="A220" s="108"/>
      <c r="B220" s="108"/>
      <c r="C220" s="108"/>
      <c r="D220" s="107"/>
      <c r="E220" s="108"/>
      <c r="F220" s="108"/>
      <c r="G220" s="108"/>
      <c r="H220" s="108"/>
      <c r="I220" s="108"/>
      <c r="J220" s="109">
        <f t="shared" si="6"/>
        <v>0</v>
      </c>
      <c r="K220" s="110">
        <f t="shared" si="7"/>
        <v>0</v>
      </c>
      <c r="L220" s="108"/>
      <c r="M220" s="108"/>
      <c r="N220" s="108"/>
      <c r="O220" s="112"/>
      <c r="P220" s="112"/>
      <c r="Q220" s="108"/>
      <c r="R220" s="108"/>
      <c r="S220" s="112"/>
    </row>
    <row r="221" spans="1:19" ht="15.75" customHeight="1" x14ac:dyDescent="0.2">
      <c r="A221" s="108"/>
      <c r="B221" s="108"/>
      <c r="C221" s="108"/>
      <c r="D221" s="107"/>
      <c r="E221" s="108"/>
      <c r="F221" s="108"/>
      <c r="G221" s="108"/>
      <c r="H221" s="108"/>
      <c r="I221" s="108"/>
      <c r="J221" s="109">
        <f t="shared" si="6"/>
        <v>0</v>
      </c>
      <c r="K221" s="110">
        <f t="shared" si="7"/>
        <v>0</v>
      </c>
      <c r="L221" s="108"/>
      <c r="M221" s="108"/>
      <c r="N221" s="108"/>
      <c r="O221" s="112"/>
      <c r="P221" s="112"/>
      <c r="Q221" s="108"/>
      <c r="R221" s="108"/>
      <c r="S221" s="112"/>
    </row>
    <row r="222" spans="1:19" ht="15.75" customHeight="1" x14ac:dyDescent="0.2">
      <c r="A222" s="108"/>
      <c r="B222" s="108"/>
      <c r="C222" s="108"/>
      <c r="D222" s="107"/>
      <c r="E222" s="108"/>
      <c r="F222" s="108"/>
      <c r="G222" s="108"/>
      <c r="H222" s="108"/>
      <c r="I222" s="108"/>
      <c r="J222" s="109">
        <f t="shared" si="6"/>
        <v>0</v>
      </c>
      <c r="K222" s="110">
        <f t="shared" si="7"/>
        <v>0</v>
      </c>
      <c r="L222" s="108"/>
      <c r="M222" s="108"/>
      <c r="N222" s="108"/>
      <c r="O222" s="112"/>
      <c r="P222" s="112"/>
      <c r="Q222" s="108"/>
      <c r="R222" s="108"/>
      <c r="S222" s="112"/>
    </row>
    <row r="223" spans="1:19" ht="15.75" customHeight="1" x14ac:dyDescent="0.2">
      <c r="A223" s="108"/>
      <c r="B223" s="108"/>
      <c r="C223" s="108"/>
      <c r="D223" s="107"/>
      <c r="E223" s="108"/>
      <c r="F223" s="108"/>
      <c r="G223" s="108"/>
      <c r="H223" s="108"/>
      <c r="I223" s="108"/>
      <c r="J223" s="109">
        <f t="shared" si="6"/>
        <v>0</v>
      </c>
      <c r="K223" s="110">
        <f t="shared" si="7"/>
        <v>0</v>
      </c>
      <c r="L223" s="108"/>
      <c r="M223" s="108"/>
      <c r="N223" s="108"/>
      <c r="O223" s="112"/>
      <c r="P223" s="112"/>
      <c r="Q223" s="108"/>
      <c r="R223" s="108"/>
      <c r="S223" s="112"/>
    </row>
    <row r="224" spans="1:19" ht="15.75" customHeight="1" x14ac:dyDescent="0.2">
      <c r="A224" s="108"/>
      <c r="B224" s="108"/>
      <c r="C224" s="108"/>
      <c r="D224" s="107"/>
      <c r="E224" s="108"/>
      <c r="F224" s="108"/>
      <c r="G224" s="108"/>
      <c r="H224" s="108"/>
      <c r="I224" s="108"/>
      <c r="J224" s="109">
        <f t="shared" si="6"/>
        <v>0</v>
      </c>
      <c r="K224" s="110">
        <f t="shared" si="7"/>
        <v>0</v>
      </c>
      <c r="L224" s="108"/>
      <c r="M224" s="108"/>
      <c r="N224" s="108"/>
      <c r="O224" s="112"/>
      <c r="P224" s="112"/>
      <c r="Q224" s="108"/>
      <c r="R224" s="108"/>
      <c r="S224" s="112"/>
    </row>
    <row r="225" spans="1:19" ht="15.75" customHeight="1" x14ac:dyDescent="0.2">
      <c r="A225" s="108"/>
      <c r="B225" s="108"/>
      <c r="C225" s="108"/>
      <c r="D225" s="107"/>
      <c r="E225" s="108"/>
      <c r="F225" s="108"/>
      <c r="G225" s="108"/>
      <c r="H225" s="108"/>
      <c r="I225" s="108"/>
      <c r="J225" s="109">
        <f t="shared" si="6"/>
        <v>0</v>
      </c>
      <c r="K225" s="110">
        <f t="shared" si="7"/>
        <v>0</v>
      </c>
      <c r="L225" s="108"/>
      <c r="M225" s="108"/>
      <c r="N225" s="108"/>
      <c r="O225" s="112"/>
      <c r="P225" s="112"/>
      <c r="Q225" s="108"/>
      <c r="R225" s="108"/>
      <c r="S225" s="112"/>
    </row>
    <row r="226" spans="1:19" ht="15.75" customHeight="1" x14ac:dyDescent="0.2">
      <c r="A226" s="108"/>
      <c r="B226" s="108"/>
      <c r="C226" s="108"/>
      <c r="D226" s="107"/>
      <c r="E226" s="108"/>
      <c r="F226" s="108"/>
      <c r="G226" s="108"/>
      <c r="H226" s="108"/>
      <c r="I226" s="108"/>
      <c r="J226" s="109">
        <f t="shared" si="6"/>
        <v>0</v>
      </c>
      <c r="K226" s="110">
        <f t="shared" si="7"/>
        <v>0</v>
      </c>
      <c r="L226" s="108"/>
      <c r="M226" s="108"/>
      <c r="N226" s="108"/>
      <c r="O226" s="112"/>
      <c r="P226" s="112"/>
      <c r="Q226" s="108"/>
      <c r="R226" s="108"/>
      <c r="S226" s="112"/>
    </row>
    <row r="227" spans="1:19" ht="15.75" customHeight="1" x14ac:dyDescent="0.2">
      <c r="A227" s="108"/>
      <c r="B227" s="108"/>
      <c r="C227" s="108"/>
      <c r="D227" s="107"/>
      <c r="E227" s="108"/>
      <c r="F227" s="108"/>
      <c r="G227" s="108"/>
      <c r="H227" s="108"/>
      <c r="I227" s="108"/>
      <c r="J227" s="109">
        <f t="shared" si="6"/>
        <v>0</v>
      </c>
      <c r="K227" s="110">
        <f t="shared" si="7"/>
        <v>0</v>
      </c>
      <c r="L227" s="108"/>
      <c r="M227" s="108"/>
      <c r="N227" s="108"/>
      <c r="O227" s="112"/>
      <c r="P227" s="112"/>
      <c r="Q227" s="108"/>
      <c r="R227" s="108"/>
      <c r="S227" s="112"/>
    </row>
    <row r="228" spans="1:19" ht="15.75" customHeight="1" x14ac:dyDescent="0.2">
      <c r="A228" s="108"/>
      <c r="B228" s="108"/>
      <c r="C228" s="108"/>
      <c r="D228" s="107"/>
      <c r="E228" s="108"/>
      <c r="F228" s="108"/>
      <c r="G228" s="108"/>
      <c r="H228" s="108"/>
      <c r="I228" s="108"/>
      <c r="J228" s="109">
        <f t="shared" si="6"/>
        <v>0</v>
      </c>
      <c r="K228" s="110">
        <f t="shared" si="7"/>
        <v>0</v>
      </c>
      <c r="L228" s="108"/>
      <c r="M228" s="108"/>
      <c r="N228" s="108"/>
      <c r="O228" s="112"/>
      <c r="P228" s="112"/>
      <c r="Q228" s="108"/>
      <c r="R228" s="108"/>
      <c r="S228" s="112"/>
    </row>
    <row r="229" spans="1:19" ht="15.75" customHeight="1" x14ac:dyDescent="0.2">
      <c r="A229" s="108"/>
      <c r="B229" s="108"/>
      <c r="C229" s="108"/>
      <c r="D229" s="107"/>
      <c r="E229" s="108"/>
      <c r="F229" s="108"/>
      <c r="G229" s="108"/>
      <c r="H229" s="108"/>
      <c r="I229" s="108"/>
      <c r="J229" s="109">
        <f t="shared" si="6"/>
        <v>0</v>
      </c>
      <c r="K229" s="110">
        <f t="shared" si="7"/>
        <v>0</v>
      </c>
      <c r="L229" s="108"/>
      <c r="M229" s="108"/>
      <c r="N229" s="108"/>
      <c r="O229" s="112"/>
      <c r="P229" s="112"/>
      <c r="Q229" s="108"/>
      <c r="R229" s="108"/>
      <c r="S229" s="112"/>
    </row>
    <row r="230" spans="1:19" ht="15.75" customHeight="1" x14ac:dyDescent="0.2">
      <c r="A230" s="108"/>
      <c r="B230" s="108"/>
      <c r="C230" s="108"/>
      <c r="D230" s="107"/>
      <c r="E230" s="108"/>
      <c r="F230" s="108"/>
      <c r="G230" s="108"/>
      <c r="H230" s="108"/>
      <c r="I230" s="108"/>
      <c r="J230" s="109">
        <f t="shared" si="6"/>
        <v>0</v>
      </c>
      <c r="K230" s="110">
        <f t="shared" si="7"/>
        <v>0</v>
      </c>
      <c r="L230" s="108"/>
      <c r="M230" s="108"/>
      <c r="N230" s="108"/>
      <c r="O230" s="112"/>
      <c r="P230" s="112"/>
      <c r="Q230" s="108"/>
      <c r="R230" s="108"/>
      <c r="S230" s="112"/>
    </row>
    <row r="231" spans="1:19" ht="15.75" customHeight="1" x14ac:dyDescent="0.2">
      <c r="A231" s="108"/>
      <c r="B231" s="108"/>
      <c r="C231" s="108"/>
      <c r="D231" s="107"/>
      <c r="E231" s="108"/>
      <c r="F231" s="108"/>
      <c r="G231" s="108"/>
      <c r="H231" s="108"/>
      <c r="I231" s="108"/>
      <c r="J231" s="109">
        <f t="shared" si="6"/>
        <v>0</v>
      </c>
      <c r="K231" s="110">
        <f t="shared" si="7"/>
        <v>0</v>
      </c>
      <c r="L231" s="108"/>
      <c r="M231" s="108"/>
      <c r="N231" s="108"/>
      <c r="O231" s="112"/>
      <c r="P231" s="112"/>
      <c r="Q231" s="108"/>
      <c r="R231" s="108"/>
      <c r="S231" s="112"/>
    </row>
    <row r="232" spans="1:19" ht="15.75" customHeight="1" x14ac:dyDescent="0.2">
      <c r="A232" s="108"/>
      <c r="B232" s="108"/>
      <c r="C232" s="108"/>
      <c r="D232" s="107"/>
      <c r="E232" s="108"/>
      <c r="F232" s="108"/>
      <c r="G232" s="108"/>
      <c r="H232" s="108"/>
      <c r="I232" s="108"/>
      <c r="J232" s="109">
        <f t="shared" si="6"/>
        <v>0</v>
      </c>
      <c r="K232" s="110">
        <f t="shared" si="7"/>
        <v>0</v>
      </c>
      <c r="L232" s="108"/>
      <c r="M232" s="108"/>
      <c r="N232" s="108"/>
      <c r="O232" s="112"/>
      <c r="P232" s="112"/>
      <c r="Q232" s="108"/>
      <c r="R232" s="108"/>
      <c r="S232" s="112"/>
    </row>
    <row r="233" spans="1:19" ht="15.75" customHeight="1" x14ac:dyDescent="0.2">
      <c r="A233" s="108"/>
      <c r="B233" s="108"/>
      <c r="C233" s="108"/>
      <c r="D233" s="107"/>
      <c r="E233" s="108"/>
      <c r="F233" s="108"/>
      <c r="G233" s="108"/>
      <c r="H233" s="108"/>
      <c r="I233" s="108"/>
      <c r="J233" s="109">
        <f t="shared" si="6"/>
        <v>0</v>
      </c>
      <c r="K233" s="110">
        <f t="shared" si="7"/>
        <v>0</v>
      </c>
      <c r="L233" s="108"/>
      <c r="M233" s="108"/>
      <c r="N233" s="108"/>
      <c r="O233" s="112"/>
      <c r="P233" s="112"/>
      <c r="Q233" s="108"/>
      <c r="R233" s="108"/>
      <c r="S233" s="112"/>
    </row>
    <row r="234" spans="1:19" ht="15.75" customHeight="1" x14ac:dyDescent="0.2">
      <c r="A234" s="108"/>
      <c r="B234" s="108"/>
      <c r="C234" s="108"/>
      <c r="D234" s="107"/>
      <c r="E234" s="108"/>
      <c r="F234" s="108"/>
      <c r="G234" s="108"/>
      <c r="H234" s="108"/>
      <c r="I234" s="108"/>
      <c r="J234" s="109">
        <f t="shared" si="6"/>
        <v>0</v>
      </c>
      <c r="K234" s="110">
        <f t="shared" si="7"/>
        <v>0</v>
      </c>
      <c r="L234" s="108"/>
      <c r="M234" s="108"/>
      <c r="N234" s="108"/>
      <c r="O234" s="112"/>
      <c r="P234" s="112"/>
      <c r="Q234" s="108"/>
      <c r="R234" s="108"/>
      <c r="S234" s="112"/>
    </row>
    <row r="235" spans="1:19" ht="15.75" customHeight="1" x14ac:dyDescent="0.2">
      <c r="A235" s="108"/>
      <c r="B235" s="108"/>
      <c r="C235" s="108"/>
      <c r="D235" s="107"/>
      <c r="E235" s="108"/>
      <c r="F235" s="108"/>
      <c r="G235" s="108"/>
      <c r="H235" s="108"/>
      <c r="I235" s="108"/>
      <c r="J235" s="109">
        <f t="shared" si="6"/>
        <v>0</v>
      </c>
      <c r="K235" s="110">
        <f t="shared" si="7"/>
        <v>0</v>
      </c>
      <c r="L235" s="108"/>
      <c r="M235" s="108"/>
      <c r="N235" s="108"/>
      <c r="O235" s="112"/>
      <c r="P235" s="112"/>
      <c r="Q235" s="108"/>
      <c r="R235" s="108"/>
      <c r="S235" s="112"/>
    </row>
    <row r="236" spans="1:19" ht="15.75" customHeight="1" x14ac:dyDescent="0.2">
      <c r="A236" s="108"/>
      <c r="B236" s="108"/>
      <c r="C236" s="108"/>
      <c r="D236" s="107"/>
      <c r="E236" s="108"/>
      <c r="F236" s="108"/>
      <c r="G236" s="108"/>
      <c r="H236" s="108"/>
      <c r="I236" s="108"/>
      <c r="J236" s="109">
        <f t="shared" si="6"/>
        <v>0</v>
      </c>
      <c r="K236" s="110">
        <f t="shared" si="7"/>
        <v>0</v>
      </c>
      <c r="L236" s="108"/>
      <c r="M236" s="108"/>
      <c r="N236" s="108"/>
      <c r="O236" s="112"/>
      <c r="P236" s="112"/>
      <c r="Q236" s="108"/>
      <c r="R236" s="108"/>
      <c r="S236" s="112"/>
    </row>
    <row r="237" spans="1:19" ht="15.75" customHeight="1" x14ac:dyDescent="0.2">
      <c r="A237" s="108"/>
      <c r="B237" s="108"/>
      <c r="C237" s="108"/>
      <c r="D237" s="107"/>
      <c r="E237" s="108"/>
      <c r="F237" s="108"/>
      <c r="G237" s="108"/>
      <c r="H237" s="108"/>
      <c r="I237" s="108"/>
      <c r="J237" s="109">
        <f t="shared" si="6"/>
        <v>0</v>
      </c>
      <c r="K237" s="110">
        <f t="shared" si="7"/>
        <v>0</v>
      </c>
      <c r="L237" s="108"/>
      <c r="M237" s="108"/>
      <c r="N237" s="108"/>
      <c r="O237" s="112"/>
      <c r="P237" s="112"/>
      <c r="Q237" s="108"/>
      <c r="R237" s="108"/>
      <c r="S237" s="112"/>
    </row>
    <row r="238" spans="1:19" ht="15.75" customHeight="1" x14ac:dyDescent="0.2">
      <c r="A238" s="108"/>
      <c r="B238" s="108"/>
      <c r="C238" s="108"/>
      <c r="D238" s="107"/>
      <c r="E238" s="108"/>
      <c r="F238" s="108"/>
      <c r="G238" s="108"/>
      <c r="H238" s="108"/>
      <c r="I238" s="108"/>
      <c r="J238" s="109">
        <f t="shared" si="6"/>
        <v>0</v>
      </c>
      <c r="K238" s="110">
        <f t="shared" si="7"/>
        <v>0</v>
      </c>
      <c r="L238" s="108"/>
      <c r="M238" s="108"/>
      <c r="N238" s="108"/>
      <c r="O238" s="112"/>
      <c r="P238" s="112"/>
      <c r="Q238" s="108"/>
      <c r="R238" s="108"/>
      <c r="S238" s="112"/>
    </row>
    <row r="239" spans="1:19" ht="15.75" customHeight="1" x14ac:dyDescent="0.2">
      <c r="A239" s="108"/>
      <c r="B239" s="108"/>
      <c r="C239" s="108"/>
      <c r="D239" s="107"/>
      <c r="E239" s="108"/>
      <c r="F239" s="108"/>
      <c r="G239" s="108"/>
      <c r="H239" s="108"/>
      <c r="I239" s="108"/>
      <c r="J239" s="109">
        <f t="shared" si="6"/>
        <v>0</v>
      </c>
      <c r="K239" s="110">
        <f t="shared" si="7"/>
        <v>0</v>
      </c>
      <c r="L239" s="108"/>
      <c r="M239" s="108"/>
      <c r="N239" s="108"/>
      <c r="O239" s="112"/>
      <c r="P239" s="112"/>
      <c r="Q239" s="108"/>
      <c r="R239" s="108"/>
      <c r="S239" s="112"/>
    </row>
    <row r="240" spans="1:19" ht="15.75" customHeight="1" x14ac:dyDescent="0.2">
      <c r="A240" s="108"/>
      <c r="B240" s="108"/>
      <c r="C240" s="108"/>
      <c r="D240" s="107"/>
      <c r="E240" s="108"/>
      <c r="F240" s="108"/>
      <c r="G240" s="108"/>
      <c r="H240" s="108"/>
      <c r="I240" s="108"/>
      <c r="J240" s="109">
        <f t="shared" si="6"/>
        <v>0</v>
      </c>
      <c r="K240" s="110">
        <f t="shared" si="7"/>
        <v>0</v>
      </c>
      <c r="L240" s="108"/>
      <c r="M240" s="108"/>
      <c r="N240" s="108"/>
      <c r="O240" s="112"/>
      <c r="P240" s="112"/>
      <c r="Q240" s="108"/>
      <c r="R240" s="108"/>
      <c r="S240" s="112"/>
    </row>
    <row r="241" spans="1:19" ht="15.75" customHeight="1" x14ac:dyDescent="0.2">
      <c r="A241" s="108"/>
      <c r="B241" s="108"/>
      <c r="C241" s="108"/>
      <c r="D241" s="107"/>
      <c r="E241" s="108"/>
      <c r="F241" s="108"/>
      <c r="G241" s="108"/>
      <c r="H241" s="108"/>
      <c r="I241" s="108"/>
      <c r="J241" s="109">
        <f t="shared" si="6"/>
        <v>0</v>
      </c>
      <c r="K241" s="110">
        <f t="shared" si="7"/>
        <v>0</v>
      </c>
      <c r="L241" s="108"/>
      <c r="M241" s="108"/>
      <c r="N241" s="108"/>
      <c r="O241" s="112"/>
      <c r="P241" s="112"/>
      <c r="Q241" s="108"/>
      <c r="R241" s="108"/>
      <c r="S241" s="112"/>
    </row>
    <row r="242" spans="1:19" ht="15.75" customHeight="1" x14ac:dyDescent="0.2">
      <c r="A242" s="108"/>
      <c r="B242" s="108"/>
      <c r="C242" s="108"/>
      <c r="D242" s="107"/>
      <c r="E242" s="108"/>
      <c r="F242" s="108"/>
      <c r="G242" s="108"/>
      <c r="H242" s="108"/>
      <c r="I242" s="108"/>
      <c r="J242" s="109">
        <f t="shared" si="6"/>
        <v>0</v>
      </c>
      <c r="K242" s="110">
        <f t="shared" si="7"/>
        <v>0</v>
      </c>
      <c r="L242" s="108"/>
      <c r="M242" s="108"/>
      <c r="N242" s="108"/>
      <c r="O242" s="112"/>
      <c r="P242" s="112"/>
      <c r="Q242" s="108"/>
      <c r="R242" s="108"/>
      <c r="S242" s="112"/>
    </row>
    <row r="243" spans="1:19" ht="15.75" customHeight="1" x14ac:dyDescent="0.2">
      <c r="A243" s="108"/>
      <c r="B243" s="108"/>
      <c r="C243" s="108"/>
      <c r="D243" s="107"/>
      <c r="E243" s="108"/>
      <c r="F243" s="108"/>
      <c r="G243" s="108"/>
      <c r="H243" s="108"/>
      <c r="I243" s="108"/>
      <c r="J243" s="109">
        <f t="shared" si="6"/>
        <v>0</v>
      </c>
      <c r="K243" s="110">
        <f t="shared" si="7"/>
        <v>0</v>
      </c>
      <c r="L243" s="108"/>
      <c r="M243" s="108"/>
      <c r="N243" s="108"/>
      <c r="O243" s="112"/>
      <c r="P243" s="112"/>
      <c r="Q243" s="108"/>
      <c r="R243" s="108"/>
      <c r="S243" s="112"/>
    </row>
    <row r="244" spans="1:19" ht="15.75" customHeight="1" x14ac:dyDescent="0.2">
      <c r="A244" s="108"/>
      <c r="B244" s="108"/>
      <c r="C244" s="108"/>
      <c r="D244" s="107"/>
      <c r="E244" s="108"/>
      <c r="F244" s="108"/>
      <c r="G244" s="108"/>
      <c r="H244" s="108"/>
      <c r="I244" s="108"/>
      <c r="J244" s="109">
        <f t="shared" si="6"/>
        <v>0</v>
      </c>
      <c r="K244" s="110">
        <f t="shared" si="7"/>
        <v>0</v>
      </c>
      <c r="L244" s="108"/>
      <c r="M244" s="108"/>
      <c r="N244" s="108"/>
      <c r="O244" s="112"/>
      <c r="P244" s="112"/>
      <c r="Q244" s="108"/>
      <c r="R244" s="108"/>
      <c r="S244" s="112"/>
    </row>
    <row r="245" spans="1:19" ht="15.75" customHeight="1" x14ac:dyDescent="0.2">
      <c r="A245" s="108"/>
      <c r="B245" s="108"/>
      <c r="C245" s="108"/>
      <c r="D245" s="107"/>
      <c r="E245" s="108"/>
      <c r="F245" s="108"/>
      <c r="G245" s="108"/>
      <c r="H245" s="108"/>
      <c r="I245" s="108"/>
      <c r="J245" s="109">
        <f t="shared" si="6"/>
        <v>0</v>
      </c>
      <c r="K245" s="110">
        <f t="shared" si="7"/>
        <v>0</v>
      </c>
      <c r="L245" s="108"/>
      <c r="M245" s="108"/>
      <c r="N245" s="108"/>
      <c r="O245" s="112"/>
      <c r="P245" s="112"/>
      <c r="Q245" s="108"/>
      <c r="R245" s="108"/>
      <c r="S245" s="112"/>
    </row>
    <row r="246" spans="1:19" ht="15.75" customHeight="1" x14ac:dyDescent="0.2">
      <c r="A246" s="108"/>
      <c r="B246" s="108"/>
      <c r="C246" s="108"/>
      <c r="D246" s="107"/>
      <c r="E246" s="108"/>
      <c r="F246" s="108"/>
      <c r="G246" s="108"/>
      <c r="H246" s="108"/>
      <c r="I246" s="108"/>
      <c r="J246" s="109">
        <f t="shared" si="6"/>
        <v>0</v>
      </c>
      <c r="K246" s="110">
        <f t="shared" si="7"/>
        <v>0</v>
      </c>
      <c r="L246" s="108"/>
      <c r="M246" s="108"/>
      <c r="N246" s="108"/>
      <c r="O246" s="112"/>
      <c r="P246" s="112"/>
      <c r="Q246" s="108"/>
      <c r="R246" s="108"/>
      <c r="S246" s="112"/>
    </row>
    <row r="247" spans="1:19" ht="15.75" customHeight="1" x14ac:dyDescent="0.2">
      <c r="A247" s="108"/>
      <c r="B247" s="108"/>
      <c r="C247" s="108"/>
      <c r="D247" s="107"/>
      <c r="E247" s="108"/>
      <c r="F247" s="108"/>
      <c r="G247" s="108"/>
      <c r="H247" s="108"/>
      <c r="I247" s="108"/>
      <c r="J247" s="109">
        <f t="shared" si="6"/>
        <v>0</v>
      </c>
      <c r="K247" s="110">
        <f t="shared" si="7"/>
        <v>0</v>
      </c>
      <c r="L247" s="108"/>
      <c r="M247" s="108"/>
      <c r="N247" s="108"/>
      <c r="O247" s="112"/>
      <c r="P247" s="112"/>
      <c r="Q247" s="108"/>
      <c r="R247" s="108"/>
      <c r="S247" s="112"/>
    </row>
    <row r="248" spans="1:19" ht="15.75" customHeight="1" x14ac:dyDescent="0.2">
      <c r="A248" s="108"/>
      <c r="B248" s="108"/>
      <c r="C248" s="108"/>
      <c r="D248" s="107"/>
      <c r="E248" s="108"/>
      <c r="F248" s="108"/>
      <c r="G248" s="108"/>
      <c r="H248" s="108"/>
      <c r="I248" s="108"/>
      <c r="J248" s="109">
        <f t="shared" si="6"/>
        <v>0</v>
      </c>
      <c r="K248" s="110">
        <f t="shared" si="7"/>
        <v>0</v>
      </c>
      <c r="L248" s="108"/>
      <c r="M248" s="108"/>
      <c r="N248" s="108"/>
      <c r="O248" s="112"/>
      <c r="P248" s="112"/>
      <c r="Q248" s="108"/>
      <c r="R248" s="108"/>
      <c r="S248" s="112"/>
    </row>
    <row r="249" spans="1:19" ht="15.75" customHeight="1" x14ac:dyDescent="0.2">
      <c r="A249" s="108"/>
      <c r="B249" s="108"/>
      <c r="C249" s="108"/>
      <c r="D249" s="107"/>
      <c r="E249" s="108"/>
      <c r="F249" s="108"/>
      <c r="G249" s="108"/>
      <c r="H249" s="108"/>
      <c r="I249" s="108"/>
      <c r="J249" s="109">
        <f t="shared" si="6"/>
        <v>0</v>
      </c>
      <c r="K249" s="110">
        <f t="shared" si="7"/>
        <v>0</v>
      </c>
      <c r="L249" s="108"/>
      <c r="M249" s="108"/>
      <c r="N249" s="108"/>
      <c r="O249" s="112"/>
      <c r="P249" s="112"/>
      <c r="Q249" s="108"/>
      <c r="R249" s="108"/>
      <c r="S249" s="112"/>
    </row>
    <row r="250" spans="1:19" ht="15.75" customHeight="1" x14ac:dyDescent="0.2">
      <c r="A250" s="108"/>
      <c r="B250" s="108"/>
      <c r="C250" s="108"/>
      <c r="D250" s="107"/>
      <c r="E250" s="108"/>
      <c r="F250" s="108"/>
      <c r="G250" s="108"/>
      <c r="H250" s="108"/>
      <c r="I250" s="108"/>
      <c r="J250" s="109">
        <f t="shared" si="6"/>
        <v>0</v>
      </c>
      <c r="K250" s="110">
        <f t="shared" si="7"/>
        <v>0</v>
      </c>
      <c r="L250" s="108"/>
      <c r="M250" s="108"/>
      <c r="N250" s="108"/>
      <c r="O250" s="112"/>
      <c r="P250" s="112"/>
      <c r="Q250" s="108"/>
      <c r="R250" s="108"/>
      <c r="S250" s="112"/>
    </row>
    <row r="251" spans="1:19" ht="15.75" customHeight="1" x14ac:dyDescent="0.2">
      <c r="A251" s="108"/>
      <c r="B251" s="108"/>
      <c r="C251" s="108"/>
      <c r="D251" s="107"/>
      <c r="E251" s="108"/>
      <c r="F251" s="108"/>
      <c r="G251" s="108"/>
      <c r="H251" s="108"/>
      <c r="I251" s="108"/>
      <c r="J251" s="109">
        <f t="shared" si="6"/>
        <v>0</v>
      </c>
      <c r="K251" s="110">
        <f t="shared" si="7"/>
        <v>0</v>
      </c>
      <c r="L251" s="108"/>
      <c r="M251" s="108"/>
      <c r="N251" s="108"/>
      <c r="O251" s="112"/>
      <c r="P251" s="112"/>
      <c r="Q251" s="108"/>
      <c r="R251" s="108"/>
      <c r="S251" s="112"/>
    </row>
    <row r="252" spans="1:19" ht="15.75" customHeight="1" x14ac:dyDescent="0.2">
      <c r="A252" s="108"/>
      <c r="B252" s="108"/>
      <c r="C252" s="108"/>
      <c r="D252" s="107"/>
      <c r="E252" s="108"/>
      <c r="F252" s="108"/>
      <c r="G252" s="108"/>
      <c r="H252" s="108"/>
      <c r="I252" s="108"/>
      <c r="J252" s="109">
        <f t="shared" si="6"/>
        <v>0</v>
      </c>
      <c r="K252" s="110">
        <f t="shared" si="7"/>
        <v>0</v>
      </c>
      <c r="L252" s="108"/>
      <c r="M252" s="108"/>
      <c r="N252" s="108"/>
      <c r="O252" s="112"/>
      <c r="P252" s="112"/>
      <c r="Q252" s="108"/>
      <c r="R252" s="108"/>
      <c r="S252" s="112"/>
    </row>
    <row r="253" spans="1:19" ht="15.75" customHeight="1" x14ac:dyDescent="0.2">
      <c r="A253" s="108"/>
      <c r="B253" s="108"/>
      <c r="C253" s="108"/>
      <c r="D253" s="107"/>
      <c r="E253" s="108"/>
      <c r="F253" s="108"/>
      <c r="G253" s="108"/>
      <c r="H253" s="108"/>
      <c r="I253" s="108"/>
      <c r="J253" s="109">
        <f t="shared" si="6"/>
        <v>0</v>
      </c>
      <c r="K253" s="110">
        <f t="shared" si="7"/>
        <v>0</v>
      </c>
      <c r="L253" s="108"/>
      <c r="M253" s="108"/>
      <c r="N253" s="108"/>
      <c r="O253" s="112"/>
      <c r="P253" s="112"/>
      <c r="Q253" s="108"/>
      <c r="R253" s="108"/>
      <c r="S253" s="112"/>
    </row>
    <row r="254" spans="1:19" ht="15.75" customHeight="1" x14ac:dyDescent="0.2">
      <c r="A254" s="108"/>
      <c r="B254" s="108"/>
      <c r="C254" s="108"/>
      <c r="D254" s="107"/>
      <c r="E254" s="108"/>
      <c r="F254" s="108"/>
      <c r="G254" s="108"/>
      <c r="H254" s="108"/>
      <c r="I254" s="108"/>
      <c r="J254" s="109">
        <f t="shared" si="6"/>
        <v>0</v>
      </c>
      <c r="K254" s="109"/>
      <c r="L254" s="108"/>
      <c r="M254" s="108"/>
      <c r="N254" s="108"/>
      <c r="O254" s="112"/>
      <c r="P254" s="112"/>
      <c r="Q254" s="108"/>
      <c r="R254" s="108"/>
      <c r="S254" s="112"/>
    </row>
    <row r="255" spans="1:19" ht="15.75" customHeight="1" x14ac:dyDescent="0.2">
      <c r="A255" s="108"/>
      <c r="B255" s="108"/>
      <c r="C255" s="108"/>
      <c r="D255" s="107"/>
      <c r="E255" s="108"/>
      <c r="F255" s="108"/>
      <c r="G255" s="108"/>
      <c r="H255" s="108"/>
      <c r="I255" s="108"/>
      <c r="J255" s="109">
        <f t="shared" si="6"/>
        <v>0</v>
      </c>
      <c r="K255" s="109"/>
      <c r="L255" s="108"/>
      <c r="M255" s="108"/>
      <c r="N255" s="108"/>
      <c r="O255" s="112"/>
      <c r="P255" s="112"/>
      <c r="Q255" s="108"/>
      <c r="R255" s="108"/>
      <c r="S255" s="112"/>
    </row>
    <row r="256" spans="1:19" ht="15.75" customHeight="1" x14ac:dyDescent="0.2">
      <c r="A256" s="108"/>
      <c r="B256" s="108"/>
      <c r="C256" s="108"/>
      <c r="D256" s="107"/>
      <c r="E256" s="108"/>
      <c r="F256" s="108"/>
      <c r="G256" s="108"/>
      <c r="H256" s="108"/>
      <c r="I256" s="108"/>
      <c r="J256" s="109"/>
      <c r="K256" s="109"/>
      <c r="L256" s="108"/>
      <c r="M256" s="108"/>
      <c r="N256" s="108"/>
      <c r="O256" s="112"/>
      <c r="P256" s="112"/>
      <c r="Q256" s="108"/>
      <c r="R256" s="108"/>
      <c r="S256" s="112"/>
    </row>
    <row r="257" spans="1:19" ht="15.75" customHeight="1" x14ac:dyDescent="0.2">
      <c r="A257" s="108"/>
      <c r="B257" s="108"/>
      <c r="C257" s="108"/>
      <c r="D257" s="107"/>
      <c r="E257" s="108"/>
      <c r="F257" s="108"/>
      <c r="G257" s="108"/>
      <c r="H257" s="108"/>
      <c r="I257" s="108"/>
      <c r="J257" s="109"/>
      <c r="K257" s="109"/>
      <c r="L257" s="108"/>
      <c r="M257" s="108"/>
      <c r="N257" s="108"/>
      <c r="O257" s="112"/>
      <c r="P257" s="112"/>
      <c r="Q257" s="108"/>
      <c r="R257" s="108"/>
      <c r="S257" s="112"/>
    </row>
    <row r="258" spans="1:19" ht="15.75" customHeight="1" x14ac:dyDescent="0.2">
      <c r="A258" s="108"/>
      <c r="B258" s="108"/>
      <c r="C258" s="108"/>
      <c r="D258" s="107"/>
      <c r="E258" s="108"/>
      <c r="F258" s="108"/>
      <c r="G258" s="108"/>
      <c r="H258" s="108"/>
      <c r="I258" s="108"/>
      <c r="J258" s="109"/>
      <c r="K258" s="109"/>
      <c r="L258" s="108"/>
      <c r="M258" s="108"/>
      <c r="N258" s="108"/>
      <c r="O258" s="112"/>
      <c r="P258" s="112"/>
      <c r="Q258" s="108"/>
      <c r="R258" s="108"/>
      <c r="S258" s="112"/>
    </row>
    <row r="259" spans="1:19" ht="15.75" customHeight="1" x14ac:dyDescent="0.2">
      <c r="A259" s="108"/>
      <c r="B259" s="108"/>
      <c r="C259" s="108"/>
      <c r="D259" s="107"/>
      <c r="E259" s="108"/>
      <c r="F259" s="108"/>
      <c r="G259" s="108"/>
      <c r="H259" s="108"/>
      <c r="I259" s="108"/>
      <c r="J259" s="109"/>
      <c r="K259" s="109"/>
      <c r="L259" s="108"/>
      <c r="M259" s="108"/>
      <c r="N259" s="108"/>
      <c r="O259" s="112"/>
      <c r="P259" s="112"/>
      <c r="Q259" s="108"/>
      <c r="R259" s="108"/>
      <c r="S259" s="112"/>
    </row>
    <row r="260" spans="1:19" ht="15.75" customHeight="1" x14ac:dyDescent="0.2">
      <c r="A260" s="108"/>
      <c r="B260" s="108"/>
      <c r="C260" s="108"/>
      <c r="D260" s="107"/>
      <c r="E260" s="108"/>
      <c r="F260" s="108"/>
      <c r="G260" s="108"/>
      <c r="H260" s="108"/>
      <c r="I260" s="108"/>
      <c r="J260" s="109"/>
      <c r="K260" s="109"/>
      <c r="L260" s="108"/>
      <c r="M260" s="108"/>
      <c r="N260" s="108"/>
      <c r="O260" s="112"/>
      <c r="P260" s="112"/>
      <c r="Q260" s="108"/>
      <c r="R260" s="108"/>
      <c r="S260" s="112"/>
    </row>
    <row r="261" spans="1:19" ht="15.75" customHeight="1" x14ac:dyDescent="0.2">
      <c r="A261" s="108"/>
      <c r="B261" s="108"/>
      <c r="C261" s="108"/>
      <c r="D261" s="107"/>
      <c r="E261" s="108"/>
      <c r="F261" s="108"/>
      <c r="G261" s="108"/>
      <c r="H261" s="108"/>
      <c r="I261" s="108"/>
      <c r="J261" s="109"/>
      <c r="K261" s="109"/>
      <c r="L261" s="108"/>
      <c r="M261" s="108"/>
      <c r="N261" s="108"/>
      <c r="O261" s="112"/>
      <c r="P261" s="112"/>
      <c r="Q261" s="108"/>
      <c r="R261" s="108"/>
      <c r="S261" s="112"/>
    </row>
    <row r="262" spans="1:19" ht="15.75" customHeight="1" x14ac:dyDescent="0.2">
      <c r="A262" s="108"/>
      <c r="B262" s="108"/>
      <c r="C262" s="108"/>
      <c r="D262" s="107"/>
      <c r="E262" s="108"/>
      <c r="F262" s="108"/>
      <c r="G262" s="108"/>
      <c r="H262" s="108"/>
      <c r="I262" s="108"/>
      <c r="J262" s="109"/>
      <c r="K262" s="109"/>
      <c r="L262" s="108"/>
      <c r="M262" s="108"/>
      <c r="N262" s="108"/>
      <c r="O262" s="112"/>
      <c r="P262" s="112"/>
      <c r="Q262" s="108"/>
      <c r="R262" s="108"/>
      <c r="S262" s="112"/>
    </row>
    <row r="263" spans="1:19" ht="15.75" customHeight="1" x14ac:dyDescent="0.2">
      <c r="A263" s="108"/>
      <c r="B263" s="108"/>
      <c r="C263" s="108"/>
      <c r="D263" s="107"/>
      <c r="E263" s="108"/>
      <c r="F263" s="108"/>
      <c r="G263" s="108"/>
      <c r="H263" s="108"/>
      <c r="I263" s="108"/>
      <c r="J263" s="109"/>
      <c r="K263" s="109"/>
      <c r="L263" s="108"/>
      <c r="M263" s="108"/>
      <c r="N263" s="108"/>
      <c r="O263" s="112"/>
      <c r="P263" s="112"/>
      <c r="Q263" s="108"/>
      <c r="R263" s="108"/>
      <c r="S263" s="112"/>
    </row>
    <row r="264" spans="1:19" ht="15.75" customHeight="1" x14ac:dyDescent="0.2">
      <c r="A264" s="108"/>
      <c r="B264" s="108"/>
      <c r="C264" s="108"/>
      <c r="D264" s="107"/>
      <c r="E264" s="108"/>
      <c r="F264" s="108"/>
      <c r="G264" s="108"/>
      <c r="H264" s="108"/>
      <c r="I264" s="108"/>
      <c r="J264" s="109"/>
      <c r="K264" s="109"/>
      <c r="L264" s="108"/>
      <c r="M264" s="108"/>
      <c r="N264" s="108"/>
      <c r="O264" s="112"/>
      <c r="P264" s="112"/>
      <c r="Q264" s="108"/>
      <c r="R264" s="108"/>
      <c r="S264" s="112"/>
    </row>
    <row r="265" spans="1:19" ht="15.75" customHeight="1" x14ac:dyDescent="0.2">
      <c r="A265" s="108"/>
      <c r="B265" s="108"/>
      <c r="C265" s="108"/>
      <c r="D265" s="107"/>
      <c r="E265" s="108"/>
      <c r="F265" s="108"/>
      <c r="G265" s="108"/>
      <c r="H265" s="108"/>
      <c r="I265" s="108"/>
      <c r="J265" s="109"/>
      <c r="K265" s="109"/>
      <c r="L265" s="108"/>
      <c r="M265" s="108"/>
      <c r="N265" s="108"/>
      <c r="O265" s="112"/>
      <c r="P265" s="112"/>
      <c r="Q265" s="108"/>
      <c r="R265" s="108"/>
      <c r="S265" s="112"/>
    </row>
    <row r="266" spans="1:19" ht="15.75" customHeight="1" x14ac:dyDescent="0.2">
      <c r="A266" s="108"/>
      <c r="B266" s="108"/>
      <c r="C266" s="108"/>
      <c r="D266" s="107"/>
      <c r="E266" s="108"/>
      <c r="F266" s="108"/>
      <c r="G266" s="108"/>
      <c r="H266" s="108"/>
      <c r="I266" s="108"/>
      <c r="J266" s="109"/>
      <c r="K266" s="109"/>
      <c r="L266" s="108"/>
      <c r="M266" s="108"/>
      <c r="N266" s="108"/>
      <c r="O266" s="112"/>
      <c r="P266" s="112"/>
      <c r="Q266" s="108"/>
      <c r="R266" s="108"/>
      <c r="S266" s="112"/>
    </row>
    <row r="267" spans="1:19" ht="15.75" customHeight="1" x14ac:dyDescent="0.2">
      <c r="A267" s="108"/>
      <c r="B267" s="108"/>
      <c r="C267" s="108"/>
      <c r="D267" s="107"/>
      <c r="E267" s="108"/>
      <c r="F267" s="108"/>
      <c r="G267" s="108"/>
      <c r="H267" s="108"/>
      <c r="I267" s="108"/>
      <c r="J267" s="109"/>
      <c r="K267" s="109"/>
      <c r="L267" s="108"/>
      <c r="M267" s="108"/>
      <c r="N267" s="108"/>
      <c r="O267" s="112"/>
      <c r="P267" s="112"/>
      <c r="Q267" s="108"/>
      <c r="R267" s="108"/>
      <c r="S267" s="112"/>
    </row>
    <row r="268" spans="1:19" ht="15.75" customHeight="1" x14ac:dyDescent="0.2">
      <c r="A268" s="108"/>
      <c r="B268" s="108"/>
      <c r="C268" s="108"/>
      <c r="D268" s="107"/>
      <c r="E268" s="108"/>
      <c r="F268" s="108"/>
      <c r="G268" s="108"/>
      <c r="H268" s="108"/>
      <c r="I268" s="108"/>
      <c r="J268" s="109"/>
      <c r="K268" s="109"/>
      <c r="L268" s="108"/>
      <c r="M268" s="108"/>
      <c r="N268" s="108"/>
      <c r="O268" s="112"/>
      <c r="P268" s="112"/>
      <c r="Q268" s="108"/>
      <c r="R268" s="108"/>
      <c r="S268" s="112"/>
    </row>
    <row r="269" spans="1:19" ht="15.75" customHeight="1" x14ac:dyDescent="0.2">
      <c r="A269" s="108"/>
      <c r="B269" s="108"/>
      <c r="C269" s="108"/>
      <c r="D269" s="107"/>
      <c r="E269" s="108"/>
      <c r="F269" s="108"/>
      <c r="G269" s="108"/>
      <c r="H269" s="108"/>
      <c r="I269" s="108"/>
      <c r="J269" s="109"/>
      <c r="K269" s="109"/>
      <c r="L269" s="108"/>
      <c r="M269" s="108"/>
      <c r="N269" s="108"/>
      <c r="O269" s="112"/>
      <c r="P269" s="112"/>
      <c r="Q269" s="108"/>
      <c r="R269" s="108"/>
      <c r="S269" s="112"/>
    </row>
    <row r="270" spans="1:19" ht="15.75" customHeight="1" x14ac:dyDescent="0.2">
      <c r="A270" s="108"/>
      <c r="B270" s="108"/>
      <c r="C270" s="108"/>
      <c r="D270" s="107"/>
      <c r="E270" s="108"/>
      <c r="F270" s="108"/>
      <c r="G270" s="108"/>
      <c r="H270" s="108"/>
      <c r="I270" s="108"/>
      <c r="J270" s="109"/>
      <c r="K270" s="109"/>
      <c r="L270" s="108"/>
      <c r="M270" s="108"/>
      <c r="N270" s="108"/>
      <c r="O270" s="112"/>
      <c r="P270" s="112"/>
      <c r="Q270" s="108"/>
      <c r="R270" s="108"/>
      <c r="S270" s="112"/>
    </row>
    <row r="271" spans="1:19" ht="15.75" customHeight="1" x14ac:dyDescent="0.2">
      <c r="A271" s="108"/>
      <c r="B271" s="108"/>
      <c r="C271" s="108"/>
      <c r="D271" s="107"/>
      <c r="E271" s="108"/>
      <c r="F271" s="108"/>
      <c r="G271" s="108"/>
      <c r="H271" s="108"/>
      <c r="I271" s="108"/>
      <c r="J271" s="109"/>
      <c r="K271" s="109"/>
      <c r="L271" s="108"/>
      <c r="M271" s="108"/>
      <c r="N271" s="108"/>
      <c r="O271" s="112"/>
      <c r="P271" s="112"/>
      <c r="Q271" s="108"/>
      <c r="R271" s="108"/>
      <c r="S271" s="112"/>
    </row>
    <row r="272" spans="1:19" ht="15.75" customHeight="1" x14ac:dyDescent="0.2">
      <c r="A272" s="108"/>
      <c r="B272" s="108"/>
      <c r="C272" s="108"/>
      <c r="D272" s="107"/>
      <c r="E272" s="108"/>
      <c r="F272" s="108"/>
      <c r="G272" s="108"/>
      <c r="H272" s="108"/>
      <c r="I272" s="108"/>
      <c r="J272" s="109"/>
      <c r="K272" s="109"/>
      <c r="L272" s="108"/>
      <c r="M272" s="108"/>
      <c r="N272" s="108"/>
      <c r="O272" s="112"/>
      <c r="P272" s="112"/>
      <c r="Q272" s="108"/>
      <c r="R272" s="108"/>
      <c r="S272" s="112"/>
    </row>
    <row r="273" spans="1:19" ht="15.75" customHeight="1" x14ac:dyDescent="0.2">
      <c r="A273" s="108"/>
      <c r="B273" s="108"/>
      <c r="C273" s="108"/>
      <c r="D273" s="107"/>
      <c r="E273" s="108"/>
      <c r="F273" s="108"/>
      <c r="G273" s="108"/>
      <c r="H273" s="108"/>
      <c r="I273" s="108"/>
      <c r="J273" s="109"/>
      <c r="K273" s="109"/>
      <c r="L273" s="108"/>
      <c r="M273" s="108"/>
      <c r="N273" s="108"/>
      <c r="O273" s="112"/>
      <c r="P273" s="112"/>
      <c r="Q273" s="108"/>
      <c r="R273" s="108"/>
      <c r="S273" s="112"/>
    </row>
    <row r="274" spans="1:19" ht="15.75" customHeight="1" x14ac:dyDescent="0.2">
      <c r="A274" s="108"/>
      <c r="B274" s="108"/>
      <c r="C274" s="108"/>
      <c r="D274" s="107"/>
      <c r="E274" s="108"/>
      <c r="F274" s="108"/>
      <c r="G274" s="108"/>
      <c r="H274" s="108"/>
      <c r="I274" s="108"/>
      <c r="J274" s="109"/>
      <c r="K274" s="109"/>
      <c r="L274" s="108"/>
      <c r="M274" s="108"/>
      <c r="N274" s="108"/>
      <c r="O274" s="112"/>
      <c r="P274" s="112"/>
      <c r="Q274" s="108"/>
      <c r="R274" s="108"/>
      <c r="S274" s="112"/>
    </row>
    <row r="275" spans="1:19" ht="15.75" customHeight="1" x14ac:dyDescent="0.2">
      <c r="A275" s="108"/>
      <c r="B275" s="108"/>
      <c r="C275" s="108"/>
      <c r="D275" s="107"/>
      <c r="E275" s="108"/>
      <c r="F275" s="108"/>
      <c r="G275" s="108"/>
      <c r="H275" s="108"/>
      <c r="I275" s="108"/>
      <c r="J275" s="109"/>
      <c r="K275" s="109"/>
      <c r="L275" s="108"/>
      <c r="M275" s="108"/>
      <c r="N275" s="108"/>
      <c r="O275" s="112"/>
      <c r="P275" s="112"/>
      <c r="Q275" s="108"/>
      <c r="R275" s="108"/>
      <c r="S275" s="112"/>
    </row>
    <row r="276" spans="1:19" ht="15.75" customHeight="1" x14ac:dyDescent="0.2">
      <c r="A276" s="108"/>
      <c r="B276" s="108"/>
      <c r="C276" s="108"/>
      <c r="D276" s="107"/>
      <c r="E276" s="108"/>
      <c r="F276" s="108"/>
      <c r="G276" s="108"/>
      <c r="H276" s="108"/>
      <c r="I276" s="108"/>
      <c r="J276" s="109"/>
      <c r="K276" s="109"/>
      <c r="L276" s="108"/>
      <c r="M276" s="108"/>
      <c r="N276" s="108"/>
      <c r="O276" s="112"/>
      <c r="P276" s="112"/>
      <c r="Q276" s="108"/>
      <c r="R276" s="108"/>
      <c r="S276" s="112"/>
    </row>
    <row r="277" spans="1:19" ht="15.75" customHeight="1" x14ac:dyDescent="0.2">
      <c r="A277" s="108"/>
      <c r="B277" s="108"/>
      <c r="C277" s="108"/>
      <c r="D277" s="107"/>
      <c r="E277" s="108"/>
      <c r="F277" s="108"/>
      <c r="G277" s="108"/>
      <c r="H277" s="108"/>
      <c r="I277" s="108"/>
      <c r="J277" s="109"/>
      <c r="K277" s="109"/>
      <c r="L277" s="108"/>
      <c r="M277" s="108"/>
      <c r="N277" s="108"/>
      <c r="O277" s="112"/>
      <c r="P277" s="112"/>
      <c r="Q277" s="108"/>
      <c r="R277" s="108"/>
      <c r="S277" s="112"/>
    </row>
    <row r="278" spans="1:19" ht="15.75" customHeight="1" x14ac:dyDescent="0.2">
      <c r="A278" s="108"/>
      <c r="B278" s="108"/>
      <c r="C278" s="108"/>
      <c r="D278" s="107"/>
      <c r="E278" s="108"/>
      <c r="F278" s="108"/>
      <c r="G278" s="108"/>
      <c r="H278" s="108"/>
      <c r="I278" s="108"/>
      <c r="J278" s="109"/>
      <c r="K278" s="109"/>
      <c r="L278" s="108"/>
      <c r="M278" s="108"/>
      <c r="N278" s="108"/>
      <c r="O278" s="112"/>
      <c r="P278" s="112"/>
      <c r="Q278" s="108"/>
      <c r="R278" s="108"/>
      <c r="S278" s="112"/>
    </row>
    <row r="279" spans="1:19" ht="15.75" customHeight="1" x14ac:dyDescent="0.2">
      <c r="A279" s="108"/>
      <c r="B279" s="108"/>
      <c r="C279" s="108"/>
      <c r="D279" s="107"/>
      <c r="E279" s="108"/>
      <c r="F279" s="108"/>
      <c r="G279" s="108"/>
      <c r="H279" s="108"/>
      <c r="I279" s="108"/>
      <c r="J279" s="109"/>
      <c r="K279" s="109"/>
      <c r="L279" s="108"/>
      <c r="M279" s="108"/>
      <c r="N279" s="108"/>
      <c r="O279" s="112"/>
      <c r="P279" s="112"/>
      <c r="Q279" s="108"/>
      <c r="R279" s="108"/>
      <c r="S279" s="112"/>
    </row>
    <row r="280" spans="1:19" ht="15.75" customHeight="1" x14ac:dyDescent="0.2">
      <c r="A280" s="108"/>
      <c r="B280" s="108"/>
      <c r="C280" s="108"/>
      <c r="D280" s="107"/>
      <c r="E280" s="108"/>
      <c r="F280" s="108"/>
      <c r="G280" s="108"/>
      <c r="H280" s="108"/>
      <c r="I280" s="108"/>
      <c r="J280" s="109"/>
      <c r="K280" s="109"/>
      <c r="L280" s="108"/>
      <c r="M280" s="108"/>
      <c r="N280" s="108"/>
      <c r="O280" s="112"/>
      <c r="P280" s="112"/>
      <c r="Q280" s="108"/>
      <c r="R280" s="108"/>
      <c r="S280" s="112"/>
    </row>
    <row r="281" spans="1:19" ht="15.75" customHeight="1" x14ac:dyDescent="0.2">
      <c r="A281" s="108"/>
      <c r="B281" s="108"/>
      <c r="C281" s="108"/>
      <c r="D281" s="107"/>
      <c r="E281" s="108"/>
      <c r="F281" s="108"/>
      <c r="G281" s="108"/>
      <c r="H281" s="108"/>
      <c r="I281" s="108"/>
      <c r="J281" s="109"/>
      <c r="K281" s="109"/>
      <c r="L281" s="108"/>
      <c r="M281" s="108"/>
      <c r="N281" s="108"/>
      <c r="O281" s="112"/>
      <c r="P281" s="112"/>
      <c r="Q281" s="108"/>
      <c r="R281" s="108"/>
      <c r="S281" s="112"/>
    </row>
    <row r="282" spans="1:19" ht="15.75" customHeight="1" x14ac:dyDescent="0.2">
      <c r="A282" s="108"/>
      <c r="B282" s="108"/>
      <c r="C282" s="108"/>
      <c r="D282" s="107"/>
      <c r="E282" s="108"/>
      <c r="F282" s="108"/>
      <c r="G282" s="108"/>
      <c r="H282" s="108"/>
      <c r="I282" s="108"/>
      <c r="J282" s="109"/>
      <c r="K282" s="109"/>
      <c r="L282" s="108"/>
      <c r="M282" s="108"/>
      <c r="N282" s="108"/>
      <c r="O282" s="112"/>
      <c r="P282" s="112"/>
      <c r="Q282" s="108"/>
      <c r="R282" s="108"/>
      <c r="S282" s="112"/>
    </row>
    <row r="283" spans="1:19" ht="15.75" customHeight="1" x14ac:dyDescent="0.2">
      <c r="A283" s="108"/>
      <c r="B283" s="108"/>
      <c r="C283" s="108"/>
      <c r="D283" s="107"/>
      <c r="E283" s="108"/>
      <c r="F283" s="108"/>
      <c r="G283" s="108"/>
      <c r="H283" s="108"/>
      <c r="I283" s="108"/>
      <c r="J283" s="109"/>
      <c r="K283" s="109"/>
      <c r="L283" s="108"/>
      <c r="M283" s="108"/>
      <c r="N283" s="108"/>
      <c r="O283" s="112"/>
      <c r="P283" s="112"/>
      <c r="Q283" s="108"/>
      <c r="R283" s="108"/>
      <c r="S283" s="112"/>
    </row>
    <row r="284" spans="1:19" ht="15.75" customHeight="1" x14ac:dyDescent="0.2">
      <c r="A284" s="108"/>
      <c r="B284" s="108"/>
      <c r="C284" s="108"/>
      <c r="D284" s="107"/>
      <c r="E284" s="108"/>
      <c r="F284" s="108"/>
      <c r="G284" s="108"/>
      <c r="H284" s="108"/>
      <c r="I284" s="108"/>
      <c r="J284" s="109"/>
      <c r="K284" s="109"/>
      <c r="L284" s="108"/>
      <c r="M284" s="108"/>
      <c r="N284" s="108"/>
      <c r="O284" s="112"/>
      <c r="P284" s="112"/>
      <c r="Q284" s="108"/>
      <c r="R284" s="108"/>
      <c r="S284" s="112"/>
    </row>
    <row r="285" spans="1:19" ht="15.75" customHeight="1" x14ac:dyDescent="0.2">
      <c r="A285" s="108"/>
      <c r="B285" s="108"/>
      <c r="C285" s="108"/>
      <c r="D285" s="107"/>
      <c r="E285" s="108"/>
      <c r="F285" s="108"/>
      <c r="G285" s="108"/>
      <c r="H285" s="108"/>
      <c r="I285" s="108"/>
      <c r="J285" s="109"/>
      <c r="K285" s="109"/>
      <c r="L285" s="108"/>
      <c r="M285" s="108"/>
      <c r="N285" s="108"/>
      <c r="O285" s="112"/>
      <c r="P285" s="112"/>
      <c r="Q285" s="108"/>
      <c r="R285" s="108"/>
      <c r="S285" s="112"/>
    </row>
    <row r="286" spans="1:19" ht="15.75" customHeight="1" x14ac:dyDescent="0.2">
      <c r="A286" s="108"/>
      <c r="B286" s="108"/>
      <c r="C286" s="108"/>
      <c r="D286" s="107"/>
      <c r="E286" s="108"/>
      <c r="F286" s="108"/>
      <c r="G286" s="108"/>
      <c r="H286" s="108"/>
      <c r="I286" s="108"/>
      <c r="J286" s="109"/>
      <c r="K286" s="109"/>
      <c r="L286" s="108"/>
      <c r="M286" s="108"/>
      <c r="N286" s="108"/>
      <c r="O286" s="112"/>
      <c r="P286" s="112"/>
      <c r="Q286" s="108"/>
      <c r="R286" s="108"/>
      <c r="S286" s="112"/>
    </row>
    <row r="287" spans="1:19" ht="15.75" customHeight="1" x14ac:dyDescent="0.2">
      <c r="A287" s="108"/>
      <c r="B287" s="108"/>
      <c r="C287" s="108"/>
      <c r="D287" s="107"/>
      <c r="E287" s="108"/>
      <c r="F287" s="108"/>
      <c r="G287" s="108"/>
      <c r="H287" s="108"/>
      <c r="I287" s="108"/>
      <c r="J287" s="109"/>
      <c r="K287" s="109"/>
      <c r="L287" s="108"/>
      <c r="M287" s="108"/>
      <c r="N287" s="108"/>
      <c r="O287" s="112"/>
      <c r="P287" s="112"/>
      <c r="Q287" s="108"/>
      <c r="R287" s="108"/>
      <c r="S287" s="112"/>
    </row>
    <row r="288" spans="1:19" ht="15.75" customHeight="1" x14ac:dyDescent="0.2">
      <c r="A288" s="108"/>
      <c r="B288" s="108"/>
      <c r="C288" s="108"/>
      <c r="D288" s="107"/>
      <c r="E288" s="108"/>
      <c r="F288" s="108"/>
      <c r="G288" s="108"/>
      <c r="H288" s="108"/>
      <c r="I288" s="108"/>
      <c r="J288" s="109"/>
      <c r="K288" s="109"/>
      <c r="L288" s="108"/>
      <c r="M288" s="108"/>
      <c r="N288" s="108"/>
      <c r="O288" s="112"/>
      <c r="P288" s="112"/>
      <c r="Q288" s="108"/>
      <c r="R288" s="108"/>
      <c r="S288" s="112"/>
    </row>
    <row r="289" spans="1:19" ht="15.75" customHeight="1" x14ac:dyDescent="0.2">
      <c r="A289" s="108"/>
      <c r="B289" s="108"/>
      <c r="C289" s="108"/>
      <c r="D289" s="107"/>
      <c r="E289" s="108"/>
      <c r="F289" s="108"/>
      <c r="G289" s="108"/>
      <c r="H289" s="108"/>
      <c r="I289" s="108"/>
      <c r="J289" s="109"/>
      <c r="K289" s="109"/>
      <c r="L289" s="108"/>
      <c r="M289" s="108"/>
      <c r="N289" s="108"/>
      <c r="O289" s="112"/>
      <c r="P289" s="112"/>
      <c r="Q289" s="108"/>
      <c r="R289" s="108"/>
      <c r="S289" s="112"/>
    </row>
    <row r="290" spans="1:19" ht="15.75" customHeight="1" x14ac:dyDescent="0.2">
      <c r="A290" s="108"/>
      <c r="B290" s="108"/>
      <c r="C290" s="108"/>
      <c r="D290" s="107"/>
      <c r="E290" s="108"/>
      <c r="F290" s="108"/>
      <c r="G290" s="108"/>
      <c r="H290" s="108"/>
      <c r="I290" s="108"/>
      <c r="J290" s="109"/>
      <c r="K290" s="109"/>
      <c r="L290" s="108"/>
      <c r="M290" s="108"/>
      <c r="N290" s="108"/>
      <c r="O290" s="112"/>
      <c r="P290" s="112"/>
      <c r="Q290" s="108"/>
      <c r="R290" s="108"/>
      <c r="S290" s="112"/>
    </row>
    <row r="291" spans="1:19" ht="15.75" customHeight="1" x14ac:dyDescent="0.2">
      <c r="A291" s="108"/>
      <c r="B291" s="108"/>
      <c r="C291" s="108"/>
      <c r="D291" s="107"/>
      <c r="E291" s="108"/>
      <c r="F291" s="108"/>
      <c r="G291" s="108"/>
      <c r="H291" s="108"/>
      <c r="I291" s="108"/>
      <c r="J291" s="109"/>
      <c r="K291" s="109"/>
      <c r="L291" s="108"/>
      <c r="M291" s="108"/>
      <c r="N291" s="108"/>
      <c r="O291" s="112"/>
      <c r="P291" s="112"/>
      <c r="Q291" s="108"/>
      <c r="R291" s="108"/>
      <c r="S291" s="112"/>
    </row>
    <row r="292" spans="1:19" ht="15.75" customHeight="1" x14ac:dyDescent="0.2">
      <c r="A292" s="108"/>
      <c r="B292" s="108"/>
      <c r="C292" s="108"/>
      <c r="D292" s="107"/>
      <c r="E292" s="108"/>
      <c r="F292" s="108"/>
      <c r="G292" s="108"/>
      <c r="H292" s="108"/>
      <c r="I292" s="108"/>
      <c r="J292" s="109"/>
      <c r="K292" s="109"/>
      <c r="L292" s="108"/>
      <c r="M292" s="108"/>
      <c r="N292" s="108"/>
      <c r="O292" s="112"/>
      <c r="P292" s="112"/>
      <c r="Q292" s="108"/>
      <c r="R292" s="108"/>
      <c r="S292" s="112"/>
    </row>
    <row r="293" spans="1:19" ht="15.75" customHeight="1" x14ac:dyDescent="0.2">
      <c r="A293" s="108"/>
      <c r="B293" s="108"/>
      <c r="C293" s="108"/>
      <c r="D293" s="107"/>
      <c r="E293" s="108"/>
      <c r="F293" s="108"/>
      <c r="G293" s="108"/>
      <c r="H293" s="108"/>
      <c r="I293" s="108"/>
      <c r="J293" s="109"/>
      <c r="K293" s="109"/>
      <c r="L293" s="108"/>
      <c r="M293" s="108"/>
      <c r="N293" s="108"/>
      <c r="O293" s="112"/>
      <c r="P293" s="112"/>
      <c r="Q293" s="108"/>
      <c r="R293" s="108"/>
      <c r="S293" s="112"/>
    </row>
    <row r="294" spans="1:19" ht="15.75" customHeight="1" x14ac:dyDescent="0.2">
      <c r="A294" s="108"/>
      <c r="B294" s="108"/>
      <c r="C294" s="108"/>
      <c r="D294" s="107"/>
      <c r="E294" s="108"/>
      <c r="F294" s="108"/>
      <c r="G294" s="108"/>
      <c r="H294" s="108"/>
      <c r="I294" s="108"/>
      <c r="J294" s="109"/>
      <c r="K294" s="109"/>
      <c r="L294" s="108"/>
      <c r="M294" s="108"/>
      <c r="N294" s="108"/>
      <c r="O294" s="112"/>
      <c r="P294" s="112"/>
      <c r="Q294" s="108"/>
      <c r="R294" s="108"/>
      <c r="S294" s="112"/>
    </row>
    <row r="295" spans="1:19" ht="15.75" customHeight="1" x14ac:dyDescent="0.2">
      <c r="A295" s="108"/>
      <c r="B295" s="108"/>
      <c r="C295" s="108"/>
      <c r="D295" s="107"/>
      <c r="E295" s="108"/>
      <c r="F295" s="108"/>
      <c r="G295" s="108"/>
      <c r="H295" s="108"/>
      <c r="I295" s="108"/>
      <c r="J295" s="109"/>
      <c r="K295" s="109"/>
      <c r="L295" s="108"/>
      <c r="M295" s="108"/>
      <c r="N295" s="108"/>
      <c r="O295" s="112"/>
      <c r="P295" s="112"/>
      <c r="Q295" s="108"/>
      <c r="R295" s="108"/>
      <c r="S295" s="112"/>
    </row>
    <row r="296" spans="1:19" ht="15.75" customHeight="1" x14ac:dyDescent="0.2">
      <c r="A296" s="108"/>
      <c r="B296" s="108"/>
      <c r="C296" s="108"/>
      <c r="D296" s="107"/>
      <c r="E296" s="108"/>
      <c r="F296" s="108"/>
      <c r="G296" s="108"/>
      <c r="H296" s="108"/>
      <c r="I296" s="108"/>
      <c r="J296" s="109"/>
      <c r="K296" s="109"/>
      <c r="L296" s="108"/>
      <c r="M296" s="108"/>
      <c r="N296" s="108"/>
      <c r="O296" s="112"/>
      <c r="P296" s="112"/>
      <c r="Q296" s="108"/>
      <c r="R296" s="108"/>
      <c r="S296" s="112"/>
    </row>
    <row r="297" spans="1:19" ht="15.75" customHeight="1" x14ac:dyDescent="0.2">
      <c r="A297" s="108"/>
      <c r="B297" s="108"/>
      <c r="C297" s="108"/>
      <c r="D297" s="107"/>
      <c r="E297" s="108"/>
      <c r="F297" s="108"/>
      <c r="G297" s="108"/>
      <c r="H297" s="108"/>
      <c r="I297" s="108"/>
      <c r="J297" s="109"/>
      <c r="K297" s="109"/>
      <c r="L297" s="108"/>
      <c r="M297" s="108"/>
      <c r="N297" s="108"/>
      <c r="O297" s="112"/>
      <c r="P297" s="112"/>
      <c r="Q297" s="108"/>
      <c r="R297" s="108"/>
      <c r="S297" s="112"/>
    </row>
    <row r="298" spans="1:19" ht="15.75" customHeight="1" x14ac:dyDescent="0.2">
      <c r="A298" s="108"/>
      <c r="B298" s="108"/>
      <c r="C298" s="108"/>
      <c r="D298" s="107"/>
      <c r="E298" s="108"/>
      <c r="F298" s="108"/>
      <c r="G298" s="108"/>
      <c r="H298" s="108"/>
      <c r="I298" s="108"/>
      <c r="J298" s="109"/>
      <c r="K298" s="109"/>
      <c r="L298" s="108"/>
      <c r="M298" s="108"/>
      <c r="N298" s="108"/>
      <c r="O298" s="112"/>
      <c r="P298" s="112"/>
      <c r="Q298" s="108"/>
      <c r="R298" s="108"/>
      <c r="S298" s="112"/>
    </row>
    <row r="299" spans="1:19" ht="15.75" customHeight="1" x14ac:dyDescent="0.2">
      <c r="A299" s="108"/>
      <c r="B299" s="108"/>
      <c r="C299" s="108"/>
      <c r="D299" s="107"/>
      <c r="E299" s="108"/>
      <c r="F299" s="108"/>
      <c r="G299" s="108"/>
      <c r="H299" s="108"/>
      <c r="I299" s="108"/>
      <c r="J299" s="109"/>
      <c r="K299" s="109"/>
      <c r="L299" s="108"/>
      <c r="M299" s="108"/>
      <c r="N299" s="108"/>
      <c r="O299" s="112"/>
      <c r="P299" s="112"/>
      <c r="Q299" s="108"/>
      <c r="R299" s="108"/>
      <c r="S299" s="112"/>
    </row>
    <row r="300" spans="1:19" ht="15.75" customHeight="1" x14ac:dyDescent="0.2">
      <c r="A300" s="108"/>
      <c r="B300" s="108"/>
      <c r="C300" s="108"/>
      <c r="D300" s="107"/>
      <c r="E300" s="108"/>
      <c r="F300" s="108"/>
      <c r="G300" s="108"/>
      <c r="H300" s="108"/>
      <c r="I300" s="108"/>
      <c r="J300" s="109"/>
      <c r="K300" s="109"/>
      <c r="L300" s="108"/>
      <c r="M300" s="108"/>
      <c r="N300" s="108"/>
      <c r="O300" s="112"/>
      <c r="P300" s="112"/>
      <c r="Q300" s="108"/>
      <c r="R300" s="108"/>
      <c r="S300" s="112"/>
    </row>
    <row r="301" spans="1:19" ht="15.75" customHeight="1" x14ac:dyDescent="0.2">
      <c r="A301" s="108"/>
      <c r="B301" s="108"/>
      <c r="C301" s="108"/>
      <c r="D301" s="107"/>
      <c r="E301" s="108"/>
      <c r="F301" s="108"/>
      <c r="G301" s="108"/>
      <c r="H301" s="108"/>
      <c r="I301" s="108"/>
      <c r="J301" s="109"/>
      <c r="K301" s="109"/>
      <c r="L301" s="108"/>
      <c r="M301" s="108"/>
      <c r="N301" s="108"/>
      <c r="O301" s="112"/>
      <c r="P301" s="112"/>
      <c r="Q301" s="108"/>
      <c r="R301" s="108"/>
      <c r="S301" s="112"/>
    </row>
    <row r="302" spans="1:19" ht="15.75" customHeight="1" x14ac:dyDescent="0.2">
      <c r="A302" s="108"/>
      <c r="B302" s="108"/>
      <c r="C302" s="108"/>
      <c r="D302" s="107"/>
      <c r="E302" s="108"/>
      <c r="F302" s="108"/>
      <c r="G302" s="108"/>
      <c r="H302" s="108"/>
      <c r="I302" s="108"/>
      <c r="J302" s="109"/>
      <c r="K302" s="109"/>
      <c r="L302" s="108"/>
      <c r="M302" s="108"/>
      <c r="N302" s="108"/>
      <c r="O302" s="112"/>
      <c r="P302" s="112"/>
      <c r="Q302" s="108"/>
      <c r="R302" s="108"/>
      <c r="S302" s="112"/>
    </row>
    <row r="303" spans="1:19" ht="15.75" customHeight="1" x14ac:dyDescent="0.2">
      <c r="A303" s="108"/>
      <c r="B303" s="108"/>
      <c r="C303" s="108"/>
      <c r="D303" s="107"/>
      <c r="E303" s="108"/>
      <c r="F303" s="108"/>
      <c r="G303" s="108"/>
      <c r="H303" s="108"/>
      <c r="I303" s="108"/>
      <c r="J303" s="109"/>
      <c r="K303" s="109"/>
      <c r="L303" s="108"/>
      <c r="M303" s="108"/>
      <c r="N303" s="108"/>
      <c r="O303" s="112"/>
      <c r="P303" s="112"/>
      <c r="Q303" s="108"/>
      <c r="R303" s="108"/>
      <c r="S303" s="112"/>
    </row>
    <row r="304" spans="1:19" ht="15.75" customHeight="1" x14ac:dyDescent="0.2">
      <c r="A304" s="108"/>
      <c r="B304" s="108"/>
      <c r="C304" s="108"/>
      <c r="D304" s="107"/>
      <c r="E304" s="108"/>
      <c r="F304" s="108"/>
      <c r="G304" s="108"/>
      <c r="H304" s="108"/>
      <c r="I304" s="108"/>
      <c r="J304" s="109"/>
      <c r="K304" s="109"/>
      <c r="L304" s="108"/>
      <c r="M304" s="108"/>
      <c r="N304" s="108"/>
      <c r="O304" s="112"/>
      <c r="P304" s="112"/>
      <c r="Q304" s="108"/>
      <c r="R304" s="108"/>
      <c r="S304" s="112"/>
    </row>
    <row r="305" spans="1:19" ht="15.75" customHeight="1" x14ac:dyDescent="0.2">
      <c r="A305" s="108"/>
      <c r="B305" s="108"/>
      <c r="C305" s="108"/>
      <c r="D305" s="107"/>
      <c r="E305" s="108"/>
      <c r="F305" s="108"/>
      <c r="G305" s="108"/>
      <c r="H305" s="108"/>
      <c r="I305" s="108"/>
      <c r="J305" s="109"/>
      <c r="K305" s="109"/>
      <c r="L305" s="108"/>
      <c r="M305" s="108"/>
      <c r="N305" s="108"/>
      <c r="O305" s="112"/>
      <c r="P305" s="112"/>
      <c r="Q305" s="108"/>
      <c r="R305" s="108"/>
      <c r="S305" s="112"/>
    </row>
    <row r="306" spans="1:19" ht="15.75" customHeight="1" x14ac:dyDescent="0.2">
      <c r="A306" s="108"/>
      <c r="B306" s="108"/>
      <c r="C306" s="108"/>
      <c r="D306" s="107"/>
      <c r="E306" s="108"/>
      <c r="F306" s="108"/>
      <c r="G306" s="108"/>
      <c r="H306" s="108"/>
      <c r="I306" s="108"/>
      <c r="J306" s="109"/>
      <c r="K306" s="109"/>
      <c r="L306" s="108"/>
      <c r="M306" s="108"/>
      <c r="N306" s="108"/>
      <c r="O306" s="112"/>
      <c r="P306" s="112"/>
      <c r="Q306" s="108"/>
      <c r="R306" s="108"/>
      <c r="S306" s="112"/>
    </row>
    <row r="307" spans="1:19" ht="15.75" customHeight="1" x14ac:dyDescent="0.2">
      <c r="A307" s="108"/>
      <c r="B307" s="108"/>
      <c r="C307" s="108"/>
      <c r="D307" s="107"/>
      <c r="E307" s="108"/>
      <c r="F307" s="108"/>
      <c r="G307" s="108"/>
      <c r="H307" s="108"/>
      <c r="I307" s="108"/>
      <c r="J307" s="109"/>
      <c r="K307" s="109"/>
      <c r="L307" s="108"/>
      <c r="M307" s="108"/>
      <c r="N307" s="108"/>
      <c r="O307" s="112"/>
      <c r="P307" s="112"/>
      <c r="Q307" s="108"/>
      <c r="R307" s="108"/>
      <c r="S307" s="112"/>
    </row>
    <row r="308" spans="1:19" ht="15.75" customHeight="1" x14ac:dyDescent="0.2">
      <c r="A308" s="108"/>
      <c r="B308" s="108"/>
      <c r="C308" s="108"/>
      <c r="D308" s="107"/>
      <c r="E308" s="108"/>
      <c r="F308" s="108"/>
      <c r="G308" s="108"/>
      <c r="H308" s="108"/>
      <c r="I308" s="108"/>
      <c r="J308" s="109"/>
      <c r="K308" s="109"/>
      <c r="L308" s="108"/>
      <c r="M308" s="108"/>
      <c r="N308" s="108"/>
      <c r="O308" s="112"/>
      <c r="P308" s="112"/>
      <c r="Q308" s="108"/>
      <c r="R308" s="108"/>
      <c r="S308" s="112"/>
    </row>
    <row r="309" spans="1:19" ht="15.75" customHeight="1" x14ac:dyDescent="0.2">
      <c r="A309" s="108"/>
      <c r="B309" s="108"/>
      <c r="C309" s="108"/>
      <c r="D309" s="107"/>
      <c r="E309" s="108"/>
      <c r="F309" s="108"/>
      <c r="G309" s="108"/>
      <c r="H309" s="108"/>
      <c r="I309" s="108"/>
      <c r="J309" s="109"/>
      <c r="K309" s="109"/>
      <c r="L309" s="108"/>
      <c r="M309" s="108"/>
      <c r="N309" s="108"/>
      <c r="O309" s="112"/>
      <c r="P309" s="112"/>
      <c r="Q309" s="108"/>
      <c r="R309" s="108"/>
      <c r="S309" s="112"/>
    </row>
    <row r="310" spans="1:19" ht="15.75" customHeight="1" x14ac:dyDescent="0.2">
      <c r="A310" s="108"/>
      <c r="B310" s="108"/>
      <c r="C310" s="108"/>
      <c r="D310" s="107"/>
      <c r="E310" s="108"/>
      <c r="F310" s="108"/>
      <c r="G310" s="108"/>
      <c r="H310" s="108"/>
      <c r="I310" s="108"/>
      <c r="J310" s="109"/>
      <c r="K310" s="109"/>
      <c r="L310" s="108"/>
      <c r="M310" s="108"/>
      <c r="N310" s="108"/>
      <c r="O310" s="112"/>
      <c r="P310" s="112"/>
      <c r="Q310" s="108"/>
      <c r="R310" s="108"/>
      <c r="S310" s="112"/>
    </row>
    <row r="311" spans="1:19" ht="15.75" customHeight="1" x14ac:dyDescent="0.2">
      <c r="A311" s="108"/>
      <c r="B311" s="108"/>
      <c r="C311" s="108"/>
      <c r="D311" s="107"/>
      <c r="E311" s="108"/>
      <c r="F311" s="108"/>
      <c r="G311" s="108"/>
      <c r="H311" s="108"/>
      <c r="I311" s="108"/>
      <c r="J311" s="109"/>
      <c r="K311" s="109"/>
      <c r="L311" s="108"/>
      <c r="M311" s="108"/>
      <c r="N311" s="108"/>
      <c r="O311" s="112"/>
      <c r="P311" s="112"/>
      <c r="Q311" s="108"/>
      <c r="R311" s="108"/>
      <c r="S311" s="112"/>
    </row>
    <row r="312" spans="1:19" ht="15.75" customHeight="1" x14ac:dyDescent="0.2">
      <c r="A312" s="108"/>
      <c r="B312" s="108"/>
      <c r="C312" s="108"/>
      <c r="D312" s="107"/>
      <c r="E312" s="108"/>
      <c r="F312" s="108"/>
      <c r="G312" s="108"/>
      <c r="H312" s="108"/>
      <c r="I312" s="108"/>
      <c r="J312" s="109"/>
      <c r="K312" s="109"/>
      <c r="L312" s="108"/>
      <c r="M312" s="108"/>
      <c r="N312" s="108"/>
      <c r="O312" s="112"/>
      <c r="P312" s="112"/>
      <c r="Q312" s="108"/>
      <c r="R312" s="108"/>
      <c r="S312" s="112"/>
    </row>
    <row r="313" spans="1:19" ht="15.75" customHeight="1" x14ac:dyDescent="0.2">
      <c r="A313" s="108"/>
      <c r="B313" s="108"/>
      <c r="C313" s="108"/>
      <c r="D313" s="107"/>
      <c r="E313" s="108"/>
      <c r="F313" s="108"/>
      <c r="G313" s="108"/>
      <c r="H313" s="108"/>
      <c r="I313" s="108"/>
      <c r="J313" s="109"/>
      <c r="K313" s="109"/>
      <c r="L313" s="108"/>
      <c r="M313" s="108"/>
      <c r="N313" s="108"/>
      <c r="O313" s="112"/>
      <c r="P313" s="112"/>
      <c r="Q313" s="108"/>
      <c r="R313" s="108"/>
      <c r="S313" s="112"/>
    </row>
    <row r="314" spans="1:19" ht="15.75" customHeight="1" x14ac:dyDescent="0.2">
      <c r="A314" s="108"/>
      <c r="B314" s="108"/>
      <c r="C314" s="108"/>
      <c r="D314" s="107"/>
      <c r="E314" s="108"/>
      <c r="F314" s="108"/>
      <c r="G314" s="108"/>
      <c r="H314" s="108"/>
      <c r="I314" s="108"/>
      <c r="J314" s="109"/>
      <c r="K314" s="109"/>
      <c r="L314" s="108"/>
      <c r="M314" s="108"/>
      <c r="N314" s="108"/>
      <c r="O314" s="112"/>
      <c r="P314" s="112"/>
      <c r="Q314" s="108"/>
      <c r="R314" s="108"/>
      <c r="S314" s="112"/>
    </row>
    <row r="315" spans="1:19" ht="15.75" customHeight="1" x14ac:dyDescent="0.2">
      <c r="A315" s="108"/>
      <c r="B315" s="108"/>
      <c r="C315" s="108"/>
      <c r="D315" s="107"/>
      <c r="E315" s="108"/>
      <c r="F315" s="108"/>
      <c r="G315" s="108"/>
      <c r="H315" s="108"/>
      <c r="I315" s="108"/>
      <c r="J315" s="109"/>
      <c r="K315" s="109"/>
      <c r="L315" s="108"/>
      <c r="M315" s="108"/>
      <c r="N315" s="108"/>
      <c r="O315" s="112"/>
      <c r="P315" s="112"/>
      <c r="Q315" s="108"/>
      <c r="R315" s="108"/>
      <c r="S315" s="112"/>
    </row>
    <row r="316" spans="1:19" ht="15.75" customHeight="1" x14ac:dyDescent="0.2">
      <c r="A316" s="108"/>
      <c r="B316" s="108"/>
      <c r="C316" s="108"/>
      <c r="D316" s="107"/>
      <c r="E316" s="108"/>
      <c r="F316" s="108"/>
      <c r="G316" s="108"/>
      <c r="H316" s="108"/>
      <c r="I316" s="108"/>
      <c r="J316" s="109"/>
      <c r="K316" s="109"/>
      <c r="L316" s="108"/>
      <c r="M316" s="108"/>
      <c r="N316" s="108"/>
      <c r="O316" s="112"/>
      <c r="P316" s="112"/>
      <c r="Q316" s="108"/>
      <c r="R316" s="108"/>
      <c r="S316" s="112"/>
    </row>
    <row r="317" spans="1:19" ht="15.75" customHeight="1" x14ac:dyDescent="0.2">
      <c r="A317" s="108"/>
      <c r="B317" s="108"/>
      <c r="C317" s="108"/>
      <c r="D317" s="107"/>
      <c r="E317" s="108"/>
      <c r="F317" s="108"/>
      <c r="G317" s="108"/>
      <c r="H317" s="108"/>
      <c r="I317" s="108"/>
      <c r="J317" s="109"/>
      <c r="K317" s="109"/>
      <c r="L317" s="108"/>
      <c r="M317" s="108"/>
      <c r="N317" s="108"/>
      <c r="O317" s="112"/>
      <c r="P317" s="112"/>
      <c r="Q317" s="108"/>
      <c r="R317" s="108"/>
      <c r="S317" s="112"/>
    </row>
    <row r="318" spans="1:19" ht="15.75" customHeight="1" x14ac:dyDescent="0.2">
      <c r="A318" s="108"/>
      <c r="B318" s="108"/>
      <c r="C318" s="108"/>
      <c r="D318" s="107"/>
      <c r="E318" s="108"/>
      <c r="F318" s="108"/>
      <c r="G318" s="108"/>
      <c r="H318" s="108"/>
      <c r="I318" s="108"/>
      <c r="J318" s="109"/>
      <c r="K318" s="109"/>
      <c r="L318" s="108"/>
      <c r="M318" s="108"/>
      <c r="N318" s="108"/>
      <c r="O318" s="112"/>
      <c r="P318" s="112"/>
      <c r="Q318" s="108"/>
      <c r="R318" s="108"/>
      <c r="S318" s="112"/>
    </row>
    <row r="319" spans="1:19" ht="15.75" customHeight="1" x14ac:dyDescent="0.2">
      <c r="A319" s="108"/>
      <c r="B319" s="108"/>
      <c r="C319" s="108"/>
      <c r="D319" s="107"/>
      <c r="E319" s="108"/>
      <c r="F319" s="108"/>
      <c r="G319" s="108"/>
      <c r="H319" s="108"/>
      <c r="I319" s="108"/>
      <c r="J319" s="109"/>
      <c r="K319" s="109"/>
      <c r="L319" s="108"/>
      <c r="M319" s="108"/>
      <c r="N319" s="108"/>
      <c r="O319" s="112"/>
      <c r="P319" s="112"/>
      <c r="Q319" s="108"/>
      <c r="R319" s="108"/>
      <c r="S319" s="112"/>
    </row>
    <row r="320" spans="1:19" ht="15.75" customHeight="1" x14ac:dyDescent="0.2">
      <c r="A320" s="108"/>
      <c r="B320" s="108"/>
      <c r="C320" s="108"/>
      <c r="D320" s="107"/>
      <c r="E320" s="108"/>
      <c r="F320" s="108"/>
      <c r="G320" s="108"/>
      <c r="H320" s="108"/>
      <c r="I320" s="108"/>
      <c r="J320" s="109"/>
      <c r="K320" s="109"/>
      <c r="L320" s="108"/>
      <c r="M320" s="108"/>
      <c r="N320" s="108"/>
      <c r="O320" s="112"/>
      <c r="P320" s="112"/>
      <c r="Q320" s="108"/>
      <c r="R320" s="108"/>
      <c r="S320" s="112"/>
    </row>
    <row r="321" spans="1:19" ht="15.75" customHeight="1" x14ac:dyDescent="0.2">
      <c r="A321" s="108"/>
      <c r="B321" s="108"/>
      <c r="C321" s="108"/>
      <c r="D321" s="107"/>
      <c r="E321" s="108"/>
      <c r="F321" s="108"/>
      <c r="G321" s="108"/>
      <c r="H321" s="108"/>
      <c r="I321" s="108"/>
      <c r="J321" s="109"/>
      <c r="K321" s="109"/>
      <c r="L321" s="108"/>
      <c r="M321" s="108"/>
      <c r="N321" s="108"/>
      <c r="O321" s="112"/>
      <c r="P321" s="112"/>
      <c r="Q321" s="108"/>
      <c r="R321" s="108"/>
      <c r="S321" s="112"/>
    </row>
    <row r="322" spans="1:19" ht="15.75" customHeight="1" x14ac:dyDescent="0.2">
      <c r="A322" s="108"/>
      <c r="B322" s="108"/>
      <c r="C322" s="108"/>
      <c r="D322" s="107"/>
      <c r="E322" s="108"/>
      <c r="F322" s="108"/>
      <c r="G322" s="108"/>
      <c r="H322" s="108"/>
      <c r="I322" s="108"/>
      <c r="J322" s="109"/>
      <c r="K322" s="109"/>
      <c r="L322" s="108"/>
      <c r="M322" s="108"/>
      <c r="N322" s="108"/>
      <c r="O322" s="112"/>
      <c r="P322" s="112"/>
      <c r="Q322" s="108"/>
      <c r="R322" s="108"/>
      <c r="S322" s="112"/>
    </row>
    <row r="323" spans="1:19" ht="15.75" customHeight="1" x14ac:dyDescent="0.2">
      <c r="A323" s="108"/>
      <c r="B323" s="108"/>
      <c r="C323" s="108"/>
      <c r="D323" s="107"/>
      <c r="E323" s="108"/>
      <c r="F323" s="108"/>
      <c r="G323" s="108"/>
      <c r="H323" s="108"/>
      <c r="I323" s="108"/>
      <c r="J323" s="109"/>
      <c r="K323" s="109"/>
      <c r="L323" s="108"/>
      <c r="M323" s="108"/>
      <c r="N323" s="108"/>
      <c r="O323" s="112"/>
      <c r="P323" s="112"/>
      <c r="Q323" s="108"/>
      <c r="R323" s="108"/>
      <c r="S323" s="112"/>
    </row>
    <row r="324" spans="1:19" ht="15.75" customHeight="1" x14ac:dyDescent="0.2">
      <c r="A324" s="108"/>
      <c r="B324" s="108"/>
      <c r="C324" s="108"/>
      <c r="D324" s="107"/>
      <c r="E324" s="108"/>
      <c r="F324" s="108"/>
      <c r="G324" s="108"/>
      <c r="H324" s="108"/>
      <c r="I324" s="108"/>
      <c r="J324" s="109"/>
      <c r="K324" s="109"/>
      <c r="L324" s="108"/>
      <c r="M324" s="108"/>
      <c r="N324" s="108"/>
      <c r="O324" s="112"/>
      <c r="P324" s="112"/>
      <c r="Q324" s="108"/>
      <c r="R324" s="108"/>
      <c r="S324" s="112"/>
    </row>
    <row r="325" spans="1:19" ht="15.75" customHeight="1" x14ac:dyDescent="0.2">
      <c r="A325" s="108"/>
      <c r="B325" s="108"/>
      <c r="C325" s="108"/>
      <c r="D325" s="107"/>
      <c r="E325" s="108"/>
      <c r="F325" s="108"/>
      <c r="G325" s="108"/>
      <c r="H325" s="108"/>
      <c r="I325" s="108"/>
      <c r="J325" s="109"/>
      <c r="K325" s="109"/>
      <c r="L325" s="108"/>
      <c r="M325" s="108"/>
      <c r="N325" s="108"/>
      <c r="O325" s="112"/>
      <c r="P325" s="112"/>
      <c r="Q325" s="108"/>
      <c r="R325" s="108"/>
      <c r="S325" s="112"/>
    </row>
    <row r="326" spans="1:19" ht="15.75" customHeight="1" x14ac:dyDescent="0.2">
      <c r="A326" s="108"/>
      <c r="B326" s="108"/>
      <c r="C326" s="108"/>
      <c r="D326" s="107"/>
      <c r="E326" s="108"/>
      <c r="F326" s="108"/>
      <c r="G326" s="108"/>
      <c r="H326" s="108"/>
      <c r="I326" s="108"/>
      <c r="J326" s="109"/>
      <c r="K326" s="109"/>
      <c r="L326" s="108"/>
      <c r="M326" s="108"/>
      <c r="N326" s="108"/>
      <c r="O326" s="112"/>
      <c r="P326" s="112"/>
      <c r="Q326" s="108"/>
      <c r="R326" s="108"/>
      <c r="S326" s="112"/>
    </row>
    <row r="327" spans="1:19" ht="15.75" customHeight="1" x14ac:dyDescent="0.2">
      <c r="A327" s="108"/>
      <c r="B327" s="108"/>
      <c r="C327" s="108"/>
      <c r="D327" s="107"/>
      <c r="E327" s="108"/>
      <c r="F327" s="108"/>
      <c r="G327" s="108"/>
      <c r="H327" s="108"/>
      <c r="I327" s="108"/>
      <c r="J327" s="109"/>
      <c r="K327" s="109"/>
      <c r="L327" s="108"/>
      <c r="M327" s="108"/>
      <c r="N327" s="108"/>
      <c r="O327" s="112"/>
      <c r="P327" s="112"/>
      <c r="Q327" s="108"/>
      <c r="R327" s="108"/>
      <c r="S327" s="112"/>
    </row>
    <row r="328" spans="1:19" ht="15.75" customHeight="1" x14ac:dyDescent="0.2">
      <c r="A328" s="108"/>
      <c r="B328" s="108"/>
      <c r="C328" s="108"/>
      <c r="D328" s="107"/>
      <c r="E328" s="108"/>
      <c r="F328" s="108"/>
      <c r="G328" s="108"/>
      <c r="H328" s="108"/>
      <c r="I328" s="108"/>
      <c r="J328" s="109"/>
      <c r="K328" s="109"/>
      <c r="L328" s="108"/>
      <c r="M328" s="108"/>
      <c r="N328" s="108"/>
      <c r="O328" s="112"/>
      <c r="P328" s="112"/>
      <c r="Q328" s="108"/>
      <c r="R328" s="108"/>
      <c r="S328" s="112"/>
    </row>
    <row r="329" spans="1:19" ht="15.75" customHeight="1" x14ac:dyDescent="0.2">
      <c r="A329" s="108"/>
      <c r="B329" s="108"/>
      <c r="C329" s="108"/>
      <c r="D329" s="107"/>
      <c r="E329" s="108"/>
      <c r="F329" s="108"/>
      <c r="G329" s="108"/>
      <c r="H329" s="108"/>
      <c r="I329" s="108"/>
      <c r="J329" s="109"/>
      <c r="K329" s="109"/>
      <c r="L329" s="108"/>
      <c r="M329" s="108"/>
      <c r="N329" s="108"/>
      <c r="O329" s="112"/>
      <c r="P329" s="112"/>
      <c r="Q329" s="108"/>
      <c r="R329" s="108"/>
      <c r="S329" s="112"/>
    </row>
    <row r="330" spans="1:19" ht="15.75" customHeight="1" x14ac:dyDescent="0.2">
      <c r="A330" s="108"/>
      <c r="B330" s="108"/>
      <c r="C330" s="108"/>
      <c r="D330" s="107"/>
      <c r="E330" s="108"/>
      <c r="F330" s="108"/>
      <c r="G330" s="108"/>
      <c r="H330" s="108"/>
      <c r="I330" s="108"/>
      <c r="J330" s="109"/>
      <c r="K330" s="109"/>
      <c r="L330" s="108"/>
      <c r="M330" s="108"/>
      <c r="N330" s="108"/>
      <c r="O330" s="112"/>
      <c r="P330" s="112"/>
      <c r="Q330" s="108"/>
      <c r="R330" s="108"/>
      <c r="S330" s="112"/>
    </row>
    <row r="331" spans="1:19" ht="15.75" customHeight="1" x14ac:dyDescent="0.2">
      <c r="A331" s="108"/>
      <c r="B331" s="108"/>
      <c r="C331" s="108"/>
      <c r="D331" s="107"/>
      <c r="E331" s="108"/>
      <c r="F331" s="108"/>
      <c r="G331" s="108"/>
      <c r="H331" s="108"/>
      <c r="I331" s="108"/>
      <c r="J331" s="109"/>
      <c r="K331" s="109"/>
      <c r="L331" s="108"/>
      <c r="M331" s="108"/>
      <c r="N331" s="108"/>
      <c r="O331" s="112"/>
      <c r="P331" s="112"/>
      <c r="Q331" s="108"/>
      <c r="R331" s="108"/>
      <c r="S331" s="112"/>
    </row>
    <row r="332" spans="1:19" ht="15.75" customHeight="1" x14ac:dyDescent="0.2">
      <c r="A332" s="108"/>
      <c r="B332" s="108"/>
      <c r="C332" s="108"/>
      <c r="D332" s="107"/>
      <c r="E332" s="108"/>
      <c r="F332" s="108"/>
      <c r="G332" s="108"/>
      <c r="H332" s="108"/>
      <c r="I332" s="108"/>
      <c r="J332" s="109"/>
      <c r="K332" s="109"/>
      <c r="L332" s="108"/>
      <c r="M332" s="108"/>
      <c r="N332" s="108"/>
      <c r="O332" s="112"/>
      <c r="P332" s="112"/>
      <c r="Q332" s="108"/>
      <c r="R332" s="108"/>
      <c r="S332" s="112"/>
    </row>
    <row r="333" spans="1:19" ht="15.75" customHeight="1" x14ac:dyDescent="0.2">
      <c r="A333" s="108"/>
      <c r="B333" s="108"/>
      <c r="C333" s="108"/>
      <c r="D333" s="107"/>
      <c r="E333" s="108"/>
      <c r="F333" s="108"/>
      <c r="G333" s="108"/>
      <c r="H333" s="108"/>
      <c r="I333" s="108"/>
      <c r="J333" s="109"/>
      <c r="K333" s="109"/>
      <c r="L333" s="108"/>
      <c r="M333" s="108"/>
      <c r="N333" s="108"/>
      <c r="O333" s="112"/>
      <c r="P333" s="112"/>
      <c r="Q333" s="108"/>
      <c r="R333" s="108"/>
      <c r="S333" s="112"/>
    </row>
    <row r="334" spans="1:19" ht="15.75" customHeight="1" x14ac:dyDescent="0.2">
      <c r="A334" s="108"/>
      <c r="B334" s="108"/>
      <c r="C334" s="108"/>
      <c r="D334" s="107"/>
      <c r="E334" s="108"/>
      <c r="F334" s="108"/>
      <c r="G334" s="108"/>
      <c r="H334" s="108"/>
      <c r="I334" s="108"/>
      <c r="J334" s="109"/>
      <c r="K334" s="109"/>
      <c r="L334" s="108"/>
      <c r="M334" s="108"/>
      <c r="N334" s="108"/>
      <c r="O334" s="112"/>
      <c r="P334" s="112"/>
      <c r="Q334" s="108"/>
      <c r="R334" s="108"/>
      <c r="S334" s="112"/>
    </row>
    <row r="335" spans="1:19" ht="15.75" customHeight="1" x14ac:dyDescent="0.2">
      <c r="A335" s="108"/>
      <c r="B335" s="108"/>
      <c r="C335" s="108"/>
      <c r="D335" s="107"/>
      <c r="E335" s="108"/>
      <c r="F335" s="108"/>
      <c r="G335" s="108"/>
      <c r="H335" s="108"/>
      <c r="I335" s="108"/>
      <c r="J335" s="109"/>
      <c r="K335" s="109"/>
      <c r="L335" s="108"/>
      <c r="M335" s="108"/>
      <c r="N335" s="108"/>
      <c r="O335" s="112"/>
      <c r="P335" s="112"/>
      <c r="Q335" s="108"/>
      <c r="R335" s="108"/>
      <c r="S335" s="112"/>
    </row>
    <row r="336" spans="1:19" ht="15.75" customHeight="1" x14ac:dyDescent="0.2">
      <c r="A336" s="108"/>
      <c r="B336" s="108"/>
      <c r="C336" s="108"/>
      <c r="D336" s="107"/>
      <c r="E336" s="108"/>
      <c r="F336" s="108"/>
      <c r="G336" s="108"/>
      <c r="H336" s="108"/>
      <c r="I336" s="108"/>
      <c r="J336" s="109"/>
      <c r="K336" s="109"/>
      <c r="L336" s="108"/>
      <c r="M336" s="108"/>
      <c r="N336" s="108"/>
      <c r="O336" s="112"/>
      <c r="P336" s="112"/>
      <c r="Q336" s="108"/>
      <c r="R336" s="108"/>
      <c r="S336" s="112"/>
    </row>
    <row r="337" spans="1:19" ht="15.75" customHeight="1" x14ac:dyDescent="0.2">
      <c r="A337" s="108"/>
      <c r="B337" s="108"/>
      <c r="C337" s="108"/>
      <c r="D337" s="107"/>
      <c r="E337" s="108"/>
      <c r="F337" s="108"/>
      <c r="G337" s="108"/>
      <c r="H337" s="108"/>
      <c r="I337" s="108"/>
      <c r="J337" s="109"/>
      <c r="K337" s="109"/>
      <c r="L337" s="108"/>
      <c r="M337" s="108"/>
      <c r="N337" s="108"/>
      <c r="O337" s="112"/>
      <c r="P337" s="112"/>
      <c r="Q337" s="108"/>
      <c r="R337" s="108"/>
      <c r="S337" s="112"/>
    </row>
    <row r="338" spans="1:19" ht="15.75" customHeight="1" x14ac:dyDescent="0.2">
      <c r="A338" s="108"/>
      <c r="B338" s="108"/>
      <c r="C338" s="108"/>
      <c r="D338" s="107"/>
      <c r="E338" s="108"/>
      <c r="F338" s="108"/>
      <c r="G338" s="108"/>
      <c r="H338" s="108"/>
      <c r="I338" s="108"/>
      <c r="J338" s="109"/>
      <c r="K338" s="109"/>
      <c r="L338" s="108"/>
      <c r="M338" s="108"/>
      <c r="N338" s="108"/>
      <c r="O338" s="112"/>
      <c r="P338" s="112"/>
      <c r="Q338" s="108"/>
      <c r="R338" s="108"/>
      <c r="S338" s="112"/>
    </row>
    <row r="339" spans="1:19" ht="15.75" customHeight="1" x14ac:dyDescent="0.2">
      <c r="A339" s="108"/>
      <c r="B339" s="108"/>
      <c r="C339" s="108"/>
      <c r="D339" s="107"/>
      <c r="E339" s="108"/>
      <c r="F339" s="108"/>
      <c r="G339" s="108"/>
      <c r="H339" s="108"/>
      <c r="I339" s="108"/>
      <c r="J339" s="109"/>
      <c r="K339" s="109"/>
      <c r="L339" s="108"/>
      <c r="M339" s="108"/>
      <c r="N339" s="108"/>
      <c r="O339" s="112"/>
      <c r="P339" s="112"/>
      <c r="Q339" s="108"/>
      <c r="R339" s="108"/>
      <c r="S339" s="112"/>
    </row>
    <row r="340" spans="1:19" ht="15.75" customHeight="1" x14ac:dyDescent="0.2">
      <c r="A340" s="108"/>
      <c r="B340" s="108"/>
      <c r="C340" s="108"/>
      <c r="D340" s="107"/>
      <c r="E340" s="108"/>
      <c r="F340" s="108"/>
      <c r="G340" s="108"/>
      <c r="H340" s="108"/>
      <c r="I340" s="108"/>
      <c r="J340" s="109"/>
      <c r="K340" s="109"/>
      <c r="L340" s="108"/>
      <c r="M340" s="108"/>
      <c r="N340" s="108"/>
      <c r="O340" s="112"/>
      <c r="P340" s="112"/>
      <c r="Q340" s="108"/>
      <c r="R340" s="108"/>
      <c r="S340" s="112"/>
    </row>
    <row r="341" spans="1:19" ht="15.75" customHeight="1" x14ac:dyDescent="0.2">
      <c r="A341" s="108"/>
      <c r="B341" s="108"/>
      <c r="C341" s="108"/>
      <c r="D341" s="107"/>
      <c r="E341" s="108"/>
      <c r="F341" s="108"/>
      <c r="G341" s="108"/>
      <c r="H341" s="108"/>
      <c r="I341" s="108"/>
      <c r="J341" s="109"/>
      <c r="K341" s="109"/>
      <c r="L341" s="108"/>
      <c r="M341" s="108"/>
      <c r="N341" s="108"/>
      <c r="O341" s="112"/>
      <c r="P341" s="112"/>
      <c r="Q341" s="108"/>
      <c r="R341" s="108"/>
      <c r="S341" s="112"/>
    </row>
    <row r="342" spans="1:19" ht="15.75" customHeight="1" x14ac:dyDescent="0.2">
      <c r="A342" s="108"/>
      <c r="B342" s="108"/>
      <c r="C342" s="108"/>
      <c r="D342" s="107"/>
      <c r="E342" s="108"/>
      <c r="F342" s="108"/>
      <c r="G342" s="108"/>
      <c r="H342" s="108"/>
      <c r="I342" s="108"/>
      <c r="J342" s="109"/>
      <c r="K342" s="109"/>
      <c r="L342" s="108"/>
      <c r="M342" s="108"/>
      <c r="N342" s="108"/>
      <c r="O342" s="112"/>
      <c r="P342" s="112"/>
      <c r="Q342" s="108"/>
      <c r="R342" s="108"/>
      <c r="S342" s="112"/>
    </row>
    <row r="343" spans="1:19" ht="15.75" customHeight="1" x14ac:dyDescent="0.2">
      <c r="A343" s="108"/>
      <c r="B343" s="108"/>
      <c r="C343" s="108"/>
      <c r="D343" s="107"/>
      <c r="E343" s="108"/>
      <c r="F343" s="108"/>
      <c r="G343" s="108"/>
      <c r="H343" s="108"/>
      <c r="I343" s="108"/>
      <c r="J343" s="109"/>
      <c r="K343" s="109"/>
      <c r="L343" s="108"/>
      <c r="M343" s="108"/>
      <c r="N343" s="108"/>
      <c r="O343" s="112"/>
      <c r="P343" s="112"/>
      <c r="Q343" s="108"/>
      <c r="R343" s="108"/>
      <c r="S343" s="112"/>
    </row>
    <row r="344" spans="1:19" ht="15.75" customHeight="1" x14ac:dyDescent="0.2">
      <c r="A344" s="108"/>
      <c r="B344" s="108"/>
      <c r="C344" s="108"/>
      <c r="D344" s="107"/>
      <c r="E344" s="108"/>
      <c r="F344" s="108"/>
      <c r="G344" s="108"/>
      <c r="H344" s="108"/>
      <c r="I344" s="108"/>
      <c r="J344" s="109"/>
      <c r="K344" s="109"/>
      <c r="L344" s="108"/>
      <c r="M344" s="108"/>
      <c r="N344" s="108"/>
      <c r="O344" s="112"/>
      <c r="P344" s="112"/>
      <c r="Q344" s="108"/>
      <c r="R344" s="108"/>
      <c r="S344" s="112"/>
    </row>
    <row r="345" spans="1:19" ht="15.75" customHeight="1" x14ac:dyDescent="0.2">
      <c r="A345" s="108"/>
      <c r="B345" s="108"/>
      <c r="C345" s="108"/>
      <c r="D345" s="107"/>
      <c r="E345" s="108"/>
      <c r="F345" s="108"/>
      <c r="G345" s="108"/>
      <c r="H345" s="108"/>
      <c r="I345" s="108"/>
      <c r="J345" s="109"/>
      <c r="K345" s="109"/>
      <c r="L345" s="108"/>
      <c r="M345" s="108"/>
      <c r="N345" s="108"/>
      <c r="O345" s="112"/>
      <c r="P345" s="112"/>
      <c r="Q345" s="108"/>
      <c r="R345" s="108"/>
      <c r="S345" s="112"/>
    </row>
    <row r="346" spans="1:19" ht="15.75" customHeight="1" x14ac:dyDescent="0.2">
      <c r="A346" s="108"/>
      <c r="B346" s="108"/>
      <c r="C346" s="108"/>
      <c r="D346" s="107"/>
      <c r="E346" s="108"/>
      <c r="F346" s="108"/>
      <c r="G346" s="108"/>
      <c r="H346" s="108"/>
      <c r="I346" s="108"/>
      <c r="J346" s="109"/>
      <c r="K346" s="109"/>
      <c r="L346" s="108"/>
      <c r="M346" s="108"/>
      <c r="N346" s="108"/>
      <c r="O346" s="112"/>
      <c r="P346" s="112"/>
      <c r="Q346" s="108"/>
      <c r="R346" s="108"/>
      <c r="S346" s="112"/>
    </row>
    <row r="347" spans="1:19" ht="15.75" customHeight="1" x14ac:dyDescent="0.2">
      <c r="A347" s="108"/>
      <c r="B347" s="108"/>
      <c r="C347" s="108"/>
      <c r="D347" s="107"/>
      <c r="E347" s="108"/>
      <c r="F347" s="108"/>
      <c r="G347" s="108"/>
      <c r="H347" s="108"/>
      <c r="I347" s="108"/>
      <c r="J347" s="109"/>
      <c r="K347" s="109"/>
      <c r="L347" s="108"/>
      <c r="M347" s="108"/>
      <c r="N347" s="108"/>
      <c r="O347" s="112"/>
      <c r="P347" s="112"/>
      <c r="Q347" s="108"/>
      <c r="R347" s="108"/>
      <c r="S347" s="112"/>
    </row>
    <row r="348" spans="1:19" ht="15.75" customHeight="1" x14ac:dyDescent="0.2">
      <c r="A348" s="108"/>
      <c r="B348" s="108"/>
      <c r="C348" s="108"/>
      <c r="D348" s="107"/>
      <c r="E348" s="108"/>
      <c r="F348" s="108"/>
      <c r="G348" s="108"/>
      <c r="H348" s="108"/>
      <c r="I348" s="108"/>
      <c r="J348" s="109"/>
      <c r="K348" s="109"/>
      <c r="L348" s="108"/>
      <c r="M348" s="108"/>
      <c r="N348" s="108"/>
      <c r="O348" s="112"/>
      <c r="P348" s="112"/>
      <c r="Q348" s="108"/>
      <c r="R348" s="108"/>
      <c r="S348" s="112"/>
    </row>
    <row r="349" spans="1:19" ht="15.75" customHeight="1" x14ac:dyDescent="0.2">
      <c r="A349" s="108"/>
      <c r="B349" s="108"/>
      <c r="C349" s="108"/>
      <c r="D349" s="107"/>
      <c r="E349" s="108"/>
      <c r="F349" s="108"/>
      <c r="G349" s="108"/>
      <c r="H349" s="108"/>
      <c r="I349" s="108"/>
      <c r="J349" s="109"/>
      <c r="K349" s="109"/>
      <c r="L349" s="108"/>
      <c r="M349" s="108"/>
      <c r="N349" s="108"/>
      <c r="O349" s="112"/>
      <c r="P349" s="112"/>
      <c r="Q349" s="108"/>
      <c r="R349" s="108"/>
      <c r="S349" s="112"/>
    </row>
    <row r="350" spans="1:19" ht="15.75" customHeight="1" x14ac:dyDescent="0.2">
      <c r="A350" s="108"/>
      <c r="B350" s="108"/>
      <c r="C350" s="108"/>
      <c r="D350" s="107"/>
      <c r="E350" s="108"/>
      <c r="F350" s="108"/>
      <c r="G350" s="108"/>
      <c r="H350" s="108"/>
      <c r="I350" s="108"/>
      <c r="J350" s="109"/>
      <c r="K350" s="109"/>
      <c r="L350" s="108"/>
      <c r="M350" s="108"/>
      <c r="N350" s="108"/>
      <c r="O350" s="112"/>
      <c r="P350" s="112"/>
      <c r="Q350" s="108"/>
      <c r="R350" s="108"/>
      <c r="S350" s="112"/>
    </row>
    <row r="351" spans="1:19" ht="15.75" customHeight="1" x14ac:dyDescent="0.2">
      <c r="A351" s="108"/>
      <c r="B351" s="108"/>
      <c r="C351" s="108"/>
      <c r="D351" s="107"/>
      <c r="E351" s="108"/>
      <c r="F351" s="108"/>
      <c r="G351" s="108"/>
      <c r="H351" s="108"/>
      <c r="I351" s="108"/>
      <c r="J351" s="109"/>
      <c r="K351" s="109"/>
      <c r="L351" s="108"/>
      <c r="M351" s="108"/>
      <c r="N351" s="108"/>
      <c r="O351" s="112"/>
      <c r="P351" s="112"/>
      <c r="Q351" s="108"/>
      <c r="R351" s="108"/>
      <c r="S351" s="112"/>
    </row>
    <row r="352" spans="1:19" ht="15.75" customHeight="1" x14ac:dyDescent="0.2">
      <c r="A352" s="108"/>
      <c r="B352" s="108"/>
      <c r="C352" s="108"/>
      <c r="D352" s="107"/>
      <c r="E352" s="108"/>
      <c r="F352" s="108"/>
      <c r="G352" s="108"/>
      <c r="H352" s="108"/>
      <c r="I352" s="108"/>
      <c r="J352" s="109"/>
      <c r="K352" s="109"/>
      <c r="L352" s="108"/>
      <c r="M352" s="108"/>
      <c r="N352" s="108"/>
      <c r="O352" s="112"/>
      <c r="P352" s="112"/>
      <c r="Q352" s="108"/>
      <c r="R352" s="108"/>
      <c r="S352" s="112"/>
    </row>
    <row r="353" spans="1:19" ht="15.75" customHeight="1" x14ac:dyDescent="0.2">
      <c r="A353" s="108"/>
      <c r="B353" s="108"/>
      <c r="C353" s="108"/>
      <c r="D353" s="107"/>
      <c r="E353" s="108"/>
      <c r="F353" s="108"/>
      <c r="G353" s="108"/>
      <c r="H353" s="108"/>
      <c r="I353" s="108"/>
      <c r="J353" s="109"/>
      <c r="K353" s="109"/>
      <c r="L353" s="108"/>
      <c r="M353" s="108"/>
      <c r="N353" s="108"/>
      <c r="O353" s="112"/>
      <c r="P353" s="112"/>
      <c r="Q353" s="108"/>
      <c r="R353" s="108"/>
      <c r="S353" s="112"/>
    </row>
    <row r="354" spans="1:19" ht="15.75" customHeight="1" x14ac:dyDescent="0.2">
      <c r="A354" s="108"/>
      <c r="B354" s="108"/>
      <c r="C354" s="108"/>
      <c r="D354" s="107"/>
      <c r="E354" s="108"/>
      <c r="F354" s="108"/>
      <c r="G354" s="108"/>
      <c r="H354" s="108"/>
      <c r="I354" s="108"/>
      <c r="J354" s="109"/>
      <c r="K354" s="109"/>
      <c r="L354" s="108"/>
      <c r="M354" s="108"/>
      <c r="N354" s="108"/>
      <c r="O354" s="112"/>
      <c r="P354" s="112"/>
      <c r="Q354" s="108"/>
      <c r="R354" s="108"/>
      <c r="S354" s="112"/>
    </row>
    <row r="355" spans="1:19" ht="15.75" customHeight="1" x14ac:dyDescent="0.2">
      <c r="A355" s="108"/>
      <c r="B355" s="108"/>
      <c r="C355" s="108"/>
      <c r="D355" s="107"/>
      <c r="E355" s="108"/>
      <c r="F355" s="108"/>
      <c r="G355" s="108"/>
      <c r="H355" s="108"/>
      <c r="I355" s="108"/>
      <c r="J355" s="109"/>
      <c r="K355" s="109"/>
      <c r="L355" s="108"/>
      <c r="M355" s="108"/>
      <c r="N355" s="108"/>
      <c r="O355" s="112"/>
      <c r="P355" s="112"/>
      <c r="Q355" s="108"/>
      <c r="R355" s="108"/>
      <c r="S355" s="112"/>
    </row>
    <row r="356" spans="1:19" ht="15.75" customHeight="1" x14ac:dyDescent="0.2">
      <c r="A356" s="108"/>
      <c r="B356" s="108"/>
      <c r="C356" s="108"/>
      <c r="D356" s="107"/>
      <c r="E356" s="108"/>
      <c r="F356" s="108"/>
      <c r="G356" s="108"/>
      <c r="H356" s="108"/>
      <c r="I356" s="108"/>
      <c r="J356" s="109"/>
      <c r="K356" s="109"/>
      <c r="L356" s="108"/>
      <c r="M356" s="108"/>
      <c r="N356" s="108"/>
      <c r="O356" s="112"/>
      <c r="P356" s="112"/>
      <c r="Q356" s="108"/>
      <c r="R356" s="108"/>
      <c r="S356" s="112"/>
    </row>
    <row r="357" spans="1:19" ht="15.75" customHeight="1" x14ac:dyDescent="0.2">
      <c r="A357" s="108"/>
      <c r="B357" s="108"/>
      <c r="C357" s="108"/>
      <c r="D357" s="107"/>
      <c r="E357" s="108"/>
      <c r="F357" s="108"/>
      <c r="G357" s="108"/>
      <c r="H357" s="108"/>
      <c r="I357" s="108"/>
      <c r="J357" s="109"/>
      <c r="K357" s="109"/>
      <c r="L357" s="108"/>
      <c r="M357" s="108"/>
      <c r="N357" s="108"/>
      <c r="O357" s="112"/>
      <c r="P357" s="112"/>
      <c r="Q357" s="108"/>
      <c r="R357" s="108"/>
      <c r="S357" s="112"/>
    </row>
    <row r="358" spans="1:19" ht="15.75" customHeight="1" x14ac:dyDescent="0.2">
      <c r="A358" s="108"/>
      <c r="B358" s="108"/>
      <c r="C358" s="108"/>
      <c r="D358" s="107"/>
      <c r="E358" s="108"/>
      <c r="F358" s="108"/>
      <c r="G358" s="108"/>
      <c r="H358" s="108"/>
      <c r="I358" s="108"/>
      <c r="J358" s="109"/>
      <c r="K358" s="109"/>
      <c r="L358" s="108"/>
      <c r="M358" s="108"/>
      <c r="N358" s="108"/>
      <c r="O358" s="112"/>
      <c r="P358" s="112"/>
      <c r="Q358" s="108"/>
      <c r="R358" s="108"/>
      <c r="S358" s="112"/>
    </row>
    <row r="359" spans="1:19" ht="15.75" customHeight="1" x14ac:dyDescent="0.2">
      <c r="A359" s="108"/>
      <c r="B359" s="108"/>
      <c r="C359" s="108"/>
      <c r="D359" s="107"/>
      <c r="E359" s="108"/>
      <c r="F359" s="108"/>
      <c r="G359" s="108"/>
      <c r="H359" s="108"/>
      <c r="I359" s="108"/>
      <c r="J359" s="109"/>
      <c r="K359" s="109"/>
      <c r="L359" s="108"/>
      <c r="M359" s="108"/>
      <c r="N359" s="108"/>
      <c r="O359" s="112"/>
      <c r="P359" s="112"/>
      <c r="Q359" s="108"/>
      <c r="R359" s="108"/>
      <c r="S359" s="112"/>
    </row>
    <row r="360" spans="1:19" ht="15.75" customHeight="1" x14ac:dyDescent="0.2">
      <c r="A360" s="108"/>
      <c r="B360" s="108"/>
      <c r="C360" s="108"/>
      <c r="D360" s="107"/>
      <c r="E360" s="108"/>
      <c r="F360" s="108"/>
      <c r="G360" s="108"/>
      <c r="H360" s="108"/>
      <c r="I360" s="108"/>
      <c r="J360" s="109"/>
      <c r="K360" s="109"/>
      <c r="L360" s="108"/>
      <c r="M360" s="108"/>
      <c r="N360" s="108"/>
      <c r="O360" s="112"/>
      <c r="P360" s="112"/>
      <c r="Q360" s="108"/>
      <c r="R360" s="108"/>
      <c r="S360" s="112"/>
    </row>
    <row r="361" spans="1:19" ht="15.75" customHeight="1" x14ac:dyDescent="0.2">
      <c r="A361" s="108"/>
      <c r="B361" s="108"/>
      <c r="C361" s="108"/>
      <c r="D361" s="107"/>
      <c r="E361" s="108"/>
      <c r="F361" s="108"/>
      <c r="G361" s="108"/>
      <c r="H361" s="108"/>
      <c r="I361" s="108"/>
      <c r="J361" s="109"/>
      <c r="K361" s="109"/>
      <c r="L361" s="108"/>
      <c r="M361" s="108"/>
      <c r="N361" s="108"/>
      <c r="O361" s="112"/>
      <c r="P361" s="112"/>
      <c r="Q361" s="108"/>
      <c r="R361" s="108"/>
      <c r="S361" s="112"/>
    </row>
    <row r="362" spans="1:19" ht="15.75" customHeight="1" x14ac:dyDescent="0.2">
      <c r="A362" s="108"/>
      <c r="B362" s="108"/>
      <c r="C362" s="108"/>
      <c r="D362" s="107"/>
      <c r="E362" s="108"/>
      <c r="F362" s="108"/>
      <c r="G362" s="108"/>
      <c r="H362" s="108"/>
      <c r="I362" s="108"/>
      <c r="J362" s="109"/>
      <c r="K362" s="109"/>
      <c r="L362" s="108"/>
      <c r="M362" s="108"/>
      <c r="N362" s="108"/>
      <c r="O362" s="112"/>
      <c r="P362" s="112"/>
      <c r="Q362" s="108"/>
      <c r="R362" s="108"/>
      <c r="S362" s="112"/>
    </row>
    <row r="363" spans="1:19" ht="15.75" customHeight="1" x14ac:dyDescent="0.2">
      <c r="A363" s="108"/>
      <c r="B363" s="108"/>
      <c r="C363" s="108"/>
      <c r="D363" s="107"/>
      <c r="E363" s="108"/>
      <c r="F363" s="108"/>
      <c r="G363" s="108"/>
      <c r="H363" s="108"/>
      <c r="I363" s="108"/>
      <c r="J363" s="109"/>
      <c r="K363" s="109"/>
      <c r="L363" s="108"/>
      <c r="M363" s="108"/>
      <c r="N363" s="108"/>
      <c r="O363" s="112"/>
      <c r="P363" s="112"/>
      <c r="Q363" s="108"/>
      <c r="R363" s="108"/>
      <c r="S363" s="112"/>
    </row>
    <row r="364" spans="1:19" ht="15.75" customHeight="1" x14ac:dyDescent="0.2">
      <c r="A364" s="108"/>
      <c r="B364" s="108"/>
      <c r="C364" s="108"/>
      <c r="D364" s="107"/>
      <c r="E364" s="108"/>
      <c r="F364" s="108"/>
      <c r="G364" s="108"/>
      <c r="H364" s="108"/>
      <c r="I364" s="108"/>
      <c r="J364" s="109"/>
      <c r="K364" s="109"/>
      <c r="L364" s="108"/>
      <c r="M364" s="108"/>
      <c r="N364" s="108"/>
      <c r="O364" s="112"/>
      <c r="P364" s="112"/>
      <c r="Q364" s="108"/>
      <c r="R364" s="108"/>
      <c r="S364" s="112"/>
    </row>
    <row r="365" spans="1:19" ht="15.75" customHeight="1" x14ac:dyDescent="0.2">
      <c r="A365" s="108"/>
      <c r="B365" s="108"/>
      <c r="C365" s="108"/>
      <c r="D365" s="107"/>
      <c r="E365" s="108"/>
      <c r="F365" s="108"/>
      <c r="G365" s="108"/>
      <c r="H365" s="108"/>
      <c r="I365" s="108"/>
      <c r="J365" s="109"/>
      <c r="K365" s="109"/>
      <c r="L365" s="108"/>
      <c r="M365" s="108"/>
      <c r="N365" s="108"/>
      <c r="O365" s="112"/>
      <c r="P365" s="112"/>
      <c r="Q365" s="108"/>
      <c r="R365" s="108"/>
      <c r="S365" s="112"/>
    </row>
    <row r="366" spans="1:19" ht="15.75" customHeight="1" x14ac:dyDescent="0.2">
      <c r="A366" s="108"/>
      <c r="B366" s="108"/>
      <c r="C366" s="108"/>
      <c r="D366" s="107"/>
      <c r="E366" s="108"/>
      <c r="F366" s="108"/>
      <c r="G366" s="108"/>
      <c r="H366" s="108"/>
      <c r="I366" s="108"/>
      <c r="J366" s="109"/>
      <c r="K366" s="109"/>
      <c r="L366" s="108"/>
      <c r="M366" s="108"/>
      <c r="N366" s="108"/>
      <c r="O366" s="112"/>
      <c r="P366" s="112"/>
      <c r="Q366" s="108"/>
      <c r="R366" s="108"/>
      <c r="S366" s="112"/>
    </row>
    <row r="367" spans="1:19" ht="15.75" customHeight="1" x14ac:dyDescent="0.2">
      <c r="A367" s="108"/>
      <c r="B367" s="108"/>
      <c r="C367" s="108"/>
      <c r="D367" s="107"/>
      <c r="E367" s="108"/>
      <c r="F367" s="108"/>
      <c r="G367" s="108"/>
      <c r="H367" s="108"/>
      <c r="I367" s="108"/>
      <c r="J367" s="109"/>
      <c r="K367" s="109"/>
      <c r="L367" s="108"/>
      <c r="M367" s="108"/>
      <c r="N367" s="108"/>
      <c r="O367" s="112"/>
      <c r="P367" s="112"/>
      <c r="Q367" s="108"/>
      <c r="R367" s="108"/>
      <c r="S367" s="112"/>
    </row>
    <row r="368" spans="1:19" ht="15.75" customHeight="1" x14ac:dyDescent="0.2">
      <c r="A368" s="108"/>
      <c r="B368" s="108"/>
      <c r="C368" s="108"/>
      <c r="D368" s="107"/>
      <c r="E368" s="108"/>
      <c r="F368" s="108"/>
      <c r="G368" s="108"/>
      <c r="H368" s="108"/>
      <c r="I368" s="108"/>
      <c r="J368" s="109"/>
      <c r="K368" s="109"/>
      <c r="L368" s="108"/>
      <c r="M368" s="108"/>
      <c r="N368" s="108"/>
      <c r="O368" s="112"/>
      <c r="P368" s="112"/>
      <c r="Q368" s="108"/>
      <c r="R368" s="108"/>
      <c r="S368" s="112"/>
    </row>
    <row r="369" spans="1:19" ht="15.75" customHeight="1" x14ac:dyDescent="0.2">
      <c r="A369" s="108"/>
      <c r="B369" s="108"/>
      <c r="C369" s="108"/>
      <c r="D369" s="107"/>
      <c r="E369" s="108"/>
      <c r="F369" s="108"/>
      <c r="G369" s="108"/>
      <c r="H369" s="108"/>
      <c r="I369" s="108"/>
      <c r="J369" s="109"/>
      <c r="K369" s="109"/>
      <c r="L369" s="108"/>
      <c r="M369" s="108"/>
      <c r="N369" s="108"/>
      <c r="O369" s="112"/>
      <c r="P369" s="112"/>
      <c r="Q369" s="108"/>
      <c r="R369" s="108"/>
      <c r="S369" s="112"/>
    </row>
    <row r="370" spans="1:19" ht="15.75" customHeight="1" x14ac:dyDescent="0.2">
      <c r="A370" s="108"/>
      <c r="B370" s="108"/>
      <c r="C370" s="108"/>
      <c r="D370" s="107"/>
      <c r="E370" s="108"/>
      <c r="F370" s="108"/>
      <c r="G370" s="108"/>
      <c r="H370" s="108"/>
      <c r="I370" s="108"/>
      <c r="J370" s="109"/>
      <c r="K370" s="109"/>
      <c r="L370" s="108"/>
      <c r="M370" s="108"/>
      <c r="N370" s="108"/>
      <c r="O370" s="112"/>
      <c r="P370" s="112"/>
      <c r="Q370" s="108"/>
      <c r="R370" s="108"/>
      <c r="S370" s="112"/>
    </row>
    <row r="371" spans="1:19" ht="15.75" customHeight="1" x14ac:dyDescent="0.2">
      <c r="A371" s="108"/>
      <c r="B371" s="108"/>
      <c r="C371" s="108"/>
      <c r="D371" s="107"/>
      <c r="E371" s="108"/>
      <c r="F371" s="108"/>
      <c r="G371" s="108"/>
      <c r="H371" s="108"/>
      <c r="I371" s="108"/>
      <c r="J371" s="109"/>
      <c r="K371" s="109"/>
      <c r="L371" s="108"/>
      <c r="M371" s="108"/>
      <c r="N371" s="108"/>
      <c r="O371" s="112"/>
      <c r="P371" s="112"/>
      <c r="Q371" s="108"/>
      <c r="R371" s="108"/>
      <c r="S371" s="112"/>
    </row>
    <row r="372" spans="1:19" ht="15.75" customHeight="1" x14ac:dyDescent="0.2">
      <c r="A372" s="108"/>
      <c r="B372" s="108"/>
      <c r="C372" s="108"/>
      <c r="D372" s="107"/>
      <c r="E372" s="108"/>
      <c r="F372" s="108"/>
      <c r="G372" s="108"/>
      <c r="H372" s="108"/>
      <c r="I372" s="108"/>
      <c r="J372" s="109"/>
      <c r="K372" s="109"/>
      <c r="L372" s="108"/>
      <c r="M372" s="108"/>
      <c r="N372" s="108"/>
      <c r="O372" s="112"/>
      <c r="P372" s="112"/>
      <c r="Q372" s="108"/>
      <c r="R372" s="108"/>
      <c r="S372" s="112"/>
    </row>
    <row r="373" spans="1:19" ht="15.75" customHeight="1" x14ac:dyDescent="0.2">
      <c r="A373" s="108"/>
      <c r="B373" s="108"/>
      <c r="C373" s="108"/>
      <c r="D373" s="107"/>
      <c r="E373" s="108"/>
      <c r="F373" s="108"/>
      <c r="G373" s="108"/>
      <c r="H373" s="108"/>
      <c r="I373" s="108"/>
      <c r="J373" s="109"/>
      <c r="K373" s="109"/>
      <c r="L373" s="108"/>
      <c r="M373" s="108"/>
      <c r="N373" s="108"/>
      <c r="O373" s="112"/>
      <c r="P373" s="112"/>
      <c r="Q373" s="108"/>
      <c r="R373" s="108"/>
      <c r="S373" s="112"/>
    </row>
    <row r="374" spans="1:19" ht="15.75" customHeight="1" x14ac:dyDescent="0.2">
      <c r="A374" s="108"/>
      <c r="B374" s="108"/>
      <c r="C374" s="108"/>
      <c r="D374" s="107"/>
      <c r="E374" s="108"/>
      <c r="F374" s="108"/>
      <c r="G374" s="108"/>
      <c r="H374" s="108"/>
      <c r="I374" s="108"/>
      <c r="J374" s="109"/>
      <c r="K374" s="109"/>
      <c r="L374" s="108"/>
      <c r="M374" s="108"/>
      <c r="N374" s="108"/>
      <c r="O374" s="112"/>
      <c r="P374" s="112"/>
      <c r="Q374" s="108"/>
      <c r="R374" s="108"/>
      <c r="S374" s="112"/>
    </row>
    <row r="375" spans="1:19" ht="15.75" customHeight="1" x14ac:dyDescent="0.2">
      <c r="A375" s="108"/>
      <c r="B375" s="108"/>
      <c r="C375" s="108"/>
      <c r="D375" s="107"/>
      <c r="E375" s="108"/>
      <c r="F375" s="108"/>
      <c r="G375" s="108"/>
      <c r="H375" s="108"/>
      <c r="I375" s="108"/>
      <c r="J375" s="109"/>
      <c r="K375" s="109"/>
      <c r="L375" s="108"/>
      <c r="M375" s="108"/>
      <c r="N375" s="108"/>
      <c r="O375" s="112"/>
      <c r="P375" s="112"/>
      <c r="Q375" s="108"/>
      <c r="R375" s="108"/>
      <c r="S375" s="112"/>
    </row>
    <row r="376" spans="1:19" ht="15.75" customHeight="1" x14ac:dyDescent="0.2">
      <c r="A376" s="108"/>
      <c r="B376" s="108"/>
      <c r="C376" s="108"/>
      <c r="D376" s="107"/>
      <c r="E376" s="108"/>
      <c r="F376" s="108"/>
      <c r="G376" s="108"/>
      <c r="H376" s="108"/>
      <c r="I376" s="108"/>
      <c r="J376" s="109"/>
      <c r="K376" s="109"/>
      <c r="L376" s="108"/>
      <c r="M376" s="108"/>
      <c r="N376" s="108"/>
      <c r="O376" s="112"/>
      <c r="P376" s="112"/>
      <c r="Q376" s="108"/>
      <c r="R376" s="108"/>
      <c r="S376" s="112"/>
    </row>
    <row r="377" spans="1:19" ht="15.75" customHeight="1" x14ac:dyDescent="0.2">
      <c r="A377" s="108"/>
      <c r="B377" s="108"/>
      <c r="C377" s="108"/>
      <c r="D377" s="107"/>
      <c r="E377" s="108"/>
      <c r="F377" s="108"/>
      <c r="G377" s="108"/>
      <c r="H377" s="108"/>
      <c r="I377" s="108"/>
      <c r="J377" s="109"/>
      <c r="K377" s="109"/>
      <c r="L377" s="108"/>
      <c r="M377" s="108"/>
      <c r="N377" s="108"/>
      <c r="O377" s="112"/>
      <c r="P377" s="112"/>
      <c r="Q377" s="108"/>
      <c r="R377" s="108"/>
      <c r="S377" s="112"/>
    </row>
    <row r="378" spans="1:19" ht="15.75" customHeight="1" x14ac:dyDescent="0.2">
      <c r="A378" s="108"/>
      <c r="B378" s="108"/>
      <c r="C378" s="108"/>
      <c r="D378" s="107"/>
      <c r="E378" s="108"/>
      <c r="F378" s="108"/>
      <c r="G378" s="108"/>
      <c r="H378" s="108"/>
      <c r="I378" s="108"/>
      <c r="J378" s="109"/>
      <c r="K378" s="109"/>
      <c r="L378" s="108"/>
      <c r="M378" s="108"/>
      <c r="N378" s="108"/>
      <c r="O378" s="112"/>
      <c r="P378" s="112"/>
      <c r="Q378" s="108"/>
      <c r="R378" s="108"/>
      <c r="S378" s="112"/>
    </row>
    <row r="379" spans="1:19" ht="15.75" customHeight="1" x14ac:dyDescent="0.2">
      <c r="A379" s="108"/>
      <c r="B379" s="108"/>
      <c r="C379" s="108"/>
      <c r="D379" s="107"/>
      <c r="E379" s="108"/>
      <c r="F379" s="108"/>
      <c r="G379" s="108"/>
      <c r="H379" s="108"/>
      <c r="I379" s="108"/>
      <c r="J379" s="109"/>
      <c r="K379" s="109"/>
      <c r="L379" s="108"/>
      <c r="M379" s="108"/>
      <c r="N379" s="108"/>
      <c r="O379" s="112"/>
      <c r="P379" s="112"/>
      <c r="Q379" s="108"/>
      <c r="R379" s="108"/>
      <c r="S379" s="112"/>
    </row>
    <row r="380" spans="1:19" ht="15.75" customHeight="1" x14ac:dyDescent="0.2">
      <c r="A380" s="108"/>
      <c r="B380" s="108"/>
      <c r="C380" s="108"/>
      <c r="D380" s="107"/>
      <c r="E380" s="108"/>
      <c r="F380" s="108"/>
      <c r="G380" s="108"/>
      <c r="H380" s="108"/>
      <c r="I380" s="108"/>
      <c r="J380" s="109"/>
      <c r="K380" s="109"/>
      <c r="L380" s="108"/>
      <c r="M380" s="108"/>
      <c r="N380" s="108"/>
      <c r="O380" s="112"/>
      <c r="P380" s="112"/>
      <c r="Q380" s="108"/>
      <c r="R380" s="108"/>
      <c r="S380" s="112"/>
    </row>
    <row r="381" spans="1:19" ht="15.75" customHeight="1" x14ac:dyDescent="0.2">
      <c r="A381" s="108"/>
      <c r="B381" s="108"/>
      <c r="C381" s="108"/>
      <c r="D381" s="107"/>
      <c r="E381" s="108"/>
      <c r="F381" s="108"/>
      <c r="G381" s="108"/>
      <c r="H381" s="108"/>
      <c r="I381" s="108"/>
      <c r="J381" s="109"/>
      <c r="K381" s="109"/>
      <c r="L381" s="108"/>
      <c r="M381" s="108"/>
      <c r="N381" s="108"/>
      <c r="O381" s="112"/>
      <c r="P381" s="112"/>
      <c r="Q381" s="108"/>
      <c r="R381" s="108"/>
      <c r="S381" s="112"/>
    </row>
    <row r="382" spans="1:19" ht="15.75" customHeight="1" x14ac:dyDescent="0.2">
      <c r="A382" s="108"/>
      <c r="B382" s="108"/>
      <c r="C382" s="108"/>
      <c r="D382" s="107"/>
      <c r="E382" s="108"/>
      <c r="F382" s="108"/>
      <c r="G382" s="108"/>
      <c r="H382" s="108"/>
      <c r="I382" s="108"/>
      <c r="J382" s="109"/>
      <c r="K382" s="109"/>
      <c r="L382" s="108"/>
      <c r="M382" s="108"/>
      <c r="N382" s="108"/>
      <c r="O382" s="112"/>
      <c r="P382" s="112"/>
      <c r="Q382" s="108"/>
      <c r="R382" s="108"/>
      <c r="S382" s="112"/>
    </row>
    <row r="383" spans="1:19" ht="15.75" customHeight="1" x14ac:dyDescent="0.2">
      <c r="A383" s="108"/>
      <c r="B383" s="108"/>
      <c r="C383" s="108"/>
      <c r="D383" s="107"/>
      <c r="E383" s="108"/>
      <c r="F383" s="108"/>
      <c r="G383" s="108"/>
      <c r="H383" s="108"/>
      <c r="I383" s="108"/>
      <c r="J383" s="109"/>
      <c r="K383" s="109"/>
      <c r="L383" s="108"/>
      <c r="M383" s="108"/>
      <c r="N383" s="108"/>
      <c r="O383" s="112"/>
      <c r="P383" s="112"/>
      <c r="Q383" s="108"/>
      <c r="R383" s="108"/>
      <c r="S383" s="112"/>
    </row>
    <row r="384" spans="1:19" ht="15.75" customHeight="1" x14ac:dyDescent="0.2">
      <c r="A384" s="108"/>
      <c r="B384" s="108"/>
      <c r="C384" s="108"/>
      <c r="D384" s="107"/>
      <c r="E384" s="108"/>
      <c r="F384" s="108"/>
      <c r="G384" s="108"/>
      <c r="H384" s="108"/>
      <c r="I384" s="108"/>
      <c r="J384" s="109"/>
      <c r="K384" s="109"/>
      <c r="L384" s="108"/>
      <c r="M384" s="108"/>
      <c r="N384" s="108"/>
      <c r="O384" s="112"/>
      <c r="P384" s="112"/>
      <c r="Q384" s="108"/>
      <c r="R384" s="108"/>
      <c r="S384" s="112"/>
    </row>
    <row r="385" spans="1:19" ht="15.75" customHeight="1" x14ac:dyDescent="0.2">
      <c r="A385" s="108"/>
      <c r="B385" s="108"/>
      <c r="C385" s="108"/>
      <c r="D385" s="107"/>
      <c r="E385" s="108"/>
      <c r="F385" s="108"/>
      <c r="G385" s="108"/>
      <c r="H385" s="108"/>
      <c r="I385" s="108"/>
      <c r="J385" s="109"/>
      <c r="K385" s="109"/>
      <c r="L385" s="108"/>
      <c r="M385" s="108"/>
      <c r="N385" s="108"/>
      <c r="O385" s="112"/>
      <c r="P385" s="112"/>
      <c r="Q385" s="108"/>
      <c r="R385" s="108"/>
      <c r="S385" s="112"/>
    </row>
    <row r="386" spans="1:19" ht="15.75" customHeight="1" x14ac:dyDescent="0.2">
      <c r="A386" s="108"/>
      <c r="B386" s="108"/>
      <c r="C386" s="108"/>
      <c r="D386" s="107"/>
      <c r="E386" s="108"/>
      <c r="F386" s="108"/>
      <c r="G386" s="108"/>
      <c r="H386" s="108"/>
      <c r="I386" s="108"/>
      <c r="J386" s="109"/>
      <c r="K386" s="109"/>
      <c r="L386" s="108"/>
      <c r="M386" s="108"/>
      <c r="N386" s="108"/>
      <c r="O386" s="112"/>
      <c r="P386" s="112"/>
      <c r="Q386" s="108"/>
      <c r="R386" s="108"/>
      <c r="S386" s="112"/>
    </row>
    <row r="387" spans="1:19" ht="15.75" customHeight="1" x14ac:dyDescent="0.2">
      <c r="A387" s="108"/>
      <c r="B387" s="108"/>
      <c r="C387" s="108"/>
      <c r="D387" s="107"/>
      <c r="E387" s="108"/>
      <c r="F387" s="108"/>
      <c r="G387" s="108"/>
      <c r="H387" s="108"/>
      <c r="I387" s="108"/>
      <c r="J387" s="109"/>
      <c r="K387" s="109"/>
      <c r="L387" s="108"/>
      <c r="M387" s="108"/>
      <c r="N387" s="108"/>
      <c r="O387" s="112"/>
      <c r="P387" s="112"/>
      <c r="Q387" s="108"/>
      <c r="R387" s="108"/>
      <c r="S387" s="112"/>
    </row>
    <row r="388" spans="1:19" ht="15.75" customHeight="1" x14ac:dyDescent="0.2">
      <c r="A388" s="108"/>
      <c r="B388" s="108"/>
      <c r="C388" s="108"/>
      <c r="D388" s="107"/>
      <c r="E388" s="108"/>
      <c r="F388" s="108"/>
      <c r="G388" s="108"/>
      <c r="H388" s="108"/>
      <c r="I388" s="108"/>
      <c r="J388" s="109"/>
      <c r="K388" s="109"/>
      <c r="L388" s="108"/>
      <c r="M388" s="108"/>
      <c r="N388" s="108"/>
      <c r="O388" s="112"/>
      <c r="P388" s="112"/>
      <c r="Q388" s="108"/>
      <c r="R388" s="108"/>
      <c r="S388" s="112"/>
    </row>
    <row r="389" spans="1:19" ht="15.75" customHeight="1" x14ac:dyDescent="0.2">
      <c r="A389" s="108"/>
      <c r="B389" s="108"/>
      <c r="C389" s="108"/>
      <c r="D389" s="107"/>
      <c r="E389" s="108"/>
      <c r="F389" s="108"/>
      <c r="G389" s="108"/>
      <c r="H389" s="108"/>
      <c r="I389" s="108"/>
      <c r="J389" s="109"/>
      <c r="K389" s="109"/>
      <c r="L389" s="108"/>
      <c r="M389" s="108"/>
      <c r="N389" s="108"/>
      <c r="O389" s="112"/>
      <c r="P389" s="112"/>
      <c r="Q389" s="108"/>
      <c r="R389" s="108"/>
      <c r="S389" s="112"/>
    </row>
    <row r="390" spans="1:19" ht="15.75" customHeight="1" x14ac:dyDescent="0.2">
      <c r="A390" s="108"/>
      <c r="B390" s="108"/>
      <c r="C390" s="108"/>
      <c r="D390" s="107"/>
      <c r="E390" s="108"/>
      <c r="F390" s="108"/>
      <c r="G390" s="108"/>
      <c r="H390" s="108"/>
      <c r="I390" s="108"/>
      <c r="J390" s="109"/>
      <c r="K390" s="109"/>
      <c r="L390" s="108"/>
      <c r="M390" s="108"/>
      <c r="N390" s="108"/>
      <c r="O390" s="112"/>
      <c r="P390" s="112"/>
      <c r="Q390" s="108"/>
      <c r="R390" s="108"/>
      <c r="S390" s="112"/>
    </row>
    <row r="391" spans="1:19" ht="15.75" customHeight="1" x14ac:dyDescent="0.2">
      <c r="A391" s="108"/>
      <c r="B391" s="108"/>
      <c r="C391" s="108"/>
      <c r="D391" s="107"/>
      <c r="E391" s="108"/>
      <c r="F391" s="108"/>
      <c r="G391" s="108"/>
      <c r="H391" s="108"/>
      <c r="I391" s="108"/>
      <c r="J391" s="109"/>
      <c r="K391" s="109"/>
      <c r="L391" s="108"/>
      <c r="M391" s="108"/>
      <c r="N391" s="108"/>
      <c r="O391" s="112"/>
      <c r="P391" s="112"/>
      <c r="Q391" s="108"/>
      <c r="R391" s="108"/>
      <c r="S391" s="112"/>
    </row>
    <row r="392" spans="1:19" ht="15.75" customHeight="1" x14ac:dyDescent="0.2">
      <c r="A392" s="108"/>
      <c r="B392" s="108"/>
      <c r="C392" s="108"/>
      <c r="D392" s="107"/>
      <c r="E392" s="108"/>
      <c r="F392" s="108"/>
      <c r="G392" s="108"/>
      <c r="H392" s="108"/>
      <c r="I392" s="108"/>
      <c r="J392" s="109"/>
      <c r="K392" s="109"/>
      <c r="L392" s="108"/>
      <c r="M392" s="108"/>
      <c r="N392" s="108"/>
      <c r="O392" s="112"/>
      <c r="P392" s="112"/>
      <c r="Q392" s="108"/>
      <c r="R392" s="108"/>
      <c r="S392" s="112"/>
    </row>
    <row r="393" spans="1:19" ht="15.75" customHeight="1" x14ac:dyDescent="0.2">
      <c r="A393" s="108"/>
      <c r="B393" s="108"/>
      <c r="C393" s="108"/>
      <c r="D393" s="107"/>
      <c r="E393" s="108"/>
      <c r="F393" s="108"/>
      <c r="G393" s="108"/>
      <c r="H393" s="108"/>
      <c r="I393" s="108"/>
      <c r="J393" s="109"/>
      <c r="K393" s="109"/>
      <c r="L393" s="108"/>
      <c r="M393" s="108"/>
      <c r="N393" s="108"/>
      <c r="O393" s="112"/>
      <c r="P393" s="112"/>
      <c r="Q393" s="108"/>
      <c r="R393" s="108"/>
      <c r="S393" s="112"/>
    </row>
    <row r="394" spans="1:19" ht="15.75" customHeight="1" x14ac:dyDescent="0.2">
      <c r="A394" s="108"/>
      <c r="B394" s="108"/>
      <c r="C394" s="108"/>
      <c r="D394" s="107"/>
      <c r="E394" s="108"/>
      <c r="F394" s="108"/>
      <c r="G394" s="108"/>
      <c r="H394" s="108"/>
      <c r="I394" s="108"/>
      <c r="J394" s="109"/>
      <c r="K394" s="109"/>
      <c r="L394" s="108"/>
      <c r="M394" s="108"/>
      <c r="N394" s="108"/>
      <c r="O394" s="112"/>
      <c r="P394" s="112"/>
      <c r="Q394" s="108"/>
      <c r="R394" s="108"/>
      <c r="S394" s="112"/>
    </row>
    <row r="395" spans="1:19" ht="15.75" customHeight="1" x14ac:dyDescent="0.2">
      <c r="A395" s="108"/>
      <c r="B395" s="108"/>
      <c r="C395" s="108"/>
      <c r="D395" s="107"/>
      <c r="E395" s="108"/>
      <c r="F395" s="108"/>
      <c r="G395" s="108"/>
      <c r="H395" s="108"/>
      <c r="I395" s="108"/>
      <c r="J395" s="109"/>
      <c r="K395" s="109"/>
      <c r="L395" s="108"/>
      <c r="M395" s="108"/>
      <c r="N395" s="108"/>
      <c r="O395" s="112"/>
      <c r="P395" s="112"/>
      <c r="Q395" s="108"/>
      <c r="R395" s="108"/>
      <c r="S395" s="112"/>
    </row>
    <row r="396" spans="1:19" ht="15.75" customHeight="1" x14ac:dyDescent="0.2">
      <c r="A396" s="108"/>
      <c r="B396" s="108"/>
      <c r="C396" s="108"/>
      <c r="D396" s="107"/>
      <c r="E396" s="108"/>
      <c r="F396" s="108"/>
      <c r="G396" s="108"/>
      <c r="H396" s="108"/>
      <c r="I396" s="108"/>
      <c r="J396" s="109"/>
      <c r="K396" s="109"/>
      <c r="L396" s="108"/>
      <c r="M396" s="108"/>
      <c r="N396" s="108"/>
      <c r="O396" s="112"/>
      <c r="P396" s="112"/>
      <c r="Q396" s="108"/>
      <c r="R396" s="108"/>
      <c r="S396" s="112"/>
    </row>
    <row r="397" spans="1:19" ht="15.75" customHeight="1" x14ac:dyDescent="0.2">
      <c r="A397" s="108"/>
      <c r="B397" s="108"/>
      <c r="C397" s="108"/>
      <c r="D397" s="107"/>
      <c r="E397" s="108"/>
      <c r="F397" s="108"/>
      <c r="G397" s="108"/>
      <c r="H397" s="108"/>
      <c r="I397" s="108"/>
      <c r="J397" s="109"/>
      <c r="K397" s="109"/>
      <c r="L397" s="108"/>
      <c r="M397" s="108"/>
      <c r="N397" s="108"/>
      <c r="O397" s="112"/>
      <c r="P397" s="112"/>
      <c r="Q397" s="108"/>
      <c r="R397" s="108"/>
      <c r="S397" s="112"/>
    </row>
    <row r="398" spans="1:19" ht="15.75" customHeight="1" x14ac:dyDescent="0.2">
      <c r="A398" s="108"/>
      <c r="B398" s="108"/>
      <c r="C398" s="108"/>
      <c r="D398" s="107"/>
      <c r="E398" s="108"/>
      <c r="F398" s="108"/>
      <c r="G398" s="108"/>
      <c r="H398" s="108"/>
      <c r="I398" s="108"/>
      <c r="J398" s="109"/>
      <c r="K398" s="109"/>
      <c r="L398" s="108"/>
      <c r="M398" s="108"/>
      <c r="N398" s="108"/>
      <c r="O398" s="112"/>
      <c r="P398" s="112"/>
      <c r="Q398" s="108"/>
      <c r="R398" s="108"/>
      <c r="S398" s="112"/>
    </row>
    <row r="399" spans="1:19" ht="15.75" customHeight="1" x14ac:dyDescent="0.2">
      <c r="A399" s="108"/>
      <c r="B399" s="108"/>
      <c r="C399" s="108"/>
      <c r="D399" s="107"/>
      <c r="E399" s="108"/>
      <c r="F399" s="108"/>
      <c r="G399" s="108"/>
      <c r="H399" s="108"/>
      <c r="I399" s="108"/>
      <c r="J399" s="109"/>
      <c r="K399" s="109"/>
      <c r="L399" s="108"/>
      <c r="M399" s="108"/>
      <c r="N399" s="108"/>
      <c r="O399" s="112"/>
      <c r="P399" s="112"/>
      <c r="Q399" s="108"/>
      <c r="R399" s="108"/>
      <c r="S399" s="112"/>
    </row>
    <row r="400" spans="1:19" ht="15.75" customHeight="1" x14ac:dyDescent="0.2">
      <c r="A400" s="108"/>
      <c r="B400" s="108"/>
      <c r="C400" s="108"/>
      <c r="D400" s="107"/>
      <c r="E400" s="108"/>
      <c r="F400" s="108"/>
      <c r="G400" s="108"/>
      <c r="H400" s="108"/>
      <c r="I400" s="108"/>
      <c r="J400" s="109"/>
      <c r="K400" s="109"/>
      <c r="L400" s="108"/>
      <c r="M400" s="108"/>
      <c r="N400" s="108"/>
      <c r="O400" s="112"/>
      <c r="P400" s="112"/>
      <c r="Q400" s="108"/>
      <c r="R400" s="108"/>
      <c r="S400" s="112"/>
    </row>
    <row r="401" spans="1:19" ht="15.75" customHeight="1" x14ac:dyDescent="0.2">
      <c r="A401" s="108"/>
      <c r="B401" s="108"/>
      <c r="C401" s="108"/>
      <c r="D401" s="107"/>
      <c r="E401" s="108"/>
      <c r="F401" s="108"/>
      <c r="G401" s="108"/>
      <c r="H401" s="108"/>
      <c r="I401" s="108"/>
      <c r="J401" s="109"/>
      <c r="K401" s="109"/>
      <c r="L401" s="108"/>
      <c r="M401" s="108"/>
      <c r="N401" s="108"/>
      <c r="O401" s="112"/>
      <c r="P401" s="112"/>
      <c r="Q401" s="108"/>
      <c r="R401" s="108"/>
      <c r="S401" s="112"/>
    </row>
    <row r="402" spans="1:19" ht="15.75" customHeight="1" x14ac:dyDescent="0.2">
      <c r="A402" s="108"/>
      <c r="B402" s="108"/>
      <c r="C402" s="108"/>
      <c r="D402" s="107"/>
      <c r="E402" s="108"/>
      <c r="F402" s="108"/>
      <c r="G402" s="108"/>
      <c r="H402" s="108"/>
      <c r="I402" s="108"/>
      <c r="J402" s="109"/>
      <c r="K402" s="109"/>
      <c r="L402" s="108"/>
      <c r="M402" s="108"/>
      <c r="N402" s="108"/>
      <c r="O402" s="112"/>
      <c r="P402" s="112"/>
      <c r="Q402" s="108"/>
      <c r="R402" s="108"/>
      <c r="S402" s="112"/>
    </row>
    <row r="403" spans="1:19" ht="15.75" customHeight="1" x14ac:dyDescent="0.2">
      <c r="A403" s="108"/>
      <c r="B403" s="108"/>
      <c r="C403" s="108"/>
      <c r="D403" s="107"/>
      <c r="E403" s="108"/>
      <c r="F403" s="108"/>
      <c r="G403" s="108"/>
      <c r="H403" s="108"/>
      <c r="I403" s="108"/>
      <c r="J403" s="109"/>
      <c r="K403" s="109"/>
      <c r="L403" s="108"/>
      <c r="M403" s="108"/>
      <c r="N403" s="108"/>
      <c r="O403" s="112"/>
      <c r="P403" s="112"/>
      <c r="Q403" s="108"/>
      <c r="R403" s="108"/>
      <c r="S403" s="112"/>
    </row>
    <row r="404" spans="1:19" ht="15.75" customHeight="1" x14ac:dyDescent="0.2">
      <c r="A404" s="108"/>
      <c r="B404" s="108"/>
      <c r="C404" s="108"/>
      <c r="D404" s="107"/>
      <c r="E404" s="108"/>
      <c r="F404" s="108"/>
      <c r="G404" s="108"/>
      <c r="H404" s="108"/>
      <c r="I404" s="108"/>
      <c r="J404" s="109"/>
      <c r="K404" s="109"/>
      <c r="L404" s="108"/>
      <c r="M404" s="108"/>
      <c r="N404" s="108"/>
      <c r="O404" s="112"/>
      <c r="P404" s="112"/>
      <c r="Q404" s="108"/>
      <c r="R404" s="108"/>
      <c r="S404" s="112"/>
    </row>
    <row r="405" spans="1:19" ht="15.75" customHeight="1" x14ac:dyDescent="0.2">
      <c r="A405" s="108"/>
      <c r="B405" s="108"/>
      <c r="C405" s="108"/>
      <c r="D405" s="107"/>
      <c r="E405" s="108"/>
      <c r="F405" s="108"/>
      <c r="G405" s="108"/>
      <c r="H405" s="108"/>
      <c r="I405" s="108"/>
      <c r="J405" s="109"/>
      <c r="K405" s="109"/>
      <c r="L405" s="108"/>
      <c r="M405" s="108"/>
      <c r="N405" s="108"/>
      <c r="O405" s="112"/>
      <c r="P405" s="112"/>
      <c r="Q405" s="108"/>
      <c r="R405" s="108"/>
      <c r="S405" s="112"/>
    </row>
    <row r="406" spans="1:19" ht="15.75" customHeight="1" x14ac:dyDescent="0.2">
      <c r="A406" s="108"/>
      <c r="B406" s="108"/>
      <c r="C406" s="108"/>
      <c r="D406" s="107"/>
      <c r="E406" s="108"/>
      <c r="F406" s="108"/>
      <c r="G406" s="108"/>
      <c r="H406" s="108"/>
      <c r="I406" s="108"/>
      <c r="J406" s="109"/>
      <c r="K406" s="109"/>
      <c r="L406" s="108"/>
      <c r="M406" s="108"/>
      <c r="N406" s="108"/>
      <c r="O406" s="112"/>
      <c r="P406" s="112"/>
      <c r="Q406" s="108"/>
      <c r="R406" s="108"/>
      <c r="S406" s="112"/>
    </row>
    <row r="407" spans="1:19" ht="15.75" customHeight="1" x14ac:dyDescent="0.2">
      <c r="A407" s="108"/>
      <c r="B407" s="108"/>
      <c r="C407" s="108"/>
      <c r="D407" s="107"/>
      <c r="E407" s="108"/>
      <c r="F407" s="108"/>
      <c r="G407" s="108"/>
      <c r="H407" s="108"/>
      <c r="I407" s="108"/>
      <c r="J407" s="109"/>
      <c r="K407" s="109"/>
      <c r="L407" s="108"/>
      <c r="M407" s="108"/>
      <c r="N407" s="108"/>
      <c r="O407" s="112"/>
      <c r="P407" s="112"/>
      <c r="Q407" s="108"/>
      <c r="R407" s="108"/>
      <c r="S407" s="112"/>
    </row>
    <row r="408" spans="1:19" ht="15.75" customHeight="1" x14ac:dyDescent="0.2">
      <c r="A408" s="108"/>
      <c r="B408" s="108"/>
      <c r="C408" s="108"/>
      <c r="D408" s="107"/>
      <c r="E408" s="108"/>
      <c r="F408" s="108"/>
      <c r="G408" s="108"/>
      <c r="H408" s="108"/>
      <c r="I408" s="108"/>
      <c r="J408" s="109"/>
      <c r="K408" s="109"/>
      <c r="L408" s="108"/>
      <c r="M408" s="108"/>
      <c r="N408" s="108"/>
      <c r="O408" s="112"/>
      <c r="P408" s="112"/>
      <c r="Q408" s="108"/>
      <c r="R408" s="108"/>
      <c r="S408" s="112"/>
    </row>
    <row r="409" spans="1:19" ht="15.75" customHeight="1" x14ac:dyDescent="0.2">
      <c r="A409" s="108"/>
      <c r="B409" s="108"/>
      <c r="C409" s="108"/>
      <c r="D409" s="107"/>
      <c r="E409" s="108"/>
      <c r="F409" s="108"/>
      <c r="G409" s="108"/>
      <c r="H409" s="108"/>
      <c r="I409" s="108"/>
      <c r="J409" s="109"/>
      <c r="K409" s="109"/>
      <c r="L409" s="108"/>
      <c r="M409" s="108"/>
      <c r="N409" s="108"/>
      <c r="O409" s="112"/>
      <c r="P409" s="112"/>
      <c r="Q409" s="108"/>
      <c r="R409" s="108"/>
      <c r="S409" s="112"/>
    </row>
    <row r="410" spans="1:19" ht="15.75" customHeight="1" x14ac:dyDescent="0.2">
      <c r="A410" s="108"/>
      <c r="B410" s="108"/>
      <c r="C410" s="108"/>
      <c r="D410" s="107"/>
      <c r="E410" s="108"/>
      <c r="F410" s="108"/>
      <c r="G410" s="108"/>
      <c r="H410" s="108"/>
      <c r="I410" s="108"/>
      <c r="J410" s="109"/>
      <c r="K410" s="109"/>
      <c r="L410" s="108"/>
      <c r="M410" s="108"/>
      <c r="N410" s="108"/>
      <c r="O410" s="112"/>
      <c r="P410" s="112"/>
      <c r="Q410" s="108"/>
      <c r="R410" s="108"/>
      <c r="S410" s="112"/>
    </row>
    <row r="411" spans="1:19" ht="15.75" customHeight="1" x14ac:dyDescent="0.2">
      <c r="A411" s="108"/>
      <c r="B411" s="108"/>
      <c r="C411" s="108"/>
      <c r="D411" s="107"/>
      <c r="E411" s="108"/>
      <c r="F411" s="108"/>
      <c r="G411" s="108"/>
      <c r="H411" s="108"/>
      <c r="I411" s="108"/>
      <c r="J411" s="109"/>
      <c r="K411" s="109"/>
      <c r="L411" s="108"/>
      <c r="M411" s="108"/>
      <c r="N411" s="108"/>
      <c r="O411" s="112"/>
      <c r="P411" s="112"/>
      <c r="Q411" s="108"/>
      <c r="R411" s="108"/>
      <c r="S411" s="112"/>
    </row>
    <row r="412" spans="1:19" ht="15.75" customHeight="1" x14ac:dyDescent="0.2">
      <c r="A412" s="108"/>
      <c r="B412" s="108"/>
      <c r="C412" s="108"/>
      <c r="D412" s="107"/>
      <c r="E412" s="108"/>
      <c r="F412" s="108"/>
      <c r="G412" s="108"/>
      <c r="H412" s="108"/>
      <c r="I412" s="108"/>
      <c r="J412" s="109"/>
      <c r="K412" s="109"/>
      <c r="L412" s="108"/>
      <c r="M412" s="108"/>
      <c r="N412" s="108"/>
      <c r="O412" s="112"/>
      <c r="P412" s="112"/>
      <c r="Q412" s="108"/>
      <c r="R412" s="108"/>
      <c r="S412" s="112"/>
    </row>
    <row r="413" spans="1:19" ht="15.75" customHeight="1" x14ac:dyDescent="0.2">
      <c r="A413" s="108"/>
      <c r="B413" s="108"/>
      <c r="C413" s="108"/>
      <c r="D413" s="107"/>
      <c r="E413" s="108"/>
      <c r="F413" s="108"/>
      <c r="G413" s="108"/>
      <c r="H413" s="108"/>
      <c r="I413" s="108"/>
      <c r="J413" s="109"/>
      <c r="K413" s="109"/>
      <c r="L413" s="108"/>
      <c r="M413" s="108"/>
      <c r="N413" s="108"/>
      <c r="O413" s="112"/>
      <c r="P413" s="112"/>
      <c r="Q413" s="108"/>
      <c r="R413" s="108"/>
      <c r="S413" s="112"/>
    </row>
    <row r="414" spans="1:19" ht="15.75" customHeight="1" x14ac:dyDescent="0.2">
      <c r="A414" s="108"/>
      <c r="B414" s="108"/>
      <c r="C414" s="108"/>
      <c r="D414" s="107"/>
      <c r="E414" s="108"/>
      <c r="F414" s="108"/>
      <c r="G414" s="108"/>
      <c r="H414" s="108"/>
      <c r="I414" s="108"/>
      <c r="J414" s="109"/>
      <c r="K414" s="109"/>
      <c r="L414" s="108"/>
      <c r="M414" s="108"/>
      <c r="N414" s="108"/>
      <c r="O414" s="112"/>
      <c r="P414" s="112"/>
      <c r="Q414" s="108"/>
      <c r="R414" s="108"/>
      <c r="S414" s="112"/>
    </row>
    <row r="415" spans="1:19" ht="15.75" customHeight="1" x14ac:dyDescent="0.2">
      <c r="A415" s="108"/>
      <c r="B415" s="108"/>
      <c r="C415" s="108"/>
      <c r="D415" s="107"/>
      <c r="E415" s="108"/>
      <c r="F415" s="108"/>
      <c r="G415" s="108"/>
      <c r="H415" s="108"/>
      <c r="I415" s="108"/>
      <c r="J415" s="109"/>
      <c r="K415" s="109"/>
      <c r="L415" s="108"/>
      <c r="M415" s="108"/>
      <c r="N415" s="108"/>
      <c r="O415" s="112"/>
      <c r="P415" s="112"/>
      <c r="Q415" s="108"/>
      <c r="R415" s="108"/>
      <c r="S415" s="112"/>
    </row>
    <row r="416" spans="1:19" ht="15.75" customHeight="1" x14ac:dyDescent="0.2">
      <c r="A416" s="108"/>
      <c r="B416" s="108"/>
      <c r="C416" s="108"/>
      <c r="D416" s="107"/>
      <c r="E416" s="108"/>
      <c r="F416" s="108"/>
      <c r="G416" s="108"/>
      <c r="H416" s="108"/>
      <c r="I416" s="108"/>
      <c r="J416" s="109"/>
      <c r="K416" s="109"/>
      <c r="L416" s="108"/>
      <c r="M416" s="108"/>
      <c r="N416" s="108"/>
      <c r="O416" s="112"/>
      <c r="P416" s="112"/>
      <c r="Q416" s="108"/>
      <c r="R416" s="108"/>
      <c r="S416" s="112"/>
    </row>
    <row r="417" spans="1:19" ht="15.75" customHeight="1" x14ac:dyDescent="0.2">
      <c r="A417" s="108"/>
      <c r="B417" s="108"/>
      <c r="C417" s="108"/>
      <c r="D417" s="107"/>
      <c r="E417" s="108"/>
      <c r="F417" s="108"/>
      <c r="G417" s="108"/>
      <c r="H417" s="108"/>
      <c r="I417" s="108"/>
      <c r="J417" s="109"/>
      <c r="K417" s="109"/>
      <c r="L417" s="108"/>
      <c r="M417" s="108"/>
      <c r="N417" s="108"/>
      <c r="O417" s="112"/>
      <c r="P417" s="112"/>
      <c r="Q417" s="108"/>
      <c r="R417" s="108"/>
      <c r="S417" s="112"/>
    </row>
    <row r="418" spans="1:19" ht="15.75" customHeight="1" x14ac:dyDescent="0.2">
      <c r="A418" s="108"/>
      <c r="B418" s="108"/>
      <c r="C418" s="108"/>
      <c r="D418" s="107"/>
      <c r="E418" s="108"/>
      <c r="F418" s="108"/>
      <c r="G418" s="108"/>
      <c r="H418" s="108"/>
      <c r="I418" s="108"/>
      <c r="J418" s="109"/>
      <c r="K418" s="109"/>
      <c r="L418" s="108"/>
      <c r="M418" s="108"/>
      <c r="N418" s="108"/>
      <c r="O418" s="112"/>
      <c r="P418" s="112"/>
      <c r="Q418" s="108"/>
      <c r="R418" s="108"/>
      <c r="S418" s="112"/>
    </row>
    <row r="419" spans="1:19" ht="15.75" customHeight="1" x14ac:dyDescent="0.2">
      <c r="A419" s="108"/>
      <c r="B419" s="108"/>
      <c r="C419" s="108"/>
      <c r="D419" s="107"/>
      <c r="E419" s="108"/>
      <c r="F419" s="108"/>
      <c r="G419" s="108"/>
      <c r="H419" s="108"/>
      <c r="I419" s="108"/>
      <c r="J419" s="109"/>
      <c r="K419" s="109"/>
      <c r="L419" s="108"/>
      <c r="M419" s="108"/>
      <c r="N419" s="108"/>
      <c r="O419" s="112"/>
      <c r="P419" s="112"/>
      <c r="Q419" s="108"/>
      <c r="R419" s="108"/>
      <c r="S419" s="112"/>
    </row>
    <row r="420" spans="1:19" ht="15.75" customHeight="1" x14ac:dyDescent="0.2">
      <c r="A420" s="108"/>
      <c r="B420" s="108"/>
      <c r="C420" s="108"/>
      <c r="D420" s="107"/>
      <c r="E420" s="108"/>
      <c r="F420" s="108"/>
      <c r="G420" s="108"/>
      <c r="H420" s="108"/>
      <c r="I420" s="108"/>
      <c r="J420" s="109"/>
      <c r="K420" s="109"/>
      <c r="L420" s="108"/>
      <c r="M420" s="108"/>
      <c r="N420" s="108"/>
      <c r="O420" s="112"/>
      <c r="P420" s="112"/>
      <c r="Q420" s="108"/>
      <c r="R420" s="108"/>
      <c r="S420" s="112"/>
    </row>
    <row r="421" spans="1:19" ht="15.75" customHeight="1" x14ac:dyDescent="0.2">
      <c r="A421" s="108"/>
      <c r="B421" s="108"/>
      <c r="C421" s="108"/>
      <c r="D421" s="107"/>
      <c r="E421" s="108"/>
      <c r="F421" s="108"/>
      <c r="G421" s="108"/>
      <c r="H421" s="108"/>
      <c r="I421" s="108"/>
      <c r="J421" s="109"/>
      <c r="K421" s="109"/>
      <c r="L421" s="108"/>
      <c r="M421" s="108"/>
      <c r="N421" s="108"/>
      <c r="O421" s="112"/>
      <c r="P421" s="112"/>
      <c r="Q421" s="108"/>
      <c r="R421" s="108"/>
      <c r="S421" s="112"/>
    </row>
    <row r="422" spans="1:19" ht="15.75" customHeight="1" x14ac:dyDescent="0.2">
      <c r="A422" s="108"/>
      <c r="B422" s="108"/>
      <c r="C422" s="108"/>
      <c r="D422" s="107"/>
      <c r="E422" s="108"/>
      <c r="F422" s="108"/>
      <c r="G422" s="108"/>
      <c r="H422" s="108"/>
      <c r="I422" s="108"/>
      <c r="J422" s="109"/>
      <c r="K422" s="109"/>
      <c r="L422" s="108"/>
      <c r="M422" s="108"/>
      <c r="N422" s="108"/>
      <c r="O422" s="112"/>
      <c r="P422" s="112"/>
      <c r="Q422" s="108"/>
      <c r="R422" s="108"/>
      <c r="S422" s="112"/>
    </row>
    <row r="423" spans="1:19" ht="15.75" customHeight="1" x14ac:dyDescent="0.2">
      <c r="A423" s="108"/>
      <c r="B423" s="108"/>
      <c r="C423" s="108"/>
      <c r="D423" s="107"/>
      <c r="E423" s="108"/>
      <c r="F423" s="108"/>
      <c r="G423" s="108"/>
      <c r="H423" s="108"/>
      <c r="I423" s="108"/>
      <c r="J423" s="109"/>
      <c r="K423" s="109"/>
      <c r="L423" s="108"/>
      <c r="M423" s="108"/>
      <c r="N423" s="108"/>
      <c r="O423" s="112"/>
      <c r="P423" s="112"/>
      <c r="Q423" s="108"/>
      <c r="R423" s="108"/>
      <c r="S423" s="112"/>
    </row>
    <row r="424" spans="1:19" ht="15.75" customHeight="1" x14ac:dyDescent="0.2">
      <c r="A424" s="108"/>
      <c r="B424" s="108"/>
      <c r="C424" s="108"/>
      <c r="D424" s="107"/>
      <c r="E424" s="108"/>
      <c r="F424" s="108"/>
      <c r="G424" s="108"/>
      <c r="H424" s="108"/>
      <c r="I424" s="108"/>
      <c r="J424" s="109"/>
      <c r="K424" s="109"/>
      <c r="L424" s="108"/>
      <c r="M424" s="108"/>
      <c r="N424" s="108"/>
      <c r="O424" s="112"/>
      <c r="P424" s="112"/>
      <c r="Q424" s="108"/>
      <c r="R424" s="108"/>
      <c r="S424" s="112"/>
    </row>
    <row r="425" spans="1:19" ht="15.75" customHeight="1" x14ac:dyDescent="0.2">
      <c r="A425" s="108"/>
      <c r="B425" s="108"/>
      <c r="C425" s="108"/>
      <c r="D425" s="107"/>
      <c r="E425" s="108"/>
      <c r="F425" s="108"/>
      <c r="G425" s="108"/>
      <c r="H425" s="108"/>
      <c r="I425" s="108"/>
      <c r="J425" s="109"/>
      <c r="K425" s="109"/>
      <c r="L425" s="108"/>
      <c r="M425" s="108"/>
      <c r="N425" s="108"/>
      <c r="O425" s="112"/>
      <c r="P425" s="112"/>
      <c r="Q425" s="108"/>
      <c r="R425" s="108"/>
      <c r="S425" s="112"/>
    </row>
    <row r="426" spans="1:19" ht="15.75" customHeight="1" x14ac:dyDescent="0.2">
      <c r="A426" s="108"/>
      <c r="B426" s="108"/>
      <c r="C426" s="108"/>
      <c r="D426" s="107"/>
      <c r="E426" s="108"/>
      <c r="F426" s="108"/>
      <c r="G426" s="108"/>
      <c r="H426" s="108"/>
      <c r="I426" s="108"/>
      <c r="J426" s="109"/>
      <c r="K426" s="109"/>
      <c r="L426" s="108"/>
      <c r="M426" s="108"/>
      <c r="N426" s="108"/>
      <c r="O426" s="112"/>
      <c r="P426" s="112"/>
      <c r="Q426" s="108"/>
      <c r="R426" s="108"/>
      <c r="S426" s="112"/>
    </row>
    <row r="427" spans="1:19" ht="15.75" customHeight="1" x14ac:dyDescent="0.2">
      <c r="A427" s="108"/>
      <c r="B427" s="108"/>
      <c r="C427" s="108"/>
      <c r="D427" s="107"/>
      <c r="E427" s="108"/>
      <c r="F427" s="108"/>
      <c r="G427" s="108"/>
      <c r="H427" s="108"/>
      <c r="I427" s="108"/>
      <c r="J427" s="109"/>
      <c r="K427" s="109"/>
      <c r="L427" s="108"/>
      <c r="M427" s="108"/>
      <c r="N427" s="108"/>
      <c r="O427" s="112"/>
      <c r="P427" s="112"/>
      <c r="Q427" s="108"/>
      <c r="R427" s="108"/>
      <c r="S427" s="112"/>
    </row>
    <row r="428" spans="1:19" ht="15.75" customHeight="1" x14ac:dyDescent="0.2">
      <c r="A428" s="108"/>
      <c r="B428" s="108"/>
      <c r="C428" s="108"/>
      <c r="D428" s="107"/>
      <c r="E428" s="108"/>
      <c r="F428" s="108"/>
      <c r="G428" s="108"/>
      <c r="H428" s="108"/>
      <c r="I428" s="108"/>
      <c r="J428" s="109"/>
      <c r="K428" s="109"/>
      <c r="L428" s="108"/>
      <c r="M428" s="108"/>
      <c r="N428" s="108"/>
      <c r="O428" s="112"/>
      <c r="P428" s="112"/>
      <c r="Q428" s="108"/>
      <c r="R428" s="108"/>
      <c r="S428" s="112"/>
    </row>
    <row r="429" spans="1:19" ht="15.75" customHeight="1" x14ac:dyDescent="0.2">
      <c r="A429" s="108"/>
      <c r="B429" s="108"/>
      <c r="C429" s="108"/>
      <c r="D429" s="107"/>
      <c r="E429" s="108"/>
      <c r="F429" s="108"/>
      <c r="G429" s="108"/>
      <c r="H429" s="108"/>
      <c r="I429" s="108"/>
      <c r="J429" s="109"/>
      <c r="K429" s="109"/>
      <c r="L429" s="108"/>
      <c r="M429" s="108"/>
      <c r="N429" s="108"/>
      <c r="O429" s="112"/>
      <c r="P429" s="112"/>
      <c r="Q429" s="108"/>
      <c r="R429" s="108"/>
      <c r="S429" s="112"/>
    </row>
    <row r="430" spans="1:19" ht="15.75" customHeight="1" x14ac:dyDescent="0.2">
      <c r="A430" s="108"/>
      <c r="B430" s="108"/>
      <c r="C430" s="108"/>
      <c r="D430" s="107"/>
      <c r="E430" s="108"/>
      <c r="F430" s="108"/>
      <c r="G430" s="108"/>
      <c r="H430" s="108"/>
      <c r="I430" s="108"/>
      <c r="J430" s="109"/>
      <c r="K430" s="109"/>
      <c r="L430" s="108"/>
      <c r="M430" s="108"/>
      <c r="N430" s="108"/>
      <c r="O430" s="112"/>
      <c r="P430" s="112"/>
      <c r="Q430" s="108"/>
      <c r="R430" s="108"/>
      <c r="S430" s="112"/>
    </row>
    <row r="431" spans="1:19" ht="15.75" customHeight="1" x14ac:dyDescent="0.2">
      <c r="A431" s="108"/>
      <c r="B431" s="108"/>
      <c r="C431" s="108"/>
      <c r="D431" s="107"/>
      <c r="E431" s="108"/>
      <c r="F431" s="108"/>
      <c r="G431" s="108"/>
      <c r="H431" s="108"/>
      <c r="I431" s="108"/>
      <c r="J431" s="109"/>
      <c r="K431" s="109"/>
      <c r="L431" s="108"/>
      <c r="M431" s="108"/>
      <c r="N431" s="108"/>
      <c r="O431" s="112"/>
      <c r="P431" s="112"/>
      <c r="Q431" s="108"/>
      <c r="R431" s="108"/>
      <c r="S431" s="112"/>
    </row>
    <row r="432" spans="1:19" ht="15.75" customHeight="1" x14ac:dyDescent="0.2">
      <c r="A432" s="108"/>
      <c r="B432" s="108"/>
      <c r="C432" s="108"/>
      <c r="D432" s="107"/>
      <c r="E432" s="108"/>
      <c r="F432" s="108"/>
      <c r="G432" s="108"/>
      <c r="H432" s="108"/>
      <c r="I432" s="108"/>
      <c r="J432" s="109"/>
      <c r="K432" s="109"/>
      <c r="L432" s="108"/>
      <c r="M432" s="108"/>
      <c r="N432" s="108"/>
      <c r="O432" s="112"/>
      <c r="P432" s="112"/>
      <c r="Q432" s="108"/>
      <c r="R432" s="108"/>
      <c r="S432" s="112"/>
    </row>
    <row r="433" spans="1:19" ht="15.75" customHeight="1" x14ac:dyDescent="0.2">
      <c r="A433" s="108"/>
      <c r="B433" s="108"/>
      <c r="C433" s="108"/>
      <c r="D433" s="107"/>
      <c r="E433" s="108"/>
      <c r="F433" s="108"/>
      <c r="G433" s="108"/>
      <c r="H433" s="108"/>
      <c r="I433" s="108"/>
      <c r="J433" s="109"/>
      <c r="K433" s="109"/>
      <c r="L433" s="108"/>
      <c r="M433" s="108"/>
      <c r="N433" s="108"/>
      <c r="O433" s="112"/>
      <c r="P433" s="112"/>
      <c r="Q433" s="108"/>
      <c r="R433" s="108"/>
      <c r="S433" s="112"/>
    </row>
    <row r="434" spans="1:19" ht="15.75" customHeight="1" x14ac:dyDescent="0.2">
      <c r="A434" s="108"/>
      <c r="B434" s="108"/>
      <c r="C434" s="108"/>
      <c r="D434" s="107"/>
      <c r="E434" s="108"/>
      <c r="F434" s="108"/>
      <c r="G434" s="108"/>
      <c r="H434" s="108"/>
      <c r="I434" s="108"/>
      <c r="J434" s="109"/>
      <c r="K434" s="109"/>
      <c r="L434" s="108"/>
      <c r="M434" s="108"/>
      <c r="N434" s="108"/>
      <c r="O434" s="112"/>
      <c r="P434" s="112"/>
      <c r="Q434" s="108"/>
      <c r="R434" s="108"/>
      <c r="S434" s="112"/>
    </row>
    <row r="435" spans="1:19" ht="15.75" customHeight="1" x14ac:dyDescent="0.2">
      <c r="A435" s="108"/>
      <c r="B435" s="108"/>
      <c r="C435" s="108"/>
      <c r="D435" s="107"/>
      <c r="E435" s="108"/>
      <c r="F435" s="108"/>
      <c r="G435" s="108"/>
      <c r="H435" s="108"/>
      <c r="I435" s="108"/>
      <c r="J435" s="109"/>
      <c r="K435" s="109"/>
      <c r="L435" s="108"/>
      <c r="M435" s="108"/>
      <c r="N435" s="108"/>
      <c r="O435" s="112"/>
      <c r="P435" s="112"/>
      <c r="Q435" s="108"/>
      <c r="R435" s="108"/>
      <c r="S435" s="112"/>
    </row>
    <row r="436" spans="1:19" ht="15.75" customHeight="1" x14ac:dyDescent="0.2">
      <c r="A436" s="108"/>
      <c r="B436" s="108"/>
      <c r="C436" s="108"/>
      <c r="D436" s="107"/>
      <c r="E436" s="108"/>
      <c r="F436" s="108"/>
      <c r="G436" s="108"/>
      <c r="H436" s="108"/>
      <c r="I436" s="108"/>
      <c r="J436" s="109"/>
      <c r="K436" s="109"/>
      <c r="L436" s="108"/>
      <c r="M436" s="108"/>
      <c r="N436" s="108"/>
      <c r="O436" s="112"/>
      <c r="P436" s="112"/>
      <c r="Q436" s="108"/>
      <c r="R436" s="108"/>
      <c r="S436" s="112"/>
    </row>
    <row r="437" spans="1:19" ht="15.75" customHeight="1" x14ac:dyDescent="0.2">
      <c r="A437" s="108"/>
      <c r="B437" s="108"/>
      <c r="C437" s="108"/>
      <c r="D437" s="107"/>
      <c r="E437" s="108"/>
      <c r="F437" s="108"/>
      <c r="G437" s="108"/>
      <c r="H437" s="108"/>
      <c r="I437" s="108"/>
      <c r="J437" s="109"/>
      <c r="K437" s="109"/>
      <c r="L437" s="108"/>
      <c r="M437" s="108"/>
      <c r="N437" s="108"/>
      <c r="O437" s="112"/>
      <c r="P437" s="112"/>
      <c r="Q437" s="108"/>
      <c r="R437" s="108"/>
      <c r="S437" s="112"/>
    </row>
    <row r="438" spans="1:19" ht="15.75" customHeight="1" x14ac:dyDescent="0.2">
      <c r="A438" s="108"/>
      <c r="B438" s="108"/>
      <c r="C438" s="108"/>
      <c r="D438" s="107"/>
      <c r="E438" s="108"/>
      <c r="F438" s="108"/>
      <c r="G438" s="108"/>
      <c r="H438" s="108"/>
      <c r="I438" s="108"/>
      <c r="J438" s="109"/>
      <c r="K438" s="109"/>
      <c r="L438" s="108"/>
      <c r="M438" s="108"/>
      <c r="N438" s="108"/>
      <c r="O438" s="112"/>
      <c r="P438" s="112"/>
      <c r="Q438" s="108"/>
      <c r="R438" s="108"/>
      <c r="S438" s="112"/>
    </row>
    <row r="439" spans="1:19" ht="15.75" customHeight="1" x14ac:dyDescent="0.2">
      <c r="A439" s="108"/>
      <c r="B439" s="108"/>
      <c r="C439" s="108"/>
      <c r="D439" s="107"/>
      <c r="E439" s="108"/>
      <c r="F439" s="108"/>
      <c r="G439" s="108"/>
      <c r="H439" s="108"/>
      <c r="I439" s="108"/>
      <c r="J439" s="109"/>
      <c r="K439" s="109"/>
      <c r="L439" s="108"/>
      <c r="M439" s="108"/>
      <c r="N439" s="108"/>
      <c r="O439" s="112"/>
      <c r="P439" s="112"/>
      <c r="Q439" s="108"/>
      <c r="R439" s="108"/>
      <c r="S439" s="112"/>
    </row>
    <row r="440" spans="1:19" ht="15.75" customHeight="1" x14ac:dyDescent="0.2">
      <c r="A440" s="108"/>
      <c r="B440" s="108"/>
      <c r="C440" s="108"/>
      <c r="D440" s="107"/>
      <c r="E440" s="108"/>
      <c r="F440" s="108"/>
      <c r="G440" s="108"/>
      <c r="H440" s="108"/>
      <c r="I440" s="108"/>
      <c r="J440" s="109"/>
      <c r="K440" s="109"/>
      <c r="L440" s="108"/>
      <c r="M440" s="108"/>
      <c r="N440" s="108"/>
      <c r="O440" s="112"/>
      <c r="P440" s="112"/>
      <c r="Q440" s="108"/>
      <c r="R440" s="108"/>
      <c r="S440" s="112"/>
    </row>
    <row r="441" spans="1:19" ht="15.75" customHeight="1" x14ac:dyDescent="0.2">
      <c r="A441" s="108"/>
      <c r="B441" s="108"/>
      <c r="C441" s="108"/>
      <c r="D441" s="107"/>
      <c r="E441" s="108"/>
      <c r="F441" s="108"/>
      <c r="G441" s="108"/>
      <c r="H441" s="108"/>
      <c r="I441" s="108"/>
      <c r="J441" s="109"/>
      <c r="K441" s="109"/>
      <c r="L441" s="108"/>
      <c r="M441" s="108"/>
      <c r="N441" s="108"/>
      <c r="O441" s="112"/>
      <c r="P441" s="112"/>
      <c r="Q441" s="108"/>
      <c r="R441" s="108"/>
      <c r="S441" s="112"/>
    </row>
    <row r="442" spans="1:19" ht="15.75" customHeight="1" x14ac:dyDescent="0.2">
      <c r="A442" s="108"/>
      <c r="B442" s="108"/>
      <c r="C442" s="108"/>
      <c r="D442" s="107"/>
      <c r="E442" s="108"/>
      <c r="F442" s="108"/>
      <c r="G442" s="108"/>
      <c r="H442" s="108"/>
      <c r="I442" s="108"/>
      <c r="J442" s="109"/>
      <c r="K442" s="109"/>
      <c r="L442" s="108"/>
      <c r="M442" s="108"/>
      <c r="N442" s="108"/>
      <c r="O442" s="112"/>
      <c r="P442" s="112"/>
      <c r="Q442" s="108"/>
      <c r="R442" s="108"/>
      <c r="S442" s="112"/>
    </row>
    <row r="443" spans="1:19" ht="15.75" customHeight="1" x14ac:dyDescent="0.2">
      <c r="A443" s="108"/>
      <c r="B443" s="108"/>
      <c r="C443" s="108"/>
      <c r="D443" s="107"/>
      <c r="E443" s="108"/>
      <c r="F443" s="108"/>
      <c r="G443" s="108"/>
      <c r="H443" s="108"/>
      <c r="I443" s="108"/>
      <c r="J443" s="109"/>
      <c r="K443" s="109"/>
      <c r="L443" s="108"/>
      <c r="M443" s="108"/>
      <c r="N443" s="108"/>
      <c r="O443" s="112"/>
      <c r="P443" s="112"/>
      <c r="Q443" s="108"/>
      <c r="R443" s="108"/>
      <c r="S443" s="112"/>
    </row>
    <row r="444" spans="1:19" ht="15.75" customHeight="1" x14ac:dyDescent="0.2">
      <c r="A444" s="108"/>
      <c r="B444" s="108"/>
      <c r="C444" s="108"/>
      <c r="D444" s="107"/>
      <c r="E444" s="108"/>
      <c r="F444" s="108"/>
      <c r="G444" s="108"/>
      <c r="H444" s="108"/>
      <c r="I444" s="108"/>
      <c r="J444" s="109"/>
      <c r="K444" s="109"/>
      <c r="L444" s="108"/>
      <c r="M444" s="108"/>
      <c r="N444" s="108"/>
      <c r="O444" s="112"/>
      <c r="P444" s="112"/>
      <c r="Q444" s="108"/>
      <c r="R444" s="108"/>
      <c r="S444" s="112"/>
    </row>
    <row r="445" spans="1:19" ht="15.75" customHeight="1" x14ac:dyDescent="0.2">
      <c r="A445" s="108"/>
      <c r="B445" s="108"/>
      <c r="C445" s="108"/>
      <c r="D445" s="107"/>
      <c r="E445" s="108"/>
      <c r="F445" s="108"/>
      <c r="G445" s="108"/>
      <c r="H445" s="108"/>
      <c r="I445" s="108"/>
      <c r="J445" s="109"/>
      <c r="K445" s="109"/>
      <c r="L445" s="108"/>
      <c r="M445" s="108"/>
      <c r="N445" s="108"/>
      <c r="O445" s="112"/>
      <c r="P445" s="112"/>
      <c r="Q445" s="108"/>
      <c r="R445" s="108"/>
      <c r="S445" s="112"/>
    </row>
    <row r="446" spans="1:19" ht="15.75" customHeight="1" x14ac:dyDescent="0.2">
      <c r="A446" s="108"/>
      <c r="B446" s="108"/>
      <c r="C446" s="108"/>
      <c r="D446" s="107"/>
      <c r="E446" s="108"/>
      <c r="F446" s="108"/>
      <c r="G446" s="108"/>
      <c r="H446" s="108"/>
      <c r="I446" s="108"/>
      <c r="J446" s="109"/>
      <c r="K446" s="109"/>
      <c r="L446" s="108"/>
      <c r="M446" s="108"/>
      <c r="N446" s="108"/>
      <c r="O446" s="112"/>
      <c r="P446" s="112"/>
      <c r="Q446" s="108"/>
      <c r="R446" s="108"/>
      <c r="S446" s="112"/>
    </row>
    <row r="447" spans="1:19" ht="15.75" customHeight="1" x14ac:dyDescent="0.2">
      <c r="A447" s="108"/>
      <c r="B447" s="108"/>
      <c r="C447" s="108"/>
      <c r="D447" s="107"/>
      <c r="E447" s="108"/>
      <c r="F447" s="108"/>
      <c r="G447" s="108"/>
      <c r="H447" s="108"/>
      <c r="I447" s="108"/>
      <c r="J447" s="109"/>
      <c r="K447" s="109"/>
      <c r="L447" s="108"/>
      <c r="M447" s="108"/>
      <c r="N447" s="108"/>
      <c r="O447" s="112"/>
      <c r="P447" s="112"/>
      <c r="Q447" s="108"/>
      <c r="R447" s="108"/>
      <c r="S447" s="112"/>
    </row>
    <row r="448" spans="1:19" ht="15.75" customHeight="1" x14ac:dyDescent="0.2">
      <c r="A448" s="108"/>
      <c r="B448" s="108"/>
      <c r="C448" s="108"/>
      <c r="D448" s="107"/>
      <c r="E448" s="108"/>
      <c r="F448" s="108"/>
      <c r="G448" s="108"/>
      <c r="H448" s="108"/>
      <c r="I448" s="108"/>
      <c r="J448" s="109"/>
      <c r="K448" s="109"/>
      <c r="L448" s="108"/>
      <c r="M448" s="108"/>
      <c r="N448" s="108"/>
      <c r="O448" s="112"/>
      <c r="P448" s="112"/>
      <c r="Q448" s="108"/>
      <c r="R448" s="108"/>
      <c r="S448" s="112"/>
    </row>
    <row r="449" spans="1:19" ht="15.75" customHeight="1" x14ac:dyDescent="0.2">
      <c r="A449" s="108"/>
      <c r="B449" s="108"/>
      <c r="C449" s="108"/>
      <c r="D449" s="107"/>
      <c r="E449" s="108"/>
      <c r="F449" s="108"/>
      <c r="G449" s="108"/>
      <c r="H449" s="108"/>
      <c r="I449" s="108"/>
      <c r="J449" s="109"/>
      <c r="K449" s="109"/>
      <c r="L449" s="108"/>
      <c r="M449" s="108"/>
      <c r="N449" s="108"/>
      <c r="O449" s="112"/>
      <c r="P449" s="112"/>
      <c r="Q449" s="108"/>
      <c r="R449" s="108"/>
      <c r="S449" s="112"/>
    </row>
    <row r="450" spans="1:19" ht="15.75" customHeight="1" x14ac:dyDescent="0.2">
      <c r="A450" s="108"/>
      <c r="B450" s="108"/>
      <c r="C450" s="108"/>
      <c r="D450" s="107"/>
      <c r="E450" s="108"/>
      <c r="F450" s="108"/>
      <c r="G450" s="108"/>
      <c r="H450" s="108"/>
      <c r="I450" s="108"/>
      <c r="J450" s="109"/>
      <c r="K450" s="109"/>
      <c r="L450" s="108"/>
      <c r="M450" s="108"/>
      <c r="N450" s="108"/>
      <c r="O450" s="112"/>
      <c r="P450" s="112"/>
      <c r="Q450" s="108"/>
      <c r="R450" s="108"/>
      <c r="S450" s="112"/>
    </row>
    <row r="451" spans="1:19" ht="15.75" customHeight="1" x14ac:dyDescent="0.2">
      <c r="A451" s="108"/>
      <c r="B451" s="108"/>
      <c r="C451" s="108"/>
      <c r="D451" s="107"/>
      <c r="E451" s="108"/>
      <c r="F451" s="108"/>
      <c r="G451" s="108"/>
      <c r="H451" s="108"/>
      <c r="I451" s="108"/>
      <c r="J451" s="109"/>
      <c r="K451" s="109"/>
      <c r="L451" s="108"/>
      <c r="M451" s="108"/>
      <c r="N451" s="108"/>
      <c r="O451" s="112"/>
      <c r="P451" s="112"/>
      <c r="Q451" s="108"/>
      <c r="R451" s="108"/>
      <c r="S451" s="112"/>
    </row>
    <row r="452" spans="1:19" ht="15.75" customHeight="1" x14ac:dyDescent="0.2">
      <c r="A452" s="108"/>
      <c r="B452" s="108"/>
      <c r="C452" s="108"/>
      <c r="D452" s="107"/>
      <c r="E452" s="108"/>
      <c r="F452" s="108"/>
      <c r="G452" s="108"/>
      <c r="H452" s="108"/>
      <c r="I452" s="108"/>
      <c r="J452" s="109"/>
      <c r="K452" s="109"/>
      <c r="L452" s="108"/>
      <c r="M452" s="108"/>
      <c r="N452" s="108"/>
      <c r="O452" s="112"/>
      <c r="P452" s="112"/>
      <c r="Q452" s="108"/>
      <c r="R452" s="108"/>
      <c r="S452" s="112"/>
    </row>
    <row r="453" spans="1:19" ht="15.75" customHeight="1" x14ac:dyDescent="0.2">
      <c r="A453" s="108"/>
      <c r="B453" s="108"/>
      <c r="C453" s="108"/>
      <c r="D453" s="107"/>
      <c r="E453" s="108"/>
      <c r="F453" s="108"/>
      <c r="G453" s="108"/>
      <c r="H453" s="108"/>
      <c r="I453" s="108"/>
      <c r="J453" s="109"/>
      <c r="K453" s="109"/>
      <c r="L453" s="108"/>
      <c r="M453" s="108"/>
      <c r="N453" s="108"/>
      <c r="O453" s="112"/>
      <c r="P453" s="112"/>
      <c r="Q453" s="108"/>
      <c r="R453" s="108"/>
      <c r="S453" s="112"/>
    </row>
    <row r="454" spans="1:19" ht="15.75" customHeight="1" x14ac:dyDescent="0.2">
      <c r="A454" s="108"/>
      <c r="B454" s="108"/>
      <c r="C454" s="108"/>
      <c r="D454" s="107"/>
      <c r="E454" s="108"/>
      <c r="F454" s="108"/>
      <c r="G454" s="108"/>
      <c r="H454" s="108"/>
      <c r="I454" s="108"/>
      <c r="J454" s="109"/>
      <c r="K454" s="109"/>
      <c r="L454" s="108"/>
      <c r="M454" s="108"/>
      <c r="N454" s="108"/>
      <c r="O454" s="112"/>
      <c r="P454" s="112"/>
      <c r="Q454" s="108"/>
      <c r="R454" s="108"/>
      <c r="S454" s="112"/>
    </row>
    <row r="455" spans="1:19" ht="15.75" customHeight="1" x14ac:dyDescent="0.2">
      <c r="A455" s="108"/>
      <c r="B455" s="108"/>
      <c r="C455" s="108"/>
      <c r="D455" s="107"/>
      <c r="E455" s="108"/>
      <c r="F455" s="108"/>
      <c r="G455" s="108"/>
      <c r="H455" s="108"/>
      <c r="I455" s="108"/>
      <c r="J455" s="109"/>
      <c r="K455" s="109"/>
      <c r="L455" s="108"/>
      <c r="M455" s="108"/>
      <c r="N455" s="108"/>
      <c r="O455" s="112"/>
      <c r="P455" s="112"/>
      <c r="Q455" s="108"/>
      <c r="R455" s="108"/>
      <c r="S455" s="112"/>
    </row>
    <row r="456" spans="1:19" ht="15.75" customHeight="1" x14ac:dyDescent="0.2">
      <c r="A456" s="108"/>
      <c r="B456" s="108"/>
      <c r="C456" s="108"/>
      <c r="D456" s="107"/>
      <c r="E456" s="108"/>
      <c r="F456" s="108"/>
      <c r="G456" s="108"/>
      <c r="H456" s="108"/>
      <c r="I456" s="108"/>
      <c r="J456" s="109"/>
      <c r="K456" s="109"/>
      <c r="L456" s="108"/>
      <c r="M456" s="108"/>
      <c r="N456" s="108"/>
      <c r="O456" s="112"/>
      <c r="P456" s="112"/>
      <c r="Q456" s="108"/>
      <c r="R456" s="108"/>
      <c r="S456" s="112"/>
    </row>
    <row r="457" spans="1:19" ht="15.75" customHeight="1" x14ac:dyDescent="0.2">
      <c r="A457" s="108"/>
      <c r="B457" s="108"/>
      <c r="C457" s="108"/>
      <c r="D457" s="107"/>
      <c r="E457" s="108"/>
      <c r="F457" s="108"/>
      <c r="G457" s="108"/>
      <c r="H457" s="108"/>
      <c r="I457" s="108"/>
      <c r="J457" s="109"/>
      <c r="K457" s="109"/>
      <c r="L457" s="108"/>
      <c r="M457" s="108"/>
      <c r="N457" s="108"/>
      <c r="O457" s="112"/>
      <c r="P457" s="112"/>
      <c r="Q457" s="108"/>
      <c r="R457" s="108"/>
      <c r="S457" s="112"/>
    </row>
    <row r="458" spans="1:19" ht="15.75" customHeight="1" x14ac:dyDescent="0.2">
      <c r="A458" s="108"/>
      <c r="B458" s="108"/>
      <c r="C458" s="108"/>
      <c r="D458" s="107"/>
      <c r="E458" s="108"/>
      <c r="F458" s="108"/>
      <c r="G458" s="108"/>
      <c r="H458" s="108"/>
      <c r="I458" s="108"/>
      <c r="J458" s="109"/>
      <c r="K458" s="109"/>
      <c r="L458" s="108"/>
      <c r="M458" s="108"/>
      <c r="N458" s="108"/>
      <c r="O458" s="112"/>
      <c r="P458" s="112"/>
      <c r="Q458" s="108"/>
      <c r="R458" s="108"/>
      <c r="S458" s="112"/>
    </row>
    <row r="459" spans="1:19" ht="15.75" customHeight="1" x14ac:dyDescent="0.2">
      <c r="A459" s="108"/>
      <c r="B459" s="108"/>
      <c r="C459" s="108"/>
      <c r="D459" s="107"/>
      <c r="E459" s="108"/>
      <c r="F459" s="108"/>
      <c r="G459" s="108"/>
      <c r="H459" s="108"/>
      <c r="I459" s="108"/>
      <c r="J459" s="109"/>
      <c r="K459" s="109"/>
      <c r="L459" s="108"/>
      <c r="M459" s="108"/>
      <c r="N459" s="108"/>
      <c r="O459" s="112"/>
      <c r="P459" s="112"/>
      <c r="Q459" s="108"/>
      <c r="R459" s="108"/>
      <c r="S459" s="112"/>
    </row>
    <row r="460" spans="1:19" ht="15.75" customHeight="1" x14ac:dyDescent="0.2">
      <c r="A460" s="108"/>
      <c r="B460" s="108"/>
      <c r="C460" s="108"/>
      <c r="D460" s="107"/>
      <c r="E460" s="108"/>
      <c r="F460" s="108"/>
      <c r="G460" s="108"/>
      <c r="H460" s="108"/>
      <c r="I460" s="108"/>
      <c r="J460" s="109"/>
      <c r="K460" s="109"/>
      <c r="L460" s="108"/>
      <c r="M460" s="108"/>
      <c r="N460" s="108"/>
      <c r="O460" s="112"/>
      <c r="P460" s="112"/>
      <c r="Q460" s="108"/>
      <c r="R460" s="108"/>
      <c r="S460" s="112"/>
    </row>
    <row r="461" spans="1:19" ht="15.75" customHeight="1" x14ac:dyDescent="0.2">
      <c r="A461" s="108"/>
      <c r="B461" s="108"/>
      <c r="C461" s="108"/>
      <c r="D461" s="107"/>
      <c r="E461" s="108"/>
      <c r="F461" s="108"/>
      <c r="G461" s="108"/>
      <c r="H461" s="108"/>
      <c r="I461" s="108"/>
      <c r="J461" s="109"/>
      <c r="K461" s="109"/>
      <c r="L461" s="108"/>
      <c r="M461" s="108"/>
      <c r="N461" s="108"/>
      <c r="O461" s="112"/>
      <c r="P461" s="112"/>
      <c r="Q461" s="108"/>
      <c r="R461" s="108"/>
      <c r="S461" s="112"/>
    </row>
    <row r="462" spans="1:19" ht="15.75" customHeight="1" x14ac:dyDescent="0.2">
      <c r="A462" s="108"/>
      <c r="B462" s="108"/>
      <c r="C462" s="108"/>
      <c r="D462" s="107"/>
      <c r="E462" s="108"/>
      <c r="F462" s="108"/>
      <c r="G462" s="108"/>
      <c r="H462" s="108"/>
      <c r="I462" s="108"/>
      <c r="J462" s="109"/>
      <c r="K462" s="109"/>
      <c r="L462" s="108"/>
      <c r="M462" s="108"/>
      <c r="N462" s="108"/>
      <c r="O462" s="112"/>
      <c r="P462" s="112"/>
      <c r="Q462" s="108"/>
      <c r="R462" s="108"/>
      <c r="S462" s="112"/>
    </row>
    <row r="463" spans="1:19" ht="15.75" customHeight="1" x14ac:dyDescent="0.2">
      <c r="A463" s="108"/>
      <c r="B463" s="108"/>
      <c r="C463" s="108"/>
      <c r="D463" s="107"/>
      <c r="E463" s="108"/>
      <c r="F463" s="108"/>
      <c r="G463" s="108"/>
      <c r="H463" s="108"/>
      <c r="I463" s="108"/>
      <c r="J463" s="109"/>
      <c r="K463" s="109"/>
      <c r="L463" s="108"/>
      <c r="M463" s="108"/>
      <c r="N463" s="108"/>
      <c r="O463" s="112"/>
      <c r="P463" s="112"/>
      <c r="Q463" s="108"/>
      <c r="R463" s="108"/>
      <c r="S463" s="112"/>
    </row>
    <row r="464" spans="1:19" ht="15.75" customHeight="1" x14ac:dyDescent="0.2">
      <c r="A464" s="108"/>
      <c r="B464" s="108"/>
      <c r="C464" s="108"/>
      <c r="D464" s="107"/>
      <c r="E464" s="108"/>
      <c r="F464" s="108"/>
      <c r="G464" s="108"/>
      <c r="H464" s="108"/>
      <c r="I464" s="108"/>
      <c r="J464" s="109"/>
      <c r="K464" s="109"/>
      <c r="L464" s="108"/>
      <c r="M464" s="108"/>
      <c r="N464" s="108"/>
      <c r="O464" s="112"/>
      <c r="P464" s="112"/>
      <c r="Q464" s="108"/>
      <c r="R464" s="108"/>
      <c r="S464" s="112"/>
    </row>
    <row r="465" spans="1:19" ht="15.75" customHeight="1" x14ac:dyDescent="0.2">
      <c r="A465" s="108"/>
      <c r="B465" s="108"/>
      <c r="C465" s="108"/>
      <c r="D465" s="107"/>
      <c r="E465" s="108"/>
      <c r="F465" s="108"/>
      <c r="G465" s="108"/>
      <c r="H465" s="108"/>
      <c r="I465" s="108"/>
      <c r="J465" s="109"/>
      <c r="K465" s="109"/>
      <c r="L465" s="108"/>
      <c r="M465" s="108"/>
      <c r="N465" s="108"/>
      <c r="O465" s="112"/>
      <c r="P465" s="112"/>
      <c r="Q465" s="108"/>
      <c r="R465" s="108"/>
      <c r="S465" s="112"/>
    </row>
    <row r="466" spans="1:19" ht="15.75" customHeight="1" x14ac:dyDescent="0.2">
      <c r="A466" s="108"/>
      <c r="B466" s="108"/>
      <c r="C466" s="108"/>
      <c r="D466" s="107"/>
      <c r="E466" s="108"/>
      <c r="F466" s="108"/>
      <c r="G466" s="108"/>
      <c r="H466" s="108"/>
      <c r="I466" s="108"/>
      <c r="J466" s="109"/>
      <c r="K466" s="109"/>
      <c r="L466" s="108"/>
      <c r="M466" s="108"/>
      <c r="N466" s="108"/>
      <c r="O466" s="112"/>
      <c r="P466" s="112"/>
      <c r="Q466" s="108"/>
      <c r="R466" s="108"/>
      <c r="S466" s="112"/>
    </row>
    <row r="467" spans="1:19" ht="15.75" customHeight="1" x14ac:dyDescent="0.2">
      <c r="A467" s="108"/>
      <c r="B467" s="108"/>
      <c r="C467" s="108"/>
      <c r="D467" s="107"/>
      <c r="E467" s="108"/>
      <c r="F467" s="108"/>
      <c r="G467" s="108"/>
      <c r="H467" s="108"/>
      <c r="I467" s="108"/>
      <c r="J467" s="109"/>
      <c r="K467" s="109"/>
      <c r="L467" s="108"/>
      <c r="M467" s="108"/>
      <c r="N467" s="108"/>
      <c r="O467" s="112"/>
      <c r="P467" s="112"/>
      <c r="Q467" s="108"/>
      <c r="R467" s="108"/>
      <c r="S467" s="112"/>
    </row>
    <row r="468" spans="1:19" ht="15.75" customHeight="1" x14ac:dyDescent="0.2">
      <c r="A468" s="108"/>
      <c r="B468" s="108"/>
      <c r="C468" s="108"/>
      <c r="D468" s="107"/>
      <c r="E468" s="108"/>
      <c r="F468" s="108"/>
      <c r="G468" s="108"/>
      <c r="H468" s="108"/>
      <c r="I468" s="108"/>
      <c r="J468" s="109"/>
      <c r="K468" s="109"/>
      <c r="L468" s="108"/>
      <c r="M468" s="108"/>
      <c r="N468" s="108"/>
      <c r="O468" s="112"/>
      <c r="P468" s="112"/>
      <c r="Q468" s="108"/>
      <c r="R468" s="108"/>
      <c r="S468" s="112"/>
    </row>
    <row r="469" spans="1:19" ht="15.75" customHeight="1" x14ac:dyDescent="0.2">
      <c r="A469" s="108"/>
      <c r="B469" s="108"/>
      <c r="C469" s="108"/>
      <c r="D469" s="107"/>
      <c r="E469" s="108"/>
      <c r="F469" s="108"/>
      <c r="G469" s="108"/>
      <c r="H469" s="108"/>
      <c r="I469" s="108"/>
      <c r="J469" s="109"/>
      <c r="K469" s="109"/>
      <c r="L469" s="108"/>
      <c r="M469" s="108"/>
      <c r="N469" s="108"/>
      <c r="O469" s="112"/>
      <c r="P469" s="112"/>
      <c r="Q469" s="108"/>
      <c r="R469" s="108"/>
      <c r="S469" s="112"/>
    </row>
    <row r="470" spans="1:19" ht="15.75" customHeight="1" x14ac:dyDescent="0.2">
      <c r="A470" s="108"/>
      <c r="B470" s="108"/>
      <c r="C470" s="108"/>
      <c r="D470" s="107"/>
      <c r="E470" s="108"/>
      <c r="F470" s="108"/>
      <c r="G470" s="108"/>
      <c r="H470" s="108"/>
      <c r="I470" s="108"/>
      <c r="J470" s="109"/>
      <c r="K470" s="109"/>
      <c r="L470" s="108"/>
      <c r="M470" s="108"/>
      <c r="N470" s="108"/>
      <c r="O470" s="112"/>
      <c r="P470" s="112"/>
      <c r="Q470" s="108"/>
      <c r="R470" s="108"/>
      <c r="S470" s="112"/>
    </row>
    <row r="471" spans="1:19" ht="15.75" customHeight="1" x14ac:dyDescent="0.2">
      <c r="A471" s="108"/>
      <c r="B471" s="108"/>
      <c r="C471" s="108"/>
      <c r="D471" s="107"/>
      <c r="E471" s="108"/>
      <c r="F471" s="108"/>
      <c r="G471" s="108"/>
      <c r="H471" s="108"/>
      <c r="I471" s="108"/>
      <c r="J471" s="109"/>
      <c r="K471" s="109"/>
      <c r="L471" s="108"/>
      <c r="M471" s="108"/>
      <c r="N471" s="108"/>
      <c r="O471" s="112"/>
      <c r="P471" s="112"/>
      <c r="Q471" s="108"/>
      <c r="R471" s="108"/>
      <c r="S471" s="112"/>
    </row>
    <row r="472" spans="1:19" ht="15.75" customHeight="1" x14ac:dyDescent="0.2">
      <c r="A472" s="108"/>
      <c r="B472" s="108"/>
      <c r="C472" s="108"/>
      <c r="D472" s="107"/>
      <c r="E472" s="108"/>
      <c r="F472" s="108"/>
      <c r="G472" s="108"/>
      <c r="H472" s="108"/>
      <c r="I472" s="108"/>
      <c r="J472" s="109"/>
      <c r="K472" s="109"/>
      <c r="L472" s="108"/>
      <c r="M472" s="108"/>
      <c r="N472" s="108"/>
      <c r="O472" s="112"/>
      <c r="P472" s="112"/>
      <c r="Q472" s="108"/>
      <c r="R472" s="108"/>
      <c r="S472" s="112"/>
    </row>
    <row r="473" spans="1:19" ht="15.75" customHeight="1" x14ac:dyDescent="0.2">
      <c r="A473" s="108"/>
      <c r="B473" s="108"/>
      <c r="C473" s="108"/>
      <c r="D473" s="107"/>
      <c r="E473" s="108"/>
      <c r="F473" s="108"/>
      <c r="G473" s="108"/>
      <c r="H473" s="108"/>
      <c r="I473" s="108"/>
      <c r="J473" s="109"/>
      <c r="K473" s="109"/>
      <c r="L473" s="108"/>
      <c r="M473" s="108"/>
      <c r="N473" s="108"/>
      <c r="O473" s="112"/>
      <c r="P473" s="112"/>
      <c r="Q473" s="108"/>
      <c r="R473" s="108"/>
      <c r="S473" s="112"/>
    </row>
    <row r="474" spans="1:19" ht="15.75" customHeight="1" x14ac:dyDescent="0.2">
      <c r="A474" s="108"/>
      <c r="B474" s="108"/>
      <c r="C474" s="108"/>
      <c r="D474" s="107"/>
      <c r="E474" s="108"/>
      <c r="F474" s="108"/>
      <c r="G474" s="108"/>
      <c r="H474" s="108"/>
      <c r="I474" s="108"/>
      <c r="J474" s="109"/>
      <c r="K474" s="109"/>
      <c r="L474" s="108"/>
      <c r="M474" s="108"/>
      <c r="N474" s="108"/>
      <c r="O474" s="112"/>
      <c r="P474" s="112"/>
      <c r="Q474" s="108"/>
      <c r="R474" s="108"/>
      <c r="S474" s="112"/>
    </row>
    <row r="475" spans="1:19" ht="15.75" customHeight="1" x14ac:dyDescent="0.2">
      <c r="A475" s="108"/>
      <c r="B475" s="108"/>
      <c r="C475" s="108"/>
      <c r="D475" s="107"/>
      <c r="E475" s="108"/>
      <c r="F475" s="108"/>
      <c r="G475" s="108"/>
      <c r="H475" s="108"/>
      <c r="I475" s="108"/>
      <c r="J475" s="109"/>
      <c r="K475" s="109"/>
      <c r="L475" s="108"/>
      <c r="M475" s="108"/>
      <c r="N475" s="108"/>
      <c r="O475" s="112"/>
      <c r="P475" s="112"/>
      <c r="Q475" s="108"/>
      <c r="R475" s="108"/>
      <c r="S475" s="112"/>
    </row>
    <row r="476" spans="1:19" ht="15.75" customHeight="1" x14ac:dyDescent="0.2">
      <c r="A476" s="108"/>
      <c r="B476" s="108"/>
      <c r="C476" s="108"/>
      <c r="D476" s="107"/>
      <c r="E476" s="108"/>
      <c r="F476" s="108"/>
      <c r="G476" s="108"/>
      <c r="H476" s="108"/>
      <c r="I476" s="108"/>
      <c r="J476" s="109"/>
      <c r="K476" s="109"/>
      <c r="L476" s="108"/>
      <c r="M476" s="108"/>
      <c r="N476" s="108"/>
      <c r="O476" s="112"/>
      <c r="P476" s="112"/>
      <c r="Q476" s="108"/>
      <c r="R476" s="108"/>
      <c r="S476" s="112"/>
    </row>
    <row r="477" spans="1:19" ht="15.75" customHeight="1" x14ac:dyDescent="0.2">
      <c r="A477" s="108"/>
      <c r="B477" s="108"/>
      <c r="C477" s="108"/>
      <c r="D477" s="107"/>
      <c r="E477" s="108"/>
      <c r="F477" s="108"/>
      <c r="G477" s="108"/>
      <c r="H477" s="108"/>
      <c r="I477" s="108"/>
      <c r="J477" s="109"/>
      <c r="K477" s="109"/>
      <c r="L477" s="108"/>
      <c r="M477" s="108"/>
      <c r="N477" s="108"/>
      <c r="O477" s="112"/>
      <c r="P477" s="112"/>
      <c r="Q477" s="108"/>
      <c r="R477" s="108"/>
      <c r="S477" s="112"/>
    </row>
    <row r="478" spans="1:19" ht="15.75" customHeight="1" x14ac:dyDescent="0.2">
      <c r="A478" s="108"/>
      <c r="B478" s="108"/>
      <c r="C478" s="108"/>
      <c r="D478" s="107"/>
      <c r="E478" s="108"/>
      <c r="F478" s="108"/>
      <c r="G478" s="108"/>
      <c r="H478" s="108"/>
      <c r="I478" s="108"/>
      <c r="J478" s="109"/>
      <c r="K478" s="109"/>
      <c r="L478" s="108"/>
      <c r="M478" s="108"/>
      <c r="N478" s="108"/>
      <c r="O478" s="112"/>
      <c r="P478" s="112"/>
      <c r="Q478" s="108"/>
      <c r="R478" s="108"/>
      <c r="S478" s="112"/>
    </row>
    <row r="479" spans="1:19" ht="15.75" customHeight="1" x14ac:dyDescent="0.2">
      <c r="A479" s="108"/>
      <c r="B479" s="108"/>
      <c r="C479" s="108"/>
      <c r="D479" s="107"/>
      <c r="E479" s="108"/>
      <c r="F479" s="108"/>
      <c r="G479" s="108"/>
      <c r="H479" s="108"/>
      <c r="I479" s="108"/>
      <c r="J479" s="109"/>
      <c r="K479" s="109"/>
      <c r="L479" s="108"/>
      <c r="M479" s="108"/>
      <c r="N479" s="108"/>
      <c r="O479" s="112"/>
      <c r="P479" s="112"/>
      <c r="Q479" s="108"/>
      <c r="R479" s="108"/>
      <c r="S479" s="112"/>
    </row>
    <row r="480" spans="1:19" ht="15.75" customHeight="1" x14ac:dyDescent="0.2">
      <c r="A480" s="108"/>
      <c r="B480" s="108"/>
      <c r="C480" s="108"/>
      <c r="D480" s="107"/>
      <c r="E480" s="108"/>
      <c r="F480" s="108"/>
      <c r="G480" s="108"/>
      <c r="H480" s="108"/>
      <c r="I480" s="108"/>
      <c r="J480" s="109"/>
      <c r="K480" s="109"/>
      <c r="L480" s="108"/>
      <c r="M480" s="108"/>
      <c r="N480" s="108"/>
      <c r="O480" s="112"/>
      <c r="P480" s="112"/>
      <c r="Q480" s="108"/>
      <c r="R480" s="108"/>
      <c r="S480" s="112"/>
    </row>
    <row r="481" spans="1:19" ht="15.75" customHeight="1" x14ac:dyDescent="0.2">
      <c r="A481" s="108"/>
      <c r="B481" s="108"/>
      <c r="C481" s="108"/>
      <c r="D481" s="107"/>
      <c r="E481" s="108"/>
      <c r="F481" s="108"/>
      <c r="G481" s="108"/>
      <c r="H481" s="108"/>
      <c r="I481" s="108"/>
      <c r="J481" s="109"/>
      <c r="K481" s="109"/>
      <c r="L481" s="108"/>
      <c r="M481" s="108"/>
      <c r="N481" s="108"/>
      <c r="O481" s="112"/>
      <c r="P481" s="112"/>
      <c r="Q481" s="108"/>
      <c r="R481" s="108"/>
      <c r="S481" s="112"/>
    </row>
    <row r="482" spans="1:19" ht="15.75" customHeight="1" x14ac:dyDescent="0.2">
      <c r="A482" s="108"/>
      <c r="B482" s="108"/>
      <c r="C482" s="108"/>
      <c r="D482" s="107"/>
      <c r="E482" s="108"/>
      <c r="F482" s="108"/>
      <c r="G482" s="108"/>
      <c r="H482" s="108"/>
      <c r="I482" s="108"/>
      <c r="J482" s="109"/>
      <c r="K482" s="109"/>
      <c r="L482" s="108"/>
      <c r="M482" s="108"/>
      <c r="N482" s="108"/>
      <c r="O482" s="112"/>
      <c r="P482" s="112"/>
      <c r="Q482" s="108"/>
      <c r="R482" s="108"/>
      <c r="S482" s="112"/>
    </row>
    <row r="483" spans="1:19" ht="15.75" customHeight="1" x14ac:dyDescent="0.2">
      <c r="A483" s="108"/>
      <c r="B483" s="108"/>
      <c r="C483" s="108"/>
      <c r="D483" s="107"/>
      <c r="E483" s="108"/>
      <c r="F483" s="108"/>
      <c r="G483" s="108"/>
      <c r="H483" s="108"/>
      <c r="I483" s="108"/>
      <c r="J483" s="109"/>
      <c r="K483" s="109"/>
      <c r="L483" s="108"/>
      <c r="M483" s="108"/>
      <c r="N483" s="108"/>
      <c r="O483" s="112"/>
      <c r="P483" s="112"/>
      <c r="Q483" s="108"/>
      <c r="R483" s="108"/>
      <c r="S483" s="112"/>
    </row>
    <row r="484" spans="1:19" ht="15.75" customHeight="1" x14ac:dyDescent="0.2">
      <c r="A484" s="108"/>
      <c r="B484" s="108"/>
      <c r="C484" s="108"/>
      <c r="D484" s="107"/>
      <c r="E484" s="108"/>
      <c r="F484" s="108"/>
      <c r="G484" s="108"/>
      <c r="H484" s="108"/>
      <c r="I484" s="108"/>
      <c r="J484" s="109"/>
      <c r="K484" s="109"/>
      <c r="L484" s="108"/>
      <c r="M484" s="108"/>
      <c r="N484" s="108"/>
      <c r="O484" s="112"/>
      <c r="P484" s="112"/>
      <c r="Q484" s="108"/>
      <c r="R484" s="108"/>
      <c r="S484" s="112"/>
    </row>
    <row r="485" spans="1:19" ht="15.75" customHeight="1" x14ac:dyDescent="0.2">
      <c r="A485" s="108"/>
      <c r="B485" s="108"/>
      <c r="C485" s="108"/>
      <c r="D485" s="107"/>
      <c r="E485" s="108"/>
      <c r="F485" s="108"/>
      <c r="G485" s="108"/>
      <c r="H485" s="108"/>
      <c r="I485" s="108"/>
      <c r="J485" s="109"/>
      <c r="K485" s="109"/>
      <c r="L485" s="108"/>
      <c r="M485" s="108"/>
      <c r="N485" s="108"/>
      <c r="O485" s="112"/>
      <c r="P485" s="112"/>
      <c r="Q485" s="108"/>
      <c r="R485" s="108"/>
      <c r="S485" s="112"/>
    </row>
    <row r="486" spans="1:19" ht="15.75" customHeight="1" x14ac:dyDescent="0.2">
      <c r="A486" s="108"/>
      <c r="B486" s="108"/>
      <c r="C486" s="108"/>
      <c r="D486" s="107"/>
      <c r="E486" s="108"/>
      <c r="F486" s="108"/>
      <c r="G486" s="108"/>
      <c r="H486" s="108"/>
      <c r="I486" s="108"/>
      <c r="J486" s="109"/>
      <c r="K486" s="109"/>
      <c r="L486" s="108"/>
      <c r="M486" s="108"/>
      <c r="N486" s="108"/>
      <c r="O486" s="112"/>
      <c r="P486" s="112"/>
      <c r="Q486" s="108"/>
      <c r="R486" s="108"/>
      <c r="S486" s="112"/>
    </row>
    <row r="487" spans="1:19" ht="15.75" customHeight="1" x14ac:dyDescent="0.2">
      <c r="A487" s="108"/>
      <c r="B487" s="108"/>
      <c r="C487" s="108"/>
      <c r="D487" s="107"/>
      <c r="E487" s="108"/>
      <c r="F487" s="108"/>
      <c r="G487" s="108"/>
      <c r="H487" s="108"/>
      <c r="I487" s="108"/>
      <c r="J487" s="109"/>
      <c r="K487" s="109"/>
      <c r="L487" s="108"/>
      <c r="M487" s="108"/>
      <c r="N487" s="108"/>
      <c r="O487" s="112"/>
      <c r="P487" s="112"/>
      <c r="Q487" s="108"/>
      <c r="R487" s="108"/>
      <c r="S487" s="112"/>
    </row>
    <row r="488" spans="1:19" ht="15.75" customHeight="1" x14ac:dyDescent="0.2">
      <c r="A488" s="108"/>
      <c r="B488" s="108"/>
      <c r="C488" s="108"/>
      <c r="D488" s="107"/>
      <c r="E488" s="108"/>
      <c r="F488" s="108"/>
      <c r="G488" s="108"/>
      <c r="H488" s="108"/>
      <c r="I488" s="108"/>
      <c r="J488" s="109"/>
      <c r="K488" s="109"/>
      <c r="L488" s="108"/>
      <c r="M488" s="108"/>
      <c r="N488" s="108"/>
      <c r="O488" s="112"/>
      <c r="P488" s="112"/>
      <c r="Q488" s="108"/>
      <c r="R488" s="108"/>
      <c r="S488" s="112"/>
    </row>
    <row r="489" spans="1:19" ht="15.75" customHeight="1" x14ac:dyDescent="0.2">
      <c r="A489" s="108"/>
      <c r="B489" s="108"/>
      <c r="C489" s="108"/>
      <c r="D489" s="107"/>
      <c r="E489" s="108"/>
      <c r="F489" s="108"/>
      <c r="G489" s="108"/>
      <c r="H489" s="108"/>
      <c r="I489" s="108"/>
      <c r="J489" s="109"/>
      <c r="K489" s="109"/>
      <c r="L489" s="108"/>
      <c r="M489" s="108"/>
      <c r="N489" s="108"/>
      <c r="O489" s="112"/>
      <c r="P489" s="112"/>
      <c r="Q489" s="108"/>
      <c r="R489" s="108"/>
      <c r="S489" s="112"/>
    </row>
    <row r="490" spans="1:19" ht="15.75" customHeight="1" x14ac:dyDescent="0.2">
      <c r="A490" s="108"/>
      <c r="B490" s="108"/>
      <c r="C490" s="108"/>
      <c r="D490" s="107"/>
      <c r="E490" s="108"/>
      <c r="F490" s="108"/>
      <c r="G490" s="108"/>
      <c r="H490" s="108"/>
      <c r="I490" s="108"/>
      <c r="J490" s="109"/>
      <c r="K490" s="109"/>
      <c r="L490" s="108"/>
      <c r="M490" s="108"/>
      <c r="N490" s="108"/>
      <c r="O490" s="112"/>
      <c r="P490" s="112"/>
      <c r="Q490" s="108"/>
      <c r="R490" s="108"/>
      <c r="S490" s="112"/>
    </row>
    <row r="491" spans="1:19" ht="15.75" customHeight="1" x14ac:dyDescent="0.2">
      <c r="A491" s="108"/>
      <c r="B491" s="108"/>
      <c r="C491" s="108"/>
      <c r="D491" s="107"/>
      <c r="E491" s="108"/>
      <c r="F491" s="108"/>
      <c r="G491" s="108"/>
      <c r="H491" s="108"/>
      <c r="I491" s="108"/>
      <c r="J491" s="109"/>
      <c r="K491" s="109"/>
      <c r="L491" s="108"/>
      <c r="M491" s="108"/>
      <c r="N491" s="108"/>
      <c r="O491" s="112"/>
      <c r="P491" s="112"/>
      <c r="Q491" s="108"/>
      <c r="R491" s="108"/>
      <c r="S491" s="112"/>
    </row>
    <row r="492" spans="1:19" ht="15.75" customHeight="1" x14ac:dyDescent="0.2">
      <c r="A492" s="108"/>
      <c r="B492" s="108"/>
      <c r="C492" s="108"/>
      <c r="D492" s="107"/>
      <c r="E492" s="108"/>
      <c r="F492" s="108"/>
      <c r="G492" s="108"/>
      <c r="H492" s="108"/>
      <c r="I492" s="108"/>
      <c r="J492" s="109"/>
      <c r="K492" s="109"/>
      <c r="L492" s="108"/>
      <c r="M492" s="108"/>
      <c r="N492" s="108"/>
      <c r="O492" s="112"/>
      <c r="P492" s="112"/>
      <c r="Q492" s="108"/>
      <c r="R492" s="108"/>
      <c r="S492" s="112"/>
    </row>
    <row r="493" spans="1:19" ht="15.75" customHeight="1" x14ac:dyDescent="0.2">
      <c r="A493" s="108"/>
      <c r="B493" s="108"/>
      <c r="C493" s="108"/>
      <c r="D493" s="107"/>
      <c r="E493" s="108"/>
      <c r="F493" s="108"/>
      <c r="G493" s="108"/>
      <c r="H493" s="108"/>
      <c r="I493" s="108"/>
      <c r="J493" s="109"/>
      <c r="K493" s="109"/>
      <c r="L493" s="108"/>
      <c r="M493" s="108"/>
      <c r="N493" s="108"/>
      <c r="O493" s="112"/>
      <c r="P493" s="112"/>
      <c r="Q493" s="108"/>
      <c r="R493" s="108"/>
      <c r="S493" s="112"/>
    </row>
    <row r="494" spans="1:19" ht="15.75" customHeight="1" x14ac:dyDescent="0.2">
      <c r="A494" s="108"/>
      <c r="B494" s="108"/>
      <c r="C494" s="108"/>
      <c r="D494" s="107"/>
      <c r="E494" s="108"/>
      <c r="F494" s="108"/>
      <c r="G494" s="108"/>
      <c r="H494" s="108"/>
      <c r="I494" s="108"/>
      <c r="J494" s="109"/>
      <c r="K494" s="109"/>
      <c r="L494" s="108"/>
      <c r="M494" s="108"/>
      <c r="N494" s="108"/>
      <c r="O494" s="112"/>
      <c r="P494" s="112"/>
      <c r="Q494" s="108"/>
      <c r="R494" s="108"/>
      <c r="S494" s="112"/>
    </row>
    <row r="495" spans="1:19" ht="15.75" customHeight="1" x14ac:dyDescent="0.2">
      <c r="A495" s="108"/>
      <c r="B495" s="108"/>
      <c r="C495" s="108"/>
      <c r="D495" s="107"/>
      <c r="E495" s="108"/>
      <c r="F495" s="108"/>
      <c r="G495" s="108"/>
      <c r="H495" s="108"/>
      <c r="I495" s="108"/>
      <c r="J495" s="109"/>
      <c r="K495" s="109"/>
      <c r="L495" s="108"/>
      <c r="M495" s="108"/>
      <c r="N495" s="108"/>
      <c r="O495" s="112"/>
      <c r="P495" s="112"/>
      <c r="Q495" s="108"/>
      <c r="R495" s="108"/>
      <c r="S495" s="112"/>
    </row>
    <row r="496" spans="1:19" ht="15.75" customHeight="1" x14ac:dyDescent="0.2">
      <c r="A496" s="108"/>
      <c r="B496" s="108"/>
      <c r="C496" s="108"/>
      <c r="D496" s="107"/>
      <c r="E496" s="108"/>
      <c r="F496" s="108"/>
      <c r="G496" s="108"/>
      <c r="H496" s="108"/>
      <c r="I496" s="108"/>
      <c r="J496" s="109"/>
      <c r="K496" s="109"/>
      <c r="L496" s="108"/>
      <c r="M496" s="108"/>
      <c r="N496" s="108"/>
      <c r="O496" s="112"/>
      <c r="P496" s="112"/>
      <c r="Q496" s="108"/>
      <c r="R496" s="108"/>
      <c r="S496" s="112"/>
    </row>
    <row r="497" spans="1:19" ht="15.75" customHeight="1" x14ac:dyDescent="0.2">
      <c r="A497" s="108"/>
      <c r="B497" s="108"/>
      <c r="C497" s="108"/>
      <c r="D497" s="107"/>
      <c r="E497" s="108"/>
      <c r="F497" s="108"/>
      <c r="G497" s="108"/>
      <c r="H497" s="108"/>
      <c r="I497" s="108"/>
      <c r="J497" s="109"/>
      <c r="K497" s="109"/>
      <c r="L497" s="108"/>
      <c r="M497" s="108"/>
      <c r="N497" s="108"/>
      <c r="O497" s="112"/>
      <c r="P497" s="112"/>
      <c r="Q497" s="108"/>
      <c r="R497" s="108"/>
      <c r="S497" s="112"/>
    </row>
    <row r="498" spans="1:19" ht="15.75" customHeight="1" x14ac:dyDescent="0.2">
      <c r="A498" s="108"/>
      <c r="B498" s="108"/>
      <c r="C498" s="108"/>
      <c r="D498" s="107"/>
      <c r="E498" s="108"/>
      <c r="F498" s="108"/>
      <c r="G498" s="108"/>
      <c r="H498" s="108"/>
      <c r="I498" s="108"/>
      <c r="J498" s="109"/>
      <c r="K498" s="109"/>
      <c r="L498" s="108"/>
      <c r="M498" s="108"/>
      <c r="N498" s="108"/>
      <c r="O498" s="112"/>
      <c r="P498" s="112"/>
      <c r="Q498" s="108"/>
      <c r="R498" s="108"/>
      <c r="S498" s="112"/>
    </row>
    <row r="499" spans="1:19" ht="15.75" customHeight="1" x14ac:dyDescent="0.2">
      <c r="A499" s="108"/>
      <c r="B499" s="108"/>
      <c r="C499" s="108"/>
      <c r="D499" s="107"/>
      <c r="E499" s="108"/>
      <c r="F499" s="108"/>
      <c r="G499" s="108"/>
      <c r="H499" s="108"/>
      <c r="I499" s="108"/>
      <c r="J499" s="109"/>
      <c r="K499" s="109"/>
      <c r="L499" s="108"/>
      <c r="M499" s="108"/>
      <c r="N499" s="108"/>
      <c r="O499" s="112"/>
      <c r="P499" s="112"/>
      <c r="Q499" s="108"/>
      <c r="R499" s="108"/>
      <c r="S499" s="112"/>
    </row>
    <row r="500" spans="1:19" ht="15.75" customHeight="1" x14ac:dyDescent="0.2">
      <c r="A500" s="108"/>
      <c r="B500" s="108"/>
      <c r="C500" s="108"/>
      <c r="D500" s="107"/>
      <c r="E500" s="108"/>
      <c r="F500" s="108"/>
      <c r="G500" s="108"/>
      <c r="H500" s="108"/>
      <c r="I500" s="108"/>
      <c r="J500" s="109"/>
      <c r="K500" s="109"/>
      <c r="L500" s="108"/>
      <c r="M500" s="108"/>
      <c r="N500" s="108"/>
      <c r="O500" s="112"/>
      <c r="P500" s="112"/>
      <c r="Q500" s="108"/>
      <c r="R500" s="108"/>
      <c r="S500" s="112"/>
    </row>
    <row r="501" spans="1:19" ht="15.75" customHeight="1" x14ac:dyDescent="0.2">
      <c r="A501" s="108"/>
      <c r="B501" s="108"/>
      <c r="C501" s="108"/>
      <c r="D501" s="107"/>
      <c r="E501" s="108"/>
      <c r="F501" s="108"/>
      <c r="G501" s="108"/>
      <c r="H501" s="108"/>
      <c r="I501" s="108"/>
      <c r="J501" s="109"/>
      <c r="K501" s="109"/>
      <c r="L501" s="108"/>
      <c r="M501" s="108"/>
      <c r="N501" s="108"/>
      <c r="O501" s="112"/>
      <c r="P501" s="112"/>
      <c r="Q501" s="108"/>
      <c r="R501" s="108"/>
      <c r="S501" s="112"/>
    </row>
    <row r="502" spans="1:19" ht="15.75" customHeight="1" x14ac:dyDescent="0.2">
      <c r="A502" s="108"/>
      <c r="B502" s="108"/>
      <c r="C502" s="108"/>
      <c r="D502" s="107"/>
      <c r="E502" s="108"/>
      <c r="F502" s="108"/>
      <c r="G502" s="108"/>
      <c r="H502" s="108"/>
      <c r="I502" s="108"/>
      <c r="J502" s="109"/>
      <c r="K502" s="109"/>
      <c r="L502" s="108"/>
      <c r="M502" s="108"/>
      <c r="N502" s="108"/>
      <c r="O502" s="112"/>
      <c r="P502" s="112"/>
      <c r="Q502" s="108"/>
      <c r="R502" s="108"/>
      <c r="S502" s="112"/>
    </row>
    <row r="503" spans="1:19" ht="15.75" customHeight="1" x14ac:dyDescent="0.2">
      <c r="A503" s="108"/>
      <c r="B503" s="108"/>
      <c r="C503" s="108"/>
      <c r="D503" s="107"/>
      <c r="E503" s="108"/>
      <c r="F503" s="108"/>
      <c r="G503" s="108"/>
      <c r="H503" s="108"/>
      <c r="I503" s="108"/>
      <c r="J503" s="109"/>
      <c r="K503" s="109"/>
      <c r="L503" s="108"/>
      <c r="M503" s="108"/>
      <c r="N503" s="108"/>
      <c r="O503" s="112"/>
      <c r="P503" s="112"/>
      <c r="Q503" s="108"/>
      <c r="R503" s="108"/>
      <c r="S503" s="112"/>
    </row>
    <row r="504" spans="1:19" ht="15.75" customHeight="1" x14ac:dyDescent="0.2">
      <c r="A504" s="108"/>
      <c r="B504" s="108"/>
      <c r="C504" s="108"/>
      <c r="D504" s="107"/>
      <c r="E504" s="108"/>
      <c r="F504" s="108"/>
      <c r="G504" s="108"/>
      <c r="H504" s="108"/>
      <c r="I504" s="108"/>
      <c r="J504" s="109"/>
      <c r="K504" s="109"/>
      <c r="L504" s="108"/>
      <c r="M504" s="108"/>
      <c r="N504" s="108"/>
      <c r="O504" s="112"/>
      <c r="P504" s="112"/>
      <c r="Q504" s="108"/>
      <c r="R504" s="108"/>
      <c r="S504" s="112"/>
    </row>
    <row r="505" spans="1:19" ht="15.75" customHeight="1" x14ac:dyDescent="0.2">
      <c r="A505" s="108"/>
      <c r="B505" s="108"/>
      <c r="C505" s="108"/>
      <c r="D505" s="107"/>
      <c r="E505" s="108"/>
      <c r="F505" s="108"/>
      <c r="G505" s="108"/>
      <c r="H505" s="108"/>
      <c r="I505" s="108"/>
      <c r="J505" s="109"/>
      <c r="K505" s="109"/>
      <c r="L505" s="108"/>
      <c r="M505" s="108"/>
      <c r="N505" s="108"/>
      <c r="O505" s="112"/>
      <c r="P505" s="112"/>
      <c r="Q505" s="108"/>
      <c r="R505" s="108"/>
      <c r="S505" s="112"/>
    </row>
    <row r="506" spans="1:19" ht="15.75" customHeight="1" x14ac:dyDescent="0.2">
      <c r="A506" s="108"/>
      <c r="B506" s="108"/>
      <c r="C506" s="108"/>
      <c r="D506" s="107"/>
      <c r="E506" s="108"/>
      <c r="F506" s="108"/>
      <c r="G506" s="108"/>
      <c r="H506" s="108"/>
      <c r="I506" s="108"/>
      <c r="J506" s="109"/>
      <c r="K506" s="109"/>
      <c r="L506" s="108"/>
      <c r="M506" s="108"/>
      <c r="N506" s="108"/>
      <c r="O506" s="112"/>
      <c r="P506" s="112"/>
      <c r="Q506" s="108"/>
      <c r="R506" s="108"/>
      <c r="S506" s="112"/>
    </row>
    <row r="507" spans="1:19" ht="15.75" customHeight="1" x14ac:dyDescent="0.2">
      <c r="A507" s="108"/>
      <c r="B507" s="108"/>
      <c r="C507" s="108"/>
      <c r="D507" s="107"/>
      <c r="E507" s="108"/>
      <c r="F507" s="108"/>
      <c r="G507" s="108"/>
      <c r="H507" s="108"/>
      <c r="I507" s="108"/>
      <c r="J507" s="109"/>
      <c r="K507" s="109"/>
      <c r="L507" s="108"/>
      <c r="M507" s="108"/>
      <c r="N507" s="108"/>
      <c r="O507" s="112"/>
      <c r="P507" s="112"/>
      <c r="Q507" s="108"/>
      <c r="R507" s="108"/>
      <c r="S507" s="112"/>
    </row>
    <row r="508" spans="1:19" ht="15.75" customHeight="1" x14ac:dyDescent="0.2">
      <c r="A508" s="108"/>
      <c r="B508" s="108"/>
      <c r="C508" s="108"/>
      <c r="D508" s="107"/>
      <c r="E508" s="108"/>
      <c r="F508" s="108"/>
      <c r="G508" s="108"/>
      <c r="H508" s="108"/>
      <c r="I508" s="108"/>
      <c r="J508" s="109"/>
      <c r="K508" s="109"/>
      <c r="L508" s="108"/>
      <c r="M508" s="108"/>
      <c r="N508" s="108"/>
      <c r="O508" s="112"/>
      <c r="P508" s="112"/>
      <c r="Q508" s="108"/>
      <c r="R508" s="108"/>
      <c r="S508" s="112"/>
    </row>
    <row r="509" spans="1:19" ht="15.75" customHeight="1" x14ac:dyDescent="0.2">
      <c r="A509" s="108"/>
      <c r="B509" s="108"/>
      <c r="C509" s="108"/>
      <c r="D509" s="107"/>
      <c r="E509" s="108"/>
      <c r="F509" s="108"/>
      <c r="G509" s="108"/>
      <c r="H509" s="108"/>
      <c r="I509" s="108"/>
      <c r="J509" s="109"/>
      <c r="K509" s="109"/>
      <c r="L509" s="108"/>
      <c r="M509" s="108"/>
      <c r="N509" s="108"/>
      <c r="O509" s="112"/>
      <c r="P509" s="112"/>
      <c r="Q509" s="108"/>
      <c r="R509" s="108"/>
      <c r="S509" s="112"/>
    </row>
    <row r="510" spans="1:19" ht="15.75" customHeight="1" x14ac:dyDescent="0.2">
      <c r="A510" s="108"/>
      <c r="B510" s="108"/>
      <c r="C510" s="108"/>
      <c r="D510" s="107"/>
      <c r="E510" s="108"/>
      <c r="F510" s="108"/>
      <c r="G510" s="108"/>
      <c r="H510" s="108"/>
      <c r="I510" s="108"/>
      <c r="J510" s="109"/>
      <c r="K510" s="109"/>
      <c r="L510" s="108"/>
      <c r="M510" s="108"/>
      <c r="N510" s="108"/>
      <c r="O510" s="112"/>
      <c r="P510" s="112"/>
      <c r="Q510" s="108"/>
      <c r="R510" s="108"/>
      <c r="S510" s="112"/>
    </row>
    <row r="511" spans="1:19" ht="15.75" customHeight="1" x14ac:dyDescent="0.2">
      <c r="A511" s="108"/>
      <c r="B511" s="108"/>
      <c r="C511" s="108"/>
      <c r="D511" s="107"/>
      <c r="E511" s="108"/>
      <c r="F511" s="108"/>
      <c r="G511" s="108"/>
      <c r="H511" s="108"/>
      <c r="I511" s="108"/>
      <c r="J511" s="109"/>
      <c r="K511" s="109"/>
      <c r="L511" s="108"/>
      <c r="M511" s="108"/>
      <c r="N511" s="108"/>
      <c r="O511" s="112"/>
      <c r="P511" s="112"/>
      <c r="Q511" s="108"/>
      <c r="R511" s="108"/>
      <c r="S511" s="112"/>
    </row>
    <row r="512" spans="1:19" ht="15.75" customHeight="1" x14ac:dyDescent="0.2">
      <c r="A512" s="108"/>
      <c r="B512" s="108"/>
      <c r="C512" s="108"/>
      <c r="D512" s="107"/>
      <c r="E512" s="108"/>
      <c r="F512" s="108"/>
      <c r="G512" s="108"/>
      <c r="H512" s="108"/>
      <c r="I512" s="108"/>
      <c r="J512" s="109"/>
      <c r="K512" s="109"/>
      <c r="L512" s="108"/>
      <c r="M512" s="108"/>
      <c r="N512" s="108"/>
      <c r="O512" s="112"/>
      <c r="P512" s="112"/>
      <c r="Q512" s="108"/>
      <c r="R512" s="108"/>
      <c r="S512" s="112"/>
    </row>
    <row r="513" spans="1:19" ht="15.75" customHeight="1" x14ac:dyDescent="0.2">
      <c r="A513" s="108"/>
      <c r="B513" s="108"/>
      <c r="C513" s="108"/>
      <c r="D513" s="107"/>
      <c r="E513" s="108"/>
      <c r="F513" s="108"/>
      <c r="G513" s="108"/>
      <c r="H513" s="108"/>
      <c r="I513" s="108"/>
      <c r="J513" s="109"/>
      <c r="K513" s="109"/>
      <c r="L513" s="108"/>
      <c r="M513" s="108"/>
      <c r="N513" s="108"/>
      <c r="O513" s="112"/>
      <c r="P513" s="112"/>
      <c r="Q513" s="108"/>
      <c r="R513" s="108"/>
      <c r="S513" s="112"/>
    </row>
    <row r="514" spans="1:19" ht="15.75" customHeight="1" x14ac:dyDescent="0.2">
      <c r="A514" s="108"/>
      <c r="B514" s="108"/>
      <c r="C514" s="108"/>
      <c r="D514" s="107"/>
      <c r="E514" s="108"/>
      <c r="F514" s="108"/>
      <c r="G514" s="108"/>
      <c r="H514" s="108"/>
      <c r="I514" s="108"/>
      <c r="J514" s="109"/>
      <c r="K514" s="109"/>
      <c r="L514" s="108"/>
      <c r="M514" s="108"/>
      <c r="N514" s="108"/>
      <c r="O514" s="112"/>
      <c r="P514" s="112"/>
      <c r="Q514" s="108"/>
      <c r="R514" s="108"/>
      <c r="S514" s="112"/>
    </row>
    <row r="515" spans="1:19" ht="15.75" customHeight="1" x14ac:dyDescent="0.2">
      <c r="A515" s="108"/>
      <c r="B515" s="108"/>
      <c r="C515" s="108"/>
      <c r="D515" s="107"/>
      <c r="E515" s="108"/>
      <c r="F515" s="108"/>
      <c r="G515" s="108"/>
      <c r="H515" s="108"/>
      <c r="I515" s="108"/>
      <c r="J515" s="109"/>
      <c r="K515" s="109"/>
      <c r="L515" s="108"/>
      <c r="M515" s="108"/>
      <c r="N515" s="108"/>
      <c r="O515" s="112"/>
      <c r="P515" s="112"/>
      <c r="Q515" s="108"/>
      <c r="R515" s="108"/>
      <c r="S515" s="112"/>
    </row>
    <row r="516" spans="1:19" ht="15.75" customHeight="1" x14ac:dyDescent="0.2">
      <c r="A516" s="108"/>
      <c r="B516" s="108"/>
      <c r="C516" s="108"/>
      <c r="D516" s="107"/>
      <c r="E516" s="108"/>
      <c r="F516" s="108"/>
      <c r="G516" s="108"/>
      <c r="H516" s="108"/>
      <c r="I516" s="108"/>
      <c r="J516" s="109"/>
      <c r="K516" s="109"/>
      <c r="L516" s="108"/>
      <c r="M516" s="108"/>
      <c r="N516" s="108"/>
      <c r="O516" s="112"/>
      <c r="P516" s="112"/>
      <c r="Q516" s="108"/>
      <c r="R516" s="108"/>
      <c r="S516" s="112"/>
    </row>
    <row r="517" spans="1:19" ht="15.75" customHeight="1" x14ac:dyDescent="0.2">
      <c r="A517" s="108"/>
      <c r="B517" s="108"/>
      <c r="C517" s="108"/>
      <c r="D517" s="107"/>
      <c r="E517" s="108"/>
      <c r="F517" s="108"/>
      <c r="G517" s="108"/>
      <c r="H517" s="108"/>
      <c r="I517" s="108"/>
      <c r="J517" s="109"/>
      <c r="K517" s="109"/>
      <c r="L517" s="108"/>
      <c r="M517" s="108"/>
      <c r="N517" s="108"/>
      <c r="O517" s="112"/>
      <c r="P517" s="112"/>
      <c r="Q517" s="108"/>
      <c r="R517" s="108"/>
      <c r="S517" s="112"/>
    </row>
    <row r="518" spans="1:19" ht="15.75" customHeight="1" x14ac:dyDescent="0.2">
      <c r="A518" s="108"/>
      <c r="B518" s="108"/>
      <c r="C518" s="108"/>
      <c r="D518" s="107"/>
      <c r="E518" s="108"/>
      <c r="F518" s="108"/>
      <c r="G518" s="108"/>
      <c r="H518" s="108"/>
      <c r="I518" s="108"/>
      <c r="J518" s="109"/>
      <c r="K518" s="109"/>
      <c r="L518" s="108"/>
      <c r="M518" s="108"/>
      <c r="N518" s="108"/>
      <c r="O518" s="112"/>
      <c r="P518" s="112"/>
      <c r="Q518" s="108"/>
      <c r="R518" s="108"/>
      <c r="S518" s="112"/>
    </row>
    <row r="519" spans="1:19" ht="15.75" customHeight="1" x14ac:dyDescent="0.2">
      <c r="A519" s="108"/>
      <c r="B519" s="108"/>
      <c r="C519" s="108"/>
      <c r="D519" s="107"/>
      <c r="E519" s="108"/>
      <c r="F519" s="108"/>
      <c r="G519" s="108"/>
      <c r="H519" s="108"/>
      <c r="I519" s="108"/>
      <c r="J519" s="109"/>
      <c r="K519" s="109"/>
      <c r="L519" s="108"/>
      <c r="M519" s="108"/>
      <c r="N519" s="108"/>
      <c r="O519" s="112"/>
      <c r="P519" s="112"/>
      <c r="Q519" s="108"/>
      <c r="R519" s="108"/>
      <c r="S519" s="112"/>
    </row>
    <row r="520" spans="1:19" ht="15.75" customHeight="1" x14ac:dyDescent="0.2">
      <c r="A520" s="108"/>
      <c r="B520" s="108"/>
      <c r="C520" s="108"/>
      <c r="D520" s="107"/>
      <c r="E520" s="108"/>
      <c r="F520" s="108"/>
      <c r="G520" s="108"/>
      <c r="H520" s="108"/>
      <c r="I520" s="108"/>
      <c r="J520" s="109"/>
      <c r="K520" s="109"/>
      <c r="L520" s="108"/>
      <c r="M520" s="108"/>
      <c r="N520" s="108"/>
      <c r="O520" s="112"/>
      <c r="P520" s="112"/>
      <c r="Q520" s="108"/>
      <c r="R520" s="108"/>
      <c r="S520" s="112"/>
    </row>
    <row r="521" spans="1:19" ht="15.75" customHeight="1" x14ac:dyDescent="0.2">
      <c r="A521" s="108"/>
      <c r="B521" s="108"/>
      <c r="C521" s="108"/>
      <c r="D521" s="107"/>
      <c r="E521" s="108"/>
      <c r="F521" s="108"/>
      <c r="G521" s="108"/>
      <c r="H521" s="108"/>
      <c r="I521" s="108"/>
      <c r="J521" s="109"/>
      <c r="K521" s="109"/>
      <c r="L521" s="108"/>
      <c r="M521" s="108"/>
      <c r="N521" s="108"/>
      <c r="O521" s="112"/>
      <c r="P521" s="112"/>
      <c r="Q521" s="108"/>
      <c r="R521" s="108"/>
      <c r="S521" s="112"/>
    </row>
    <row r="522" spans="1:19" ht="15.75" customHeight="1" x14ac:dyDescent="0.2">
      <c r="A522" s="108"/>
      <c r="B522" s="108"/>
      <c r="C522" s="108"/>
      <c r="D522" s="107"/>
      <c r="E522" s="108"/>
      <c r="F522" s="108"/>
      <c r="G522" s="108"/>
      <c r="H522" s="108"/>
      <c r="I522" s="108"/>
      <c r="J522" s="109"/>
      <c r="K522" s="109"/>
      <c r="L522" s="108"/>
      <c r="M522" s="108"/>
      <c r="N522" s="108"/>
      <c r="O522" s="112"/>
      <c r="P522" s="112"/>
      <c r="Q522" s="108"/>
      <c r="R522" s="108"/>
      <c r="S522" s="112"/>
    </row>
    <row r="523" spans="1:19" ht="15.75" customHeight="1" x14ac:dyDescent="0.2">
      <c r="A523" s="108"/>
      <c r="B523" s="108"/>
      <c r="C523" s="108"/>
      <c r="D523" s="107"/>
      <c r="E523" s="108"/>
      <c r="F523" s="108"/>
      <c r="G523" s="108"/>
      <c r="H523" s="108"/>
      <c r="I523" s="108"/>
      <c r="J523" s="109"/>
      <c r="K523" s="109"/>
      <c r="L523" s="108"/>
      <c r="M523" s="108"/>
      <c r="N523" s="108"/>
      <c r="O523" s="112"/>
      <c r="P523" s="112"/>
      <c r="Q523" s="108"/>
      <c r="R523" s="108"/>
      <c r="S523" s="112"/>
    </row>
    <row r="524" spans="1:19" ht="15.75" customHeight="1" x14ac:dyDescent="0.2">
      <c r="A524" s="108"/>
      <c r="B524" s="108"/>
      <c r="C524" s="108"/>
      <c r="D524" s="107"/>
      <c r="E524" s="108"/>
      <c r="F524" s="108"/>
      <c r="G524" s="108"/>
      <c r="H524" s="108"/>
      <c r="I524" s="108"/>
      <c r="J524" s="109"/>
      <c r="K524" s="109"/>
      <c r="L524" s="108"/>
      <c r="M524" s="108"/>
      <c r="N524" s="108"/>
      <c r="O524" s="112"/>
      <c r="P524" s="112"/>
      <c r="Q524" s="108"/>
      <c r="R524" s="108"/>
      <c r="S524" s="112"/>
    </row>
    <row r="525" spans="1:19" ht="15.75" customHeight="1" x14ac:dyDescent="0.2">
      <c r="A525" s="108"/>
      <c r="B525" s="108"/>
      <c r="C525" s="108"/>
      <c r="D525" s="107"/>
      <c r="E525" s="108"/>
      <c r="F525" s="108"/>
      <c r="G525" s="108"/>
      <c r="H525" s="108"/>
      <c r="I525" s="108"/>
      <c r="J525" s="109"/>
      <c r="K525" s="109"/>
      <c r="L525" s="108"/>
      <c r="M525" s="108"/>
      <c r="N525" s="108"/>
      <c r="O525" s="112"/>
      <c r="P525" s="112"/>
      <c r="Q525" s="108"/>
      <c r="R525" s="108"/>
      <c r="S525" s="112"/>
    </row>
    <row r="526" spans="1:19" ht="15.75" customHeight="1" x14ac:dyDescent="0.2">
      <c r="A526" s="108"/>
      <c r="B526" s="108"/>
      <c r="C526" s="108"/>
      <c r="D526" s="107"/>
      <c r="E526" s="108"/>
      <c r="F526" s="108"/>
      <c r="G526" s="108"/>
      <c r="H526" s="108"/>
      <c r="I526" s="108"/>
      <c r="J526" s="109"/>
      <c r="K526" s="109"/>
      <c r="L526" s="108"/>
      <c r="M526" s="108"/>
      <c r="N526" s="108"/>
      <c r="O526" s="112"/>
      <c r="P526" s="112"/>
      <c r="Q526" s="108"/>
      <c r="R526" s="108"/>
      <c r="S526" s="112"/>
    </row>
    <row r="527" spans="1:19" ht="15.75" customHeight="1" x14ac:dyDescent="0.2">
      <c r="A527" s="108"/>
      <c r="B527" s="108"/>
      <c r="C527" s="108"/>
      <c r="D527" s="107"/>
      <c r="E527" s="108"/>
      <c r="F527" s="108"/>
      <c r="G527" s="108"/>
      <c r="H527" s="108"/>
      <c r="I527" s="108"/>
      <c r="J527" s="109"/>
      <c r="K527" s="109"/>
      <c r="L527" s="108"/>
      <c r="M527" s="108"/>
      <c r="N527" s="108"/>
      <c r="O527" s="112"/>
      <c r="P527" s="112"/>
      <c r="Q527" s="108"/>
      <c r="R527" s="108"/>
      <c r="S527" s="112"/>
    </row>
    <row r="528" spans="1:19" ht="15.75" customHeight="1" x14ac:dyDescent="0.2">
      <c r="A528" s="108"/>
      <c r="B528" s="108"/>
      <c r="C528" s="108"/>
      <c r="D528" s="107"/>
      <c r="E528" s="108"/>
      <c r="F528" s="108"/>
      <c r="G528" s="108"/>
      <c r="H528" s="108"/>
      <c r="I528" s="108"/>
      <c r="J528" s="109"/>
      <c r="K528" s="109"/>
      <c r="L528" s="108"/>
      <c r="M528" s="108"/>
      <c r="N528" s="108"/>
      <c r="O528" s="112"/>
      <c r="P528" s="112"/>
      <c r="Q528" s="108"/>
      <c r="R528" s="108"/>
      <c r="S528" s="112"/>
    </row>
    <row r="529" spans="1:19" ht="15.75" customHeight="1" x14ac:dyDescent="0.2">
      <c r="A529" s="108"/>
      <c r="B529" s="108"/>
      <c r="C529" s="108"/>
      <c r="D529" s="107"/>
      <c r="E529" s="108"/>
      <c r="F529" s="108"/>
      <c r="G529" s="108"/>
      <c r="H529" s="108"/>
      <c r="I529" s="108"/>
      <c r="J529" s="109"/>
      <c r="K529" s="109"/>
      <c r="L529" s="108"/>
      <c r="M529" s="108"/>
      <c r="N529" s="108"/>
      <c r="O529" s="112"/>
      <c r="P529" s="112"/>
      <c r="Q529" s="108"/>
      <c r="R529" s="108"/>
      <c r="S529" s="112"/>
    </row>
    <row r="530" spans="1:19" ht="15.75" customHeight="1" x14ac:dyDescent="0.2">
      <c r="A530" s="108"/>
      <c r="B530" s="108"/>
      <c r="C530" s="108"/>
      <c r="D530" s="107"/>
      <c r="E530" s="108"/>
      <c r="F530" s="108"/>
      <c r="G530" s="108"/>
      <c r="H530" s="108"/>
      <c r="I530" s="108"/>
      <c r="J530" s="109"/>
      <c r="K530" s="109"/>
      <c r="L530" s="108"/>
      <c r="M530" s="108"/>
      <c r="N530" s="108"/>
      <c r="O530" s="112"/>
      <c r="P530" s="112"/>
      <c r="Q530" s="108"/>
      <c r="R530" s="108"/>
      <c r="S530" s="112"/>
    </row>
    <row r="531" spans="1:19" ht="15.75" customHeight="1" x14ac:dyDescent="0.2">
      <c r="A531" s="108"/>
      <c r="B531" s="108"/>
      <c r="C531" s="108"/>
      <c r="D531" s="107"/>
      <c r="E531" s="108"/>
      <c r="F531" s="108"/>
      <c r="G531" s="108"/>
      <c r="H531" s="108"/>
      <c r="I531" s="108"/>
      <c r="J531" s="109"/>
      <c r="K531" s="109"/>
      <c r="L531" s="108"/>
      <c r="M531" s="108"/>
      <c r="N531" s="108"/>
      <c r="O531" s="112"/>
      <c r="P531" s="112"/>
      <c r="Q531" s="108"/>
      <c r="R531" s="108"/>
      <c r="S531" s="112"/>
    </row>
    <row r="532" spans="1:19" ht="15.75" customHeight="1" x14ac:dyDescent="0.2">
      <c r="A532" s="108"/>
      <c r="B532" s="108"/>
      <c r="C532" s="108"/>
      <c r="D532" s="107"/>
      <c r="E532" s="108"/>
      <c r="F532" s="108"/>
      <c r="G532" s="108"/>
      <c r="H532" s="108"/>
      <c r="I532" s="108"/>
      <c r="J532" s="109"/>
      <c r="K532" s="109"/>
      <c r="L532" s="108"/>
      <c r="M532" s="108"/>
      <c r="N532" s="108"/>
      <c r="O532" s="112"/>
      <c r="P532" s="112"/>
      <c r="Q532" s="108"/>
      <c r="R532" s="108"/>
      <c r="S532" s="112"/>
    </row>
    <row r="533" spans="1:19" ht="15.75" customHeight="1" x14ac:dyDescent="0.2">
      <c r="A533" s="108"/>
      <c r="B533" s="108"/>
      <c r="C533" s="108"/>
      <c r="D533" s="107"/>
      <c r="E533" s="108"/>
      <c r="F533" s="108"/>
      <c r="G533" s="108"/>
      <c r="H533" s="108"/>
      <c r="I533" s="108"/>
      <c r="J533" s="109"/>
      <c r="K533" s="109"/>
      <c r="L533" s="108"/>
      <c r="M533" s="108"/>
      <c r="N533" s="108"/>
      <c r="O533" s="112"/>
      <c r="P533" s="112"/>
      <c r="Q533" s="108"/>
      <c r="R533" s="108"/>
      <c r="S533" s="112"/>
    </row>
    <row r="534" spans="1:19" ht="15.75" customHeight="1" x14ac:dyDescent="0.2">
      <c r="A534" s="108"/>
      <c r="B534" s="108"/>
      <c r="C534" s="108"/>
      <c r="D534" s="107"/>
      <c r="E534" s="108"/>
      <c r="F534" s="108"/>
      <c r="G534" s="108"/>
      <c r="H534" s="108"/>
      <c r="I534" s="108"/>
      <c r="J534" s="109"/>
      <c r="K534" s="109"/>
      <c r="L534" s="108"/>
      <c r="M534" s="108"/>
      <c r="N534" s="108"/>
      <c r="O534" s="112"/>
      <c r="P534" s="112"/>
      <c r="Q534" s="108"/>
      <c r="R534" s="108"/>
      <c r="S534" s="112"/>
    </row>
    <row r="535" spans="1:19" ht="15.75" customHeight="1" x14ac:dyDescent="0.2">
      <c r="A535" s="108"/>
      <c r="B535" s="108"/>
      <c r="C535" s="108"/>
      <c r="D535" s="107"/>
      <c r="E535" s="108"/>
      <c r="F535" s="108"/>
      <c r="G535" s="108"/>
      <c r="H535" s="108"/>
      <c r="I535" s="108"/>
      <c r="J535" s="109"/>
      <c r="K535" s="109"/>
      <c r="L535" s="108"/>
      <c r="M535" s="108"/>
      <c r="N535" s="108"/>
      <c r="O535" s="112"/>
      <c r="P535" s="112"/>
      <c r="Q535" s="108"/>
      <c r="R535" s="108"/>
      <c r="S535" s="112"/>
    </row>
    <row r="536" spans="1:19" ht="15.75" customHeight="1" x14ac:dyDescent="0.2">
      <c r="A536" s="108"/>
      <c r="B536" s="108"/>
      <c r="C536" s="108"/>
      <c r="D536" s="107"/>
      <c r="E536" s="108"/>
      <c r="F536" s="108"/>
      <c r="G536" s="108"/>
      <c r="H536" s="108"/>
      <c r="I536" s="108"/>
      <c r="J536" s="109"/>
      <c r="K536" s="109"/>
      <c r="L536" s="108"/>
      <c r="M536" s="108"/>
      <c r="N536" s="108"/>
      <c r="O536" s="112"/>
      <c r="P536" s="112"/>
      <c r="Q536" s="108"/>
      <c r="R536" s="108"/>
      <c r="S536" s="112"/>
    </row>
    <row r="537" spans="1:19" ht="15.75" customHeight="1" x14ac:dyDescent="0.2">
      <c r="A537" s="108"/>
      <c r="B537" s="108"/>
      <c r="C537" s="108"/>
      <c r="D537" s="107"/>
      <c r="E537" s="108"/>
      <c r="F537" s="108"/>
      <c r="G537" s="108"/>
      <c r="H537" s="108"/>
      <c r="I537" s="108"/>
      <c r="J537" s="109"/>
      <c r="K537" s="109"/>
      <c r="L537" s="108"/>
      <c r="M537" s="108"/>
      <c r="N537" s="108"/>
      <c r="O537" s="112"/>
      <c r="P537" s="112"/>
      <c r="Q537" s="108"/>
      <c r="R537" s="108"/>
      <c r="S537" s="112"/>
    </row>
    <row r="538" spans="1:19" ht="15.75" customHeight="1" x14ac:dyDescent="0.2">
      <c r="A538" s="108"/>
      <c r="B538" s="108"/>
      <c r="C538" s="108"/>
      <c r="D538" s="107"/>
      <c r="E538" s="108"/>
      <c r="F538" s="108"/>
      <c r="G538" s="108"/>
      <c r="H538" s="108"/>
      <c r="I538" s="108"/>
      <c r="J538" s="109"/>
      <c r="K538" s="109"/>
      <c r="L538" s="108"/>
      <c r="M538" s="108"/>
      <c r="N538" s="108"/>
      <c r="O538" s="112"/>
      <c r="P538" s="112"/>
      <c r="Q538" s="108"/>
      <c r="R538" s="108"/>
      <c r="S538" s="112"/>
    </row>
    <row r="539" spans="1:19" ht="15.75" customHeight="1" x14ac:dyDescent="0.2">
      <c r="A539" s="108"/>
      <c r="B539" s="108"/>
      <c r="C539" s="108"/>
      <c r="D539" s="107"/>
      <c r="E539" s="108"/>
      <c r="F539" s="108"/>
      <c r="G539" s="108"/>
      <c r="H539" s="108"/>
      <c r="I539" s="108"/>
      <c r="J539" s="109"/>
      <c r="K539" s="109"/>
      <c r="L539" s="108"/>
      <c r="M539" s="108"/>
      <c r="N539" s="108"/>
      <c r="O539" s="112"/>
      <c r="P539" s="112"/>
      <c r="Q539" s="108"/>
      <c r="R539" s="108"/>
      <c r="S539" s="112"/>
    </row>
    <row r="540" spans="1:19" ht="15.75" customHeight="1" x14ac:dyDescent="0.2">
      <c r="A540" s="108"/>
      <c r="B540" s="108"/>
      <c r="C540" s="108"/>
      <c r="D540" s="107"/>
      <c r="E540" s="108"/>
      <c r="F540" s="108"/>
      <c r="G540" s="108"/>
      <c r="H540" s="108"/>
      <c r="I540" s="108"/>
      <c r="J540" s="109"/>
      <c r="K540" s="109"/>
      <c r="L540" s="108"/>
      <c r="M540" s="108"/>
      <c r="N540" s="108"/>
      <c r="O540" s="112"/>
      <c r="P540" s="112"/>
      <c r="Q540" s="108"/>
      <c r="R540" s="108"/>
      <c r="S540" s="112"/>
    </row>
    <row r="541" spans="1:19" ht="15.75" customHeight="1" x14ac:dyDescent="0.2">
      <c r="A541" s="108"/>
      <c r="B541" s="108"/>
      <c r="C541" s="108"/>
      <c r="D541" s="107"/>
      <c r="E541" s="108"/>
      <c r="F541" s="108"/>
      <c r="G541" s="108"/>
      <c r="H541" s="108"/>
      <c r="I541" s="108"/>
      <c r="J541" s="109"/>
      <c r="K541" s="109"/>
      <c r="L541" s="108"/>
      <c r="M541" s="108"/>
      <c r="N541" s="108"/>
      <c r="O541" s="112"/>
      <c r="P541" s="112"/>
      <c r="Q541" s="108"/>
      <c r="R541" s="108"/>
      <c r="S541" s="112"/>
    </row>
    <row r="542" spans="1:19" ht="15.75" customHeight="1" x14ac:dyDescent="0.2">
      <c r="A542" s="108"/>
      <c r="B542" s="108"/>
      <c r="C542" s="108"/>
      <c r="D542" s="107"/>
      <c r="E542" s="108"/>
      <c r="F542" s="108"/>
      <c r="G542" s="108"/>
      <c r="H542" s="108"/>
      <c r="I542" s="108"/>
      <c r="J542" s="109"/>
      <c r="K542" s="109"/>
      <c r="L542" s="108"/>
      <c r="M542" s="108"/>
      <c r="N542" s="108"/>
      <c r="O542" s="112"/>
      <c r="P542" s="112"/>
      <c r="Q542" s="108"/>
      <c r="R542" s="108"/>
      <c r="S542" s="112"/>
    </row>
    <row r="543" spans="1:19" ht="15.75" customHeight="1" x14ac:dyDescent="0.2">
      <c r="A543" s="108"/>
      <c r="B543" s="108"/>
      <c r="C543" s="108"/>
      <c r="D543" s="107"/>
      <c r="E543" s="108"/>
      <c r="F543" s="108"/>
      <c r="G543" s="108"/>
      <c r="H543" s="108"/>
      <c r="I543" s="108"/>
      <c r="J543" s="109"/>
      <c r="K543" s="109"/>
      <c r="L543" s="108"/>
      <c r="M543" s="108"/>
      <c r="N543" s="108"/>
      <c r="O543" s="112"/>
      <c r="P543" s="112"/>
      <c r="Q543" s="108"/>
      <c r="R543" s="108"/>
      <c r="S543" s="112"/>
    </row>
    <row r="544" spans="1:19" ht="15.75" customHeight="1" x14ac:dyDescent="0.2">
      <c r="A544" s="108"/>
      <c r="B544" s="108"/>
      <c r="C544" s="108"/>
      <c r="D544" s="107"/>
      <c r="E544" s="108"/>
      <c r="F544" s="108"/>
      <c r="G544" s="108"/>
      <c r="H544" s="108"/>
      <c r="I544" s="108"/>
      <c r="J544" s="109"/>
      <c r="K544" s="109"/>
      <c r="L544" s="108"/>
      <c r="M544" s="108"/>
      <c r="N544" s="108"/>
      <c r="O544" s="112"/>
      <c r="P544" s="112"/>
      <c r="Q544" s="108"/>
      <c r="R544" s="108"/>
      <c r="S544" s="112"/>
    </row>
    <row r="545" spans="1:19" ht="15.75" customHeight="1" x14ac:dyDescent="0.2">
      <c r="A545" s="108"/>
      <c r="B545" s="108"/>
      <c r="C545" s="108"/>
      <c r="D545" s="107"/>
      <c r="E545" s="108"/>
      <c r="F545" s="108"/>
      <c r="G545" s="108"/>
      <c r="H545" s="108"/>
      <c r="I545" s="108"/>
      <c r="J545" s="109"/>
      <c r="K545" s="109"/>
      <c r="L545" s="108"/>
      <c r="M545" s="108"/>
      <c r="N545" s="108"/>
      <c r="O545" s="112"/>
      <c r="P545" s="112"/>
      <c r="Q545" s="108"/>
      <c r="R545" s="108"/>
      <c r="S545" s="112"/>
    </row>
    <row r="546" spans="1:19" ht="15.75" customHeight="1" x14ac:dyDescent="0.2">
      <c r="A546" s="108"/>
      <c r="B546" s="108"/>
      <c r="C546" s="108"/>
      <c r="D546" s="107"/>
      <c r="E546" s="108"/>
      <c r="F546" s="108"/>
      <c r="G546" s="108"/>
      <c r="H546" s="108"/>
      <c r="I546" s="108"/>
      <c r="J546" s="109"/>
      <c r="K546" s="109"/>
      <c r="L546" s="108"/>
      <c r="M546" s="108"/>
      <c r="N546" s="108"/>
      <c r="O546" s="112"/>
      <c r="P546" s="112"/>
      <c r="Q546" s="108"/>
      <c r="R546" s="108"/>
      <c r="S546" s="112"/>
    </row>
    <row r="547" spans="1:19" ht="15.75" customHeight="1" x14ac:dyDescent="0.2">
      <c r="A547" s="108"/>
      <c r="B547" s="108"/>
      <c r="C547" s="108"/>
      <c r="D547" s="107"/>
      <c r="E547" s="108"/>
      <c r="F547" s="108"/>
      <c r="G547" s="108"/>
      <c r="H547" s="108"/>
      <c r="I547" s="108"/>
      <c r="J547" s="109"/>
      <c r="K547" s="109"/>
      <c r="L547" s="108"/>
      <c r="M547" s="108"/>
      <c r="N547" s="108"/>
      <c r="O547" s="112"/>
      <c r="P547" s="112"/>
      <c r="Q547" s="108"/>
      <c r="R547" s="108"/>
      <c r="S547" s="112"/>
    </row>
    <row r="548" spans="1:19" ht="15.75" customHeight="1" x14ac:dyDescent="0.2">
      <c r="A548" s="108"/>
      <c r="B548" s="108"/>
      <c r="C548" s="108"/>
      <c r="D548" s="107"/>
      <c r="E548" s="108"/>
      <c r="F548" s="108"/>
      <c r="G548" s="108"/>
      <c r="H548" s="108"/>
      <c r="I548" s="108"/>
      <c r="J548" s="109"/>
      <c r="K548" s="109"/>
      <c r="L548" s="108"/>
      <c r="M548" s="108"/>
      <c r="N548" s="108"/>
      <c r="O548" s="112"/>
      <c r="P548" s="112"/>
      <c r="Q548" s="108"/>
      <c r="R548" s="108"/>
      <c r="S548" s="112"/>
    </row>
    <row r="549" spans="1:19" ht="15.75" customHeight="1" x14ac:dyDescent="0.2">
      <c r="A549" s="108"/>
      <c r="B549" s="108"/>
      <c r="C549" s="108"/>
      <c r="D549" s="107"/>
      <c r="E549" s="108"/>
      <c r="F549" s="108"/>
      <c r="G549" s="108"/>
      <c r="H549" s="108"/>
      <c r="I549" s="108"/>
      <c r="J549" s="109"/>
      <c r="K549" s="109"/>
      <c r="L549" s="108"/>
      <c r="M549" s="108"/>
      <c r="N549" s="108"/>
      <c r="O549" s="112"/>
      <c r="P549" s="112"/>
      <c r="Q549" s="108"/>
      <c r="R549" s="108"/>
      <c r="S549" s="112"/>
    </row>
    <row r="550" spans="1:19" ht="15.75" customHeight="1" x14ac:dyDescent="0.2">
      <c r="A550" s="108"/>
      <c r="B550" s="108"/>
      <c r="C550" s="108"/>
      <c r="D550" s="107"/>
      <c r="E550" s="108"/>
      <c r="F550" s="108"/>
      <c r="G550" s="108"/>
      <c r="H550" s="108"/>
      <c r="I550" s="108"/>
      <c r="J550" s="109"/>
      <c r="K550" s="109"/>
      <c r="L550" s="108"/>
      <c r="M550" s="108"/>
      <c r="N550" s="108"/>
      <c r="O550" s="112"/>
      <c r="P550" s="112"/>
      <c r="Q550" s="108"/>
      <c r="R550" s="108"/>
      <c r="S550" s="112"/>
    </row>
    <row r="551" spans="1:19" ht="15.75" customHeight="1" x14ac:dyDescent="0.2">
      <c r="A551" s="108"/>
      <c r="B551" s="108"/>
      <c r="C551" s="108"/>
      <c r="D551" s="107"/>
      <c r="E551" s="108"/>
      <c r="F551" s="108"/>
      <c r="G551" s="108"/>
      <c r="H551" s="108"/>
      <c r="I551" s="108"/>
      <c r="J551" s="109"/>
      <c r="K551" s="109"/>
      <c r="L551" s="108"/>
      <c r="M551" s="108"/>
      <c r="N551" s="108"/>
      <c r="O551" s="112"/>
      <c r="P551" s="112"/>
      <c r="Q551" s="108"/>
      <c r="R551" s="108"/>
      <c r="S551" s="112"/>
    </row>
    <row r="552" spans="1:19" ht="15.75" customHeight="1" x14ac:dyDescent="0.2">
      <c r="A552" s="108"/>
      <c r="B552" s="108"/>
      <c r="C552" s="108"/>
      <c r="D552" s="107"/>
      <c r="E552" s="108"/>
      <c r="F552" s="108"/>
      <c r="G552" s="108"/>
      <c r="H552" s="108"/>
      <c r="I552" s="108"/>
      <c r="J552" s="109"/>
      <c r="K552" s="109"/>
      <c r="L552" s="108"/>
      <c r="M552" s="108"/>
      <c r="N552" s="108"/>
      <c r="O552" s="112"/>
      <c r="P552" s="112"/>
      <c r="Q552" s="108"/>
      <c r="R552" s="108"/>
      <c r="S552" s="112"/>
    </row>
    <row r="553" spans="1:19" ht="15.75" customHeight="1" x14ac:dyDescent="0.2">
      <c r="A553" s="108"/>
      <c r="B553" s="108"/>
      <c r="C553" s="108"/>
      <c r="D553" s="107"/>
      <c r="E553" s="108"/>
      <c r="F553" s="108"/>
      <c r="G553" s="108"/>
      <c r="H553" s="108"/>
      <c r="I553" s="108"/>
      <c r="J553" s="109"/>
      <c r="K553" s="109"/>
      <c r="L553" s="108"/>
      <c r="M553" s="108"/>
      <c r="N553" s="108"/>
      <c r="O553" s="112"/>
      <c r="P553" s="112"/>
      <c r="Q553" s="108"/>
      <c r="R553" s="108"/>
      <c r="S553" s="112"/>
    </row>
    <row r="554" spans="1:19" ht="15.75" customHeight="1" x14ac:dyDescent="0.2">
      <c r="A554" s="108"/>
      <c r="B554" s="108"/>
      <c r="C554" s="108"/>
      <c r="D554" s="107"/>
      <c r="E554" s="108"/>
      <c r="F554" s="108"/>
      <c r="G554" s="108"/>
      <c r="H554" s="108"/>
      <c r="I554" s="108"/>
      <c r="J554" s="109"/>
      <c r="K554" s="109"/>
      <c r="L554" s="108"/>
      <c r="M554" s="108"/>
      <c r="N554" s="108"/>
      <c r="O554" s="112"/>
      <c r="P554" s="112"/>
      <c r="Q554" s="108"/>
      <c r="R554" s="108"/>
      <c r="S554" s="112"/>
    </row>
    <row r="555" spans="1:19" ht="15.75" customHeight="1" x14ac:dyDescent="0.2">
      <c r="A555" s="108"/>
      <c r="B555" s="108"/>
      <c r="C555" s="108"/>
      <c r="D555" s="107"/>
      <c r="E555" s="108"/>
      <c r="F555" s="108"/>
      <c r="G555" s="108"/>
      <c r="H555" s="108"/>
      <c r="I555" s="108"/>
      <c r="J555" s="109"/>
      <c r="K555" s="109"/>
      <c r="L555" s="108"/>
      <c r="M555" s="108"/>
      <c r="N555" s="108"/>
      <c r="O555" s="112"/>
      <c r="P555" s="112"/>
      <c r="Q555" s="108"/>
      <c r="R555" s="108"/>
      <c r="S555" s="112"/>
    </row>
    <row r="556" spans="1:19" ht="15.75" customHeight="1" x14ac:dyDescent="0.2">
      <c r="A556" s="108"/>
      <c r="B556" s="108"/>
      <c r="C556" s="108"/>
      <c r="D556" s="107"/>
      <c r="E556" s="108"/>
      <c r="F556" s="108"/>
      <c r="G556" s="108"/>
      <c r="H556" s="108"/>
      <c r="I556" s="108"/>
      <c r="J556" s="109"/>
      <c r="K556" s="109"/>
      <c r="L556" s="108"/>
      <c r="M556" s="108"/>
      <c r="N556" s="108"/>
      <c r="O556" s="112"/>
      <c r="P556" s="112"/>
      <c r="Q556" s="108"/>
      <c r="R556" s="108"/>
      <c r="S556" s="112"/>
    </row>
    <row r="557" spans="1:19" ht="15.75" customHeight="1" x14ac:dyDescent="0.2">
      <c r="A557" s="108"/>
      <c r="B557" s="108"/>
      <c r="C557" s="108"/>
      <c r="D557" s="107"/>
      <c r="E557" s="108"/>
      <c r="F557" s="108"/>
      <c r="G557" s="108"/>
      <c r="H557" s="108"/>
      <c r="I557" s="108"/>
      <c r="J557" s="109"/>
      <c r="K557" s="109"/>
      <c r="L557" s="108"/>
      <c r="M557" s="108"/>
      <c r="N557" s="108"/>
      <c r="O557" s="112"/>
      <c r="P557" s="112"/>
      <c r="Q557" s="108"/>
      <c r="R557" s="108"/>
      <c r="S557" s="112"/>
    </row>
    <row r="558" spans="1:19" ht="15.75" customHeight="1" x14ac:dyDescent="0.2">
      <c r="A558" s="108"/>
      <c r="B558" s="108"/>
      <c r="C558" s="108"/>
      <c r="D558" s="107"/>
      <c r="E558" s="108"/>
      <c r="F558" s="108"/>
      <c r="G558" s="108"/>
      <c r="H558" s="108"/>
      <c r="I558" s="108"/>
      <c r="J558" s="109"/>
      <c r="K558" s="109"/>
      <c r="L558" s="108"/>
      <c r="M558" s="108"/>
      <c r="N558" s="108"/>
      <c r="O558" s="112"/>
      <c r="P558" s="112"/>
      <c r="Q558" s="108"/>
      <c r="R558" s="108"/>
      <c r="S558" s="112"/>
    </row>
    <row r="559" spans="1:19" ht="15.75" customHeight="1" x14ac:dyDescent="0.2">
      <c r="A559" s="108"/>
      <c r="B559" s="108"/>
      <c r="C559" s="108"/>
      <c r="D559" s="107"/>
      <c r="E559" s="108"/>
      <c r="F559" s="108"/>
      <c r="G559" s="108"/>
      <c r="H559" s="108"/>
      <c r="I559" s="108"/>
      <c r="J559" s="109"/>
      <c r="K559" s="109"/>
      <c r="L559" s="108"/>
      <c r="M559" s="108"/>
      <c r="N559" s="108"/>
      <c r="O559" s="112"/>
      <c r="P559" s="112"/>
      <c r="Q559" s="108"/>
      <c r="R559" s="108"/>
      <c r="S559" s="112"/>
    </row>
    <row r="560" spans="1:19" ht="15.75" customHeight="1" x14ac:dyDescent="0.2">
      <c r="A560" s="108"/>
      <c r="B560" s="108"/>
      <c r="C560" s="108"/>
      <c r="D560" s="107"/>
      <c r="E560" s="108"/>
      <c r="F560" s="108"/>
      <c r="G560" s="108"/>
      <c r="H560" s="108"/>
      <c r="I560" s="108"/>
      <c r="J560" s="109"/>
      <c r="K560" s="109"/>
      <c r="L560" s="108"/>
      <c r="M560" s="108"/>
      <c r="N560" s="108"/>
      <c r="O560" s="112"/>
      <c r="P560" s="112"/>
      <c r="Q560" s="108"/>
      <c r="R560" s="108"/>
      <c r="S560" s="112"/>
    </row>
    <row r="561" spans="1:19" ht="15.75" customHeight="1" x14ac:dyDescent="0.2">
      <c r="A561" s="108"/>
      <c r="B561" s="108"/>
      <c r="C561" s="108"/>
      <c r="D561" s="107"/>
      <c r="E561" s="108"/>
      <c r="F561" s="108"/>
      <c r="G561" s="108"/>
      <c r="H561" s="108"/>
      <c r="I561" s="108"/>
      <c r="J561" s="109"/>
      <c r="K561" s="109"/>
      <c r="L561" s="108"/>
      <c r="M561" s="108"/>
      <c r="N561" s="108"/>
      <c r="O561" s="112"/>
      <c r="P561" s="112"/>
      <c r="Q561" s="108"/>
      <c r="R561" s="108"/>
      <c r="S561" s="112"/>
    </row>
    <row r="562" spans="1:19" ht="15.75" customHeight="1" x14ac:dyDescent="0.2">
      <c r="A562" s="108"/>
      <c r="B562" s="108"/>
      <c r="C562" s="108"/>
      <c r="D562" s="107"/>
      <c r="E562" s="108"/>
      <c r="F562" s="108"/>
      <c r="G562" s="108"/>
      <c r="H562" s="108"/>
      <c r="I562" s="108"/>
      <c r="J562" s="109"/>
      <c r="K562" s="109"/>
      <c r="L562" s="108"/>
      <c r="M562" s="108"/>
      <c r="N562" s="108"/>
      <c r="O562" s="112"/>
      <c r="P562" s="112"/>
      <c r="Q562" s="108"/>
      <c r="R562" s="108"/>
      <c r="S562" s="112"/>
    </row>
    <row r="563" spans="1:19" ht="15.75" customHeight="1" x14ac:dyDescent="0.2">
      <c r="A563" s="108"/>
      <c r="B563" s="108"/>
      <c r="C563" s="108"/>
      <c r="D563" s="107"/>
      <c r="E563" s="108"/>
      <c r="F563" s="108"/>
      <c r="G563" s="108"/>
      <c r="H563" s="108"/>
      <c r="I563" s="108"/>
      <c r="J563" s="109"/>
      <c r="K563" s="109"/>
      <c r="L563" s="108"/>
      <c r="M563" s="108"/>
      <c r="N563" s="108"/>
      <c r="O563" s="112"/>
      <c r="P563" s="112"/>
      <c r="Q563" s="108"/>
      <c r="R563" s="108"/>
      <c r="S563" s="112"/>
    </row>
    <row r="564" spans="1:19" ht="15.75" customHeight="1" x14ac:dyDescent="0.2">
      <c r="A564" s="108"/>
      <c r="B564" s="108"/>
      <c r="C564" s="108"/>
      <c r="D564" s="107"/>
      <c r="E564" s="108"/>
      <c r="F564" s="108"/>
      <c r="G564" s="108"/>
      <c r="H564" s="108"/>
      <c r="I564" s="108"/>
      <c r="J564" s="109"/>
      <c r="K564" s="109"/>
      <c r="L564" s="108"/>
      <c r="M564" s="108"/>
      <c r="N564" s="108"/>
      <c r="O564" s="112"/>
      <c r="P564" s="112"/>
      <c r="Q564" s="108"/>
      <c r="R564" s="108"/>
      <c r="S564" s="112"/>
    </row>
    <row r="565" spans="1:19" ht="15.75" customHeight="1" x14ac:dyDescent="0.2">
      <c r="A565" s="108"/>
      <c r="B565" s="108"/>
      <c r="C565" s="108"/>
      <c r="D565" s="107"/>
      <c r="E565" s="108"/>
      <c r="F565" s="108"/>
      <c r="G565" s="108"/>
      <c r="H565" s="108"/>
      <c r="I565" s="108"/>
      <c r="J565" s="109"/>
      <c r="K565" s="109"/>
      <c r="L565" s="108"/>
      <c r="M565" s="108"/>
      <c r="N565" s="108"/>
      <c r="O565" s="112"/>
      <c r="P565" s="112"/>
      <c r="Q565" s="108"/>
      <c r="R565" s="108"/>
      <c r="S565" s="112"/>
    </row>
    <row r="566" spans="1:19" ht="15.75" customHeight="1" x14ac:dyDescent="0.2">
      <c r="A566" s="108"/>
      <c r="B566" s="108"/>
      <c r="C566" s="108"/>
      <c r="D566" s="107"/>
      <c r="E566" s="108"/>
      <c r="F566" s="108"/>
      <c r="G566" s="108"/>
      <c r="H566" s="108"/>
      <c r="I566" s="108"/>
      <c r="J566" s="109"/>
      <c r="K566" s="109"/>
      <c r="L566" s="108"/>
      <c r="M566" s="108"/>
      <c r="N566" s="108"/>
      <c r="O566" s="112"/>
      <c r="P566" s="112"/>
      <c r="Q566" s="108"/>
      <c r="R566" s="108"/>
      <c r="S566" s="112"/>
    </row>
    <row r="567" spans="1:19" ht="15.75" customHeight="1" x14ac:dyDescent="0.2">
      <c r="A567" s="108"/>
      <c r="B567" s="108"/>
      <c r="C567" s="108"/>
      <c r="D567" s="107"/>
      <c r="E567" s="108"/>
      <c r="F567" s="108"/>
      <c r="G567" s="108"/>
      <c r="H567" s="108"/>
      <c r="I567" s="108"/>
      <c r="J567" s="109"/>
      <c r="K567" s="109"/>
      <c r="L567" s="108"/>
      <c r="M567" s="108"/>
      <c r="N567" s="108"/>
      <c r="O567" s="112"/>
      <c r="P567" s="112"/>
      <c r="Q567" s="108"/>
      <c r="R567" s="108"/>
      <c r="S567" s="112"/>
    </row>
    <row r="568" spans="1:19" ht="15.75" customHeight="1" x14ac:dyDescent="0.2">
      <c r="A568" s="108"/>
      <c r="B568" s="108"/>
      <c r="C568" s="108"/>
      <c r="D568" s="107"/>
      <c r="E568" s="108"/>
      <c r="F568" s="108"/>
      <c r="G568" s="108"/>
      <c r="H568" s="108"/>
      <c r="I568" s="108"/>
      <c r="J568" s="109"/>
      <c r="K568" s="109"/>
      <c r="L568" s="108"/>
      <c r="M568" s="108"/>
      <c r="N568" s="108"/>
      <c r="O568" s="112"/>
      <c r="P568" s="112"/>
      <c r="Q568" s="108"/>
      <c r="R568" s="108"/>
      <c r="S568" s="112"/>
    </row>
    <row r="569" spans="1:19" ht="15.75" customHeight="1" x14ac:dyDescent="0.2">
      <c r="A569" s="108"/>
      <c r="B569" s="108"/>
      <c r="C569" s="108"/>
      <c r="D569" s="107"/>
      <c r="E569" s="108"/>
      <c r="F569" s="108"/>
      <c r="G569" s="108"/>
      <c r="H569" s="108"/>
      <c r="I569" s="108"/>
      <c r="J569" s="109"/>
      <c r="K569" s="109"/>
      <c r="L569" s="108"/>
      <c r="M569" s="108"/>
      <c r="N569" s="108"/>
      <c r="O569" s="112"/>
      <c r="P569" s="112"/>
      <c r="Q569" s="108"/>
      <c r="R569" s="108"/>
      <c r="S569" s="112"/>
    </row>
    <row r="570" spans="1:19" ht="15.75" customHeight="1" x14ac:dyDescent="0.2">
      <c r="A570" s="108"/>
      <c r="B570" s="108"/>
      <c r="C570" s="108"/>
      <c r="D570" s="107"/>
      <c r="E570" s="108"/>
      <c r="F570" s="108"/>
      <c r="G570" s="108"/>
      <c r="H570" s="108"/>
      <c r="I570" s="108"/>
      <c r="J570" s="109"/>
      <c r="K570" s="109"/>
      <c r="L570" s="108"/>
      <c r="M570" s="108"/>
      <c r="N570" s="108"/>
      <c r="O570" s="112"/>
      <c r="P570" s="112"/>
      <c r="Q570" s="108"/>
      <c r="R570" s="108"/>
      <c r="S570" s="112"/>
    </row>
    <row r="571" spans="1:19" ht="15.75" customHeight="1" x14ac:dyDescent="0.2">
      <c r="A571" s="108"/>
      <c r="B571" s="108"/>
      <c r="C571" s="108"/>
      <c r="D571" s="107"/>
      <c r="E571" s="108"/>
      <c r="F571" s="108"/>
      <c r="G571" s="108"/>
      <c r="H571" s="108"/>
      <c r="I571" s="108"/>
      <c r="J571" s="109"/>
      <c r="K571" s="109"/>
      <c r="L571" s="108"/>
      <c r="M571" s="108"/>
      <c r="N571" s="108"/>
      <c r="O571" s="112"/>
      <c r="P571" s="112"/>
      <c r="Q571" s="108"/>
      <c r="R571" s="108"/>
      <c r="S571" s="112"/>
    </row>
    <row r="572" spans="1:19" ht="15.75" customHeight="1" x14ac:dyDescent="0.2">
      <c r="A572" s="108"/>
      <c r="B572" s="108"/>
      <c r="C572" s="108"/>
      <c r="D572" s="107"/>
      <c r="E572" s="108"/>
      <c r="F572" s="108"/>
      <c r="G572" s="108"/>
      <c r="H572" s="108"/>
      <c r="I572" s="108"/>
      <c r="J572" s="109"/>
      <c r="K572" s="109"/>
      <c r="L572" s="108"/>
      <c r="M572" s="108"/>
      <c r="N572" s="108"/>
      <c r="O572" s="112"/>
      <c r="P572" s="112"/>
      <c r="Q572" s="108"/>
      <c r="R572" s="108"/>
      <c r="S572" s="112"/>
    </row>
    <row r="573" spans="1:19" ht="15.75" customHeight="1" x14ac:dyDescent="0.2">
      <c r="A573" s="108"/>
      <c r="B573" s="108"/>
      <c r="C573" s="108"/>
      <c r="D573" s="107"/>
      <c r="E573" s="108"/>
      <c r="F573" s="108"/>
      <c r="G573" s="108"/>
      <c r="H573" s="108"/>
      <c r="I573" s="108"/>
      <c r="J573" s="109"/>
      <c r="K573" s="109"/>
      <c r="L573" s="108"/>
      <c r="M573" s="108"/>
      <c r="N573" s="108"/>
      <c r="O573" s="112"/>
      <c r="P573" s="112"/>
      <c r="Q573" s="108"/>
      <c r="R573" s="108"/>
      <c r="S573" s="112"/>
    </row>
    <row r="574" spans="1:19" ht="15.75" customHeight="1" x14ac:dyDescent="0.2">
      <c r="A574" s="108"/>
      <c r="B574" s="108"/>
      <c r="C574" s="108"/>
      <c r="D574" s="107"/>
      <c r="E574" s="108"/>
      <c r="F574" s="108"/>
      <c r="G574" s="108"/>
      <c r="H574" s="108"/>
      <c r="I574" s="108"/>
      <c r="J574" s="109"/>
      <c r="K574" s="109"/>
      <c r="L574" s="108"/>
      <c r="M574" s="108"/>
      <c r="N574" s="108"/>
      <c r="O574" s="112"/>
      <c r="P574" s="112"/>
      <c r="Q574" s="108"/>
      <c r="R574" s="108"/>
      <c r="S574" s="112"/>
    </row>
    <row r="575" spans="1:19" ht="15.75" customHeight="1" x14ac:dyDescent="0.2">
      <c r="A575" s="108"/>
      <c r="B575" s="108"/>
      <c r="C575" s="108"/>
      <c r="D575" s="107"/>
      <c r="E575" s="108"/>
      <c r="F575" s="108"/>
      <c r="G575" s="108"/>
      <c r="H575" s="108"/>
      <c r="I575" s="108"/>
      <c r="J575" s="109"/>
      <c r="K575" s="109"/>
      <c r="L575" s="108"/>
      <c r="M575" s="108"/>
      <c r="N575" s="108"/>
      <c r="O575" s="112"/>
      <c r="P575" s="112"/>
      <c r="Q575" s="108"/>
      <c r="R575" s="108"/>
      <c r="S575" s="112"/>
    </row>
    <row r="576" spans="1:19" ht="15.75" customHeight="1" x14ac:dyDescent="0.2">
      <c r="A576" s="108"/>
      <c r="B576" s="108"/>
      <c r="C576" s="108"/>
      <c r="D576" s="107"/>
      <c r="E576" s="108"/>
      <c r="F576" s="108"/>
      <c r="G576" s="108"/>
      <c r="H576" s="108"/>
      <c r="I576" s="108"/>
      <c r="J576" s="109"/>
      <c r="K576" s="109"/>
      <c r="L576" s="108"/>
      <c r="M576" s="108"/>
      <c r="N576" s="108"/>
      <c r="O576" s="112"/>
      <c r="P576" s="112"/>
      <c r="Q576" s="108"/>
      <c r="R576" s="108"/>
      <c r="S576" s="112"/>
    </row>
    <row r="577" spans="1:19" ht="15.75" customHeight="1" x14ac:dyDescent="0.2">
      <c r="A577" s="108"/>
      <c r="B577" s="108"/>
      <c r="C577" s="108"/>
      <c r="D577" s="107"/>
      <c r="E577" s="108"/>
      <c r="F577" s="108"/>
      <c r="G577" s="108"/>
      <c r="H577" s="108"/>
      <c r="I577" s="108"/>
      <c r="J577" s="109"/>
      <c r="K577" s="109"/>
      <c r="L577" s="108"/>
      <c r="M577" s="108"/>
      <c r="N577" s="108"/>
      <c r="O577" s="112"/>
      <c r="P577" s="112"/>
      <c r="Q577" s="108"/>
      <c r="R577" s="108"/>
      <c r="S577" s="112"/>
    </row>
    <row r="578" spans="1:19" ht="15.75" customHeight="1" x14ac:dyDescent="0.2">
      <c r="A578" s="108"/>
      <c r="B578" s="108"/>
      <c r="C578" s="108"/>
      <c r="D578" s="107"/>
      <c r="E578" s="108"/>
      <c r="F578" s="108"/>
      <c r="G578" s="108"/>
      <c r="H578" s="108"/>
      <c r="I578" s="108"/>
      <c r="J578" s="109"/>
      <c r="K578" s="109"/>
      <c r="L578" s="108"/>
      <c r="M578" s="108"/>
      <c r="N578" s="108"/>
      <c r="O578" s="112"/>
      <c r="P578" s="112"/>
      <c r="Q578" s="108"/>
      <c r="R578" s="108"/>
      <c r="S578" s="112"/>
    </row>
    <row r="579" spans="1:19" ht="15.75" customHeight="1" x14ac:dyDescent="0.2">
      <c r="A579" s="108"/>
      <c r="B579" s="108"/>
      <c r="C579" s="108"/>
      <c r="D579" s="107"/>
      <c r="E579" s="108"/>
      <c r="F579" s="108"/>
      <c r="G579" s="108"/>
      <c r="H579" s="108"/>
      <c r="I579" s="108"/>
      <c r="J579" s="109"/>
      <c r="K579" s="109"/>
      <c r="L579" s="108"/>
      <c r="M579" s="108"/>
      <c r="N579" s="108"/>
      <c r="O579" s="112"/>
      <c r="P579" s="112"/>
      <c r="Q579" s="108"/>
      <c r="R579" s="108"/>
      <c r="S579" s="112"/>
    </row>
    <row r="580" spans="1:19" ht="15.75" customHeight="1" x14ac:dyDescent="0.2">
      <c r="A580" s="108"/>
      <c r="B580" s="108"/>
      <c r="C580" s="108"/>
      <c r="D580" s="107"/>
      <c r="E580" s="108"/>
      <c r="F580" s="108"/>
      <c r="G580" s="108"/>
      <c r="H580" s="108"/>
      <c r="I580" s="108"/>
      <c r="J580" s="109"/>
      <c r="K580" s="109"/>
      <c r="L580" s="108"/>
      <c r="M580" s="108"/>
      <c r="N580" s="108"/>
      <c r="O580" s="112"/>
      <c r="P580" s="112"/>
      <c r="Q580" s="108"/>
      <c r="R580" s="108"/>
      <c r="S580" s="112"/>
    </row>
    <row r="581" spans="1:19" ht="15.75" customHeight="1" x14ac:dyDescent="0.2">
      <c r="A581" s="108"/>
      <c r="B581" s="108"/>
      <c r="C581" s="108"/>
      <c r="D581" s="107"/>
      <c r="E581" s="108"/>
      <c r="F581" s="108"/>
      <c r="G581" s="108"/>
      <c r="H581" s="108"/>
      <c r="I581" s="108"/>
      <c r="J581" s="109"/>
      <c r="K581" s="109"/>
      <c r="L581" s="108"/>
      <c r="M581" s="108"/>
      <c r="N581" s="108"/>
      <c r="O581" s="112"/>
      <c r="P581" s="112"/>
      <c r="Q581" s="108"/>
      <c r="R581" s="108"/>
      <c r="S581" s="112"/>
    </row>
    <row r="582" spans="1:19" ht="15.75" customHeight="1" x14ac:dyDescent="0.2">
      <c r="A582" s="108"/>
      <c r="B582" s="108"/>
      <c r="C582" s="108"/>
      <c r="D582" s="107"/>
      <c r="E582" s="108"/>
      <c r="F582" s="108"/>
      <c r="G582" s="108"/>
      <c r="H582" s="108"/>
      <c r="I582" s="108"/>
      <c r="J582" s="109"/>
      <c r="K582" s="109"/>
      <c r="L582" s="108"/>
      <c r="M582" s="108"/>
      <c r="N582" s="108"/>
      <c r="O582" s="112"/>
      <c r="P582" s="112"/>
      <c r="Q582" s="108"/>
      <c r="R582" s="108"/>
      <c r="S582" s="112"/>
    </row>
    <row r="583" spans="1:19" ht="15.75" customHeight="1" x14ac:dyDescent="0.2">
      <c r="A583" s="108"/>
      <c r="B583" s="108"/>
      <c r="C583" s="108"/>
      <c r="D583" s="107"/>
      <c r="E583" s="108"/>
      <c r="F583" s="108"/>
      <c r="G583" s="108"/>
      <c r="H583" s="108"/>
      <c r="I583" s="108"/>
      <c r="J583" s="109"/>
      <c r="K583" s="109"/>
      <c r="L583" s="108"/>
      <c r="M583" s="108"/>
      <c r="N583" s="108"/>
      <c r="O583" s="112"/>
      <c r="P583" s="112"/>
      <c r="Q583" s="108"/>
      <c r="R583" s="108"/>
      <c r="S583" s="112"/>
    </row>
    <row r="584" spans="1:19" ht="15.75" customHeight="1" x14ac:dyDescent="0.2">
      <c r="A584" s="108"/>
      <c r="B584" s="108"/>
      <c r="C584" s="108"/>
      <c r="D584" s="107"/>
      <c r="E584" s="108"/>
      <c r="F584" s="108"/>
      <c r="G584" s="108"/>
      <c r="H584" s="108"/>
      <c r="I584" s="108"/>
      <c r="J584" s="109"/>
      <c r="K584" s="109"/>
      <c r="L584" s="108"/>
      <c r="M584" s="108"/>
      <c r="N584" s="108"/>
      <c r="O584" s="112"/>
      <c r="P584" s="112"/>
      <c r="Q584" s="108"/>
      <c r="R584" s="108"/>
      <c r="S584" s="112"/>
    </row>
    <row r="585" spans="1:19" ht="15.75" customHeight="1" x14ac:dyDescent="0.2">
      <c r="A585" s="108"/>
      <c r="B585" s="108"/>
      <c r="C585" s="108"/>
      <c r="D585" s="107"/>
      <c r="E585" s="108"/>
      <c r="F585" s="108"/>
      <c r="G585" s="108"/>
      <c r="H585" s="108"/>
      <c r="I585" s="108"/>
      <c r="J585" s="109"/>
      <c r="K585" s="109"/>
      <c r="L585" s="108"/>
      <c r="M585" s="108"/>
      <c r="N585" s="108"/>
      <c r="O585" s="112"/>
      <c r="P585" s="112"/>
      <c r="Q585" s="108"/>
      <c r="R585" s="108"/>
      <c r="S585" s="112"/>
    </row>
    <row r="586" spans="1:19" ht="15.75" customHeight="1" x14ac:dyDescent="0.2">
      <c r="A586" s="108"/>
      <c r="B586" s="108"/>
      <c r="C586" s="108"/>
      <c r="D586" s="107"/>
      <c r="E586" s="108"/>
      <c r="F586" s="108"/>
      <c r="G586" s="108"/>
      <c r="H586" s="108"/>
      <c r="I586" s="108"/>
      <c r="J586" s="109"/>
      <c r="K586" s="109"/>
      <c r="L586" s="108"/>
      <c r="M586" s="108"/>
      <c r="N586" s="108"/>
      <c r="O586" s="112"/>
      <c r="P586" s="112"/>
      <c r="Q586" s="108"/>
      <c r="R586" s="108"/>
      <c r="S586" s="112"/>
    </row>
    <row r="587" spans="1:19" ht="15.75" customHeight="1" x14ac:dyDescent="0.2">
      <c r="A587" s="108"/>
      <c r="B587" s="108"/>
      <c r="C587" s="108"/>
      <c r="D587" s="107"/>
      <c r="E587" s="108"/>
      <c r="F587" s="108"/>
      <c r="G587" s="108"/>
      <c r="H587" s="108"/>
      <c r="I587" s="108"/>
      <c r="J587" s="109"/>
      <c r="K587" s="109"/>
      <c r="L587" s="108"/>
      <c r="M587" s="108"/>
      <c r="N587" s="108"/>
      <c r="O587" s="112"/>
      <c r="P587" s="112"/>
      <c r="Q587" s="108"/>
      <c r="R587" s="108"/>
      <c r="S587" s="112"/>
    </row>
    <row r="588" spans="1:19" ht="15.75" customHeight="1" x14ac:dyDescent="0.2">
      <c r="A588" s="108"/>
      <c r="B588" s="108"/>
      <c r="C588" s="108"/>
      <c r="D588" s="107"/>
      <c r="E588" s="108"/>
      <c r="F588" s="108"/>
      <c r="G588" s="108"/>
      <c r="H588" s="108"/>
      <c r="I588" s="108"/>
      <c r="J588" s="109"/>
      <c r="K588" s="109"/>
      <c r="L588" s="108"/>
      <c r="M588" s="108"/>
      <c r="N588" s="108"/>
      <c r="O588" s="112"/>
      <c r="P588" s="112"/>
      <c r="Q588" s="108"/>
      <c r="R588" s="108"/>
      <c r="S588" s="112"/>
    </row>
    <row r="589" spans="1:19" ht="15.75" customHeight="1" x14ac:dyDescent="0.2">
      <c r="A589" s="108"/>
      <c r="B589" s="108"/>
      <c r="C589" s="108"/>
      <c r="D589" s="107"/>
      <c r="E589" s="108"/>
      <c r="F589" s="108"/>
      <c r="G589" s="108"/>
      <c r="H589" s="108"/>
      <c r="I589" s="108"/>
      <c r="J589" s="109"/>
      <c r="K589" s="109"/>
      <c r="L589" s="108"/>
      <c r="M589" s="108"/>
      <c r="N589" s="108"/>
      <c r="O589" s="112"/>
      <c r="P589" s="112"/>
      <c r="Q589" s="108"/>
      <c r="R589" s="108"/>
      <c r="S589" s="112"/>
    </row>
    <row r="590" spans="1:19" ht="15.75" customHeight="1" x14ac:dyDescent="0.2">
      <c r="A590" s="108"/>
      <c r="B590" s="108"/>
      <c r="C590" s="108"/>
      <c r="D590" s="107"/>
      <c r="E590" s="108"/>
      <c r="F590" s="108"/>
      <c r="G590" s="108"/>
      <c r="H590" s="108"/>
      <c r="I590" s="108"/>
      <c r="J590" s="109"/>
      <c r="K590" s="109"/>
      <c r="L590" s="108"/>
      <c r="M590" s="108"/>
      <c r="N590" s="108"/>
      <c r="O590" s="112"/>
      <c r="P590" s="112"/>
      <c r="Q590" s="108"/>
      <c r="R590" s="108"/>
      <c r="S590" s="112"/>
    </row>
    <row r="591" spans="1:19" ht="15.75" customHeight="1" x14ac:dyDescent="0.2">
      <c r="A591" s="108"/>
      <c r="B591" s="108"/>
      <c r="C591" s="108"/>
      <c r="D591" s="107"/>
      <c r="E591" s="108"/>
      <c r="F591" s="108"/>
      <c r="G591" s="108"/>
      <c r="H591" s="108"/>
      <c r="I591" s="108"/>
      <c r="J591" s="109"/>
      <c r="K591" s="109"/>
      <c r="L591" s="108"/>
      <c r="M591" s="108"/>
      <c r="N591" s="108"/>
      <c r="O591" s="112"/>
      <c r="P591" s="112"/>
      <c r="Q591" s="108"/>
      <c r="R591" s="108"/>
      <c r="S591" s="112"/>
    </row>
    <row r="592" spans="1:19" ht="15.75" customHeight="1" x14ac:dyDescent="0.2">
      <c r="A592" s="108"/>
      <c r="B592" s="108"/>
      <c r="C592" s="108"/>
      <c r="D592" s="107"/>
      <c r="E592" s="108"/>
      <c r="F592" s="108"/>
      <c r="G592" s="108"/>
      <c r="H592" s="108"/>
      <c r="I592" s="108"/>
      <c r="J592" s="109"/>
      <c r="K592" s="109"/>
      <c r="L592" s="108"/>
      <c r="M592" s="108"/>
      <c r="N592" s="108"/>
      <c r="O592" s="112"/>
      <c r="P592" s="112"/>
      <c r="Q592" s="108"/>
      <c r="R592" s="108"/>
      <c r="S592" s="112"/>
    </row>
    <row r="593" spans="1:19" ht="15.75" customHeight="1" x14ac:dyDescent="0.2">
      <c r="A593" s="108"/>
      <c r="B593" s="108"/>
      <c r="C593" s="108"/>
      <c r="D593" s="107"/>
      <c r="E593" s="108"/>
      <c r="F593" s="108"/>
      <c r="G593" s="108"/>
      <c r="H593" s="108"/>
      <c r="I593" s="108"/>
      <c r="J593" s="109"/>
      <c r="K593" s="109"/>
      <c r="L593" s="108"/>
      <c r="M593" s="108"/>
      <c r="N593" s="108"/>
      <c r="O593" s="112"/>
      <c r="P593" s="112"/>
      <c r="Q593" s="108"/>
      <c r="R593" s="108"/>
      <c r="S593" s="112"/>
    </row>
    <row r="594" spans="1:19" ht="15.75" customHeight="1" x14ac:dyDescent="0.2">
      <c r="A594" s="108"/>
      <c r="B594" s="108"/>
      <c r="C594" s="108"/>
      <c r="D594" s="107"/>
      <c r="E594" s="108"/>
      <c r="F594" s="108"/>
      <c r="G594" s="108"/>
      <c r="H594" s="108"/>
      <c r="I594" s="108"/>
      <c r="J594" s="109"/>
      <c r="K594" s="109"/>
      <c r="L594" s="108"/>
      <c r="M594" s="108"/>
      <c r="N594" s="108"/>
      <c r="O594" s="112"/>
      <c r="P594" s="112"/>
      <c r="Q594" s="108"/>
      <c r="R594" s="108"/>
      <c r="S594" s="112"/>
    </row>
    <row r="595" spans="1:19" ht="15.75" customHeight="1" x14ac:dyDescent="0.2">
      <c r="A595" s="108"/>
      <c r="B595" s="108"/>
      <c r="C595" s="108"/>
      <c r="D595" s="107"/>
      <c r="E595" s="108"/>
      <c r="F595" s="108"/>
      <c r="G595" s="108"/>
      <c r="H595" s="108"/>
      <c r="I595" s="108"/>
      <c r="J595" s="109"/>
      <c r="K595" s="109"/>
      <c r="L595" s="108"/>
      <c r="M595" s="108"/>
      <c r="N595" s="108"/>
      <c r="O595" s="112"/>
      <c r="P595" s="112"/>
      <c r="Q595" s="108"/>
      <c r="R595" s="108"/>
      <c r="S595" s="112"/>
    </row>
    <row r="596" spans="1:19" ht="15.75" customHeight="1" x14ac:dyDescent="0.2">
      <c r="A596" s="108"/>
      <c r="B596" s="108"/>
      <c r="C596" s="108"/>
      <c r="D596" s="107"/>
      <c r="E596" s="108"/>
      <c r="F596" s="108"/>
      <c r="G596" s="108"/>
      <c r="H596" s="108"/>
      <c r="I596" s="108"/>
      <c r="J596" s="109"/>
      <c r="K596" s="109"/>
      <c r="L596" s="108"/>
      <c r="M596" s="108"/>
      <c r="N596" s="108"/>
      <c r="O596" s="112"/>
      <c r="P596" s="112"/>
      <c r="Q596" s="108"/>
      <c r="R596" s="108"/>
      <c r="S596" s="112"/>
    </row>
    <row r="597" spans="1:19" ht="15.75" customHeight="1" x14ac:dyDescent="0.2">
      <c r="A597" s="108"/>
      <c r="B597" s="108"/>
      <c r="C597" s="108"/>
      <c r="D597" s="107"/>
      <c r="E597" s="108"/>
      <c r="F597" s="108"/>
      <c r="G597" s="108"/>
      <c r="H597" s="108"/>
      <c r="I597" s="108"/>
      <c r="J597" s="109"/>
      <c r="K597" s="109"/>
      <c r="L597" s="108"/>
      <c r="M597" s="108"/>
      <c r="N597" s="108"/>
      <c r="O597" s="112"/>
      <c r="P597" s="112"/>
      <c r="Q597" s="108"/>
      <c r="R597" s="108"/>
      <c r="S597" s="112"/>
    </row>
    <row r="598" spans="1:19" ht="15.75" customHeight="1" x14ac:dyDescent="0.2">
      <c r="A598" s="108"/>
      <c r="B598" s="108"/>
      <c r="C598" s="108"/>
      <c r="D598" s="107"/>
      <c r="E598" s="108"/>
      <c r="F598" s="108"/>
      <c r="G598" s="108"/>
      <c r="H598" s="108"/>
      <c r="I598" s="108"/>
      <c r="J598" s="109"/>
      <c r="K598" s="109"/>
      <c r="L598" s="108"/>
      <c r="M598" s="108"/>
      <c r="N598" s="108"/>
      <c r="O598" s="112"/>
      <c r="P598" s="112"/>
      <c r="Q598" s="108"/>
      <c r="R598" s="108"/>
      <c r="S598" s="112"/>
    </row>
    <row r="599" spans="1:19" ht="15.75" customHeight="1" x14ac:dyDescent="0.2">
      <c r="A599" s="108"/>
      <c r="B599" s="108"/>
      <c r="C599" s="108"/>
      <c r="D599" s="107"/>
      <c r="E599" s="108"/>
      <c r="F599" s="108"/>
      <c r="G599" s="108"/>
      <c r="H599" s="108"/>
      <c r="I599" s="108"/>
      <c r="J599" s="109"/>
      <c r="K599" s="109"/>
      <c r="L599" s="108"/>
      <c r="M599" s="108"/>
      <c r="N599" s="108"/>
      <c r="O599" s="112"/>
      <c r="P599" s="112"/>
      <c r="Q599" s="108"/>
      <c r="R599" s="108"/>
      <c r="S599" s="112"/>
    </row>
    <row r="600" spans="1:19" ht="15.75" customHeight="1" x14ac:dyDescent="0.2">
      <c r="A600" s="108"/>
      <c r="B600" s="108"/>
      <c r="C600" s="108"/>
      <c r="D600" s="107"/>
      <c r="E600" s="108"/>
      <c r="F600" s="108"/>
      <c r="G600" s="108"/>
      <c r="H600" s="108"/>
      <c r="I600" s="108"/>
      <c r="J600" s="109"/>
      <c r="K600" s="109"/>
      <c r="L600" s="108"/>
      <c r="M600" s="108"/>
      <c r="N600" s="108"/>
      <c r="O600" s="112"/>
      <c r="P600" s="112"/>
      <c r="Q600" s="108"/>
      <c r="R600" s="108"/>
      <c r="S600" s="112"/>
    </row>
    <row r="601" spans="1:19" ht="15.75" customHeight="1" x14ac:dyDescent="0.2">
      <c r="A601" s="108"/>
      <c r="B601" s="108"/>
      <c r="C601" s="108"/>
      <c r="D601" s="107"/>
      <c r="E601" s="108"/>
      <c r="F601" s="108"/>
      <c r="G601" s="108"/>
      <c r="H601" s="108"/>
      <c r="I601" s="108"/>
      <c r="J601" s="109"/>
      <c r="K601" s="109"/>
      <c r="L601" s="108"/>
      <c r="M601" s="108"/>
      <c r="N601" s="108"/>
      <c r="O601" s="112"/>
      <c r="P601" s="112"/>
      <c r="Q601" s="108"/>
      <c r="R601" s="108"/>
      <c r="S601" s="112"/>
    </row>
    <row r="602" spans="1:19" ht="15.75" customHeight="1" x14ac:dyDescent="0.2">
      <c r="A602" s="108"/>
      <c r="B602" s="108"/>
      <c r="C602" s="108"/>
      <c r="D602" s="107"/>
      <c r="E602" s="108"/>
      <c r="F602" s="108"/>
      <c r="G602" s="108"/>
      <c r="H602" s="108"/>
      <c r="I602" s="108"/>
      <c r="J602" s="109"/>
      <c r="K602" s="109"/>
      <c r="L602" s="108"/>
      <c r="M602" s="108"/>
      <c r="N602" s="108"/>
      <c r="O602" s="112"/>
      <c r="P602" s="112"/>
      <c r="Q602" s="108"/>
      <c r="R602" s="108"/>
      <c r="S602" s="112"/>
    </row>
    <row r="603" spans="1:19" ht="15.75" customHeight="1" x14ac:dyDescent="0.2">
      <c r="A603" s="108"/>
      <c r="B603" s="108"/>
      <c r="C603" s="108"/>
      <c r="D603" s="107"/>
      <c r="E603" s="108"/>
      <c r="F603" s="108"/>
      <c r="G603" s="108"/>
      <c r="H603" s="108"/>
      <c r="I603" s="108"/>
      <c r="J603" s="109"/>
      <c r="K603" s="109"/>
      <c r="L603" s="108"/>
      <c r="M603" s="108"/>
      <c r="N603" s="108"/>
      <c r="O603" s="112"/>
      <c r="P603" s="112"/>
      <c r="Q603" s="108"/>
      <c r="R603" s="108"/>
      <c r="S603" s="112"/>
    </row>
    <row r="604" spans="1:19" ht="15.75" customHeight="1" x14ac:dyDescent="0.2">
      <c r="A604" s="108"/>
      <c r="B604" s="108"/>
      <c r="C604" s="108"/>
      <c r="D604" s="107"/>
      <c r="E604" s="108"/>
      <c r="F604" s="108"/>
      <c r="G604" s="108"/>
      <c r="H604" s="108"/>
      <c r="I604" s="108"/>
      <c r="J604" s="109"/>
      <c r="K604" s="109"/>
      <c r="L604" s="108"/>
      <c r="M604" s="108"/>
      <c r="N604" s="108"/>
      <c r="O604" s="112"/>
      <c r="P604" s="112"/>
      <c r="Q604" s="108"/>
      <c r="R604" s="108"/>
      <c r="S604" s="112"/>
    </row>
    <row r="605" spans="1:19" ht="15.75" customHeight="1" x14ac:dyDescent="0.2">
      <c r="A605" s="108"/>
      <c r="B605" s="108"/>
      <c r="C605" s="108"/>
      <c r="D605" s="107"/>
      <c r="E605" s="108"/>
      <c r="F605" s="108"/>
      <c r="G605" s="108"/>
      <c r="H605" s="108"/>
      <c r="I605" s="108"/>
      <c r="J605" s="109"/>
      <c r="K605" s="109"/>
      <c r="L605" s="108"/>
      <c r="M605" s="108"/>
      <c r="N605" s="108"/>
      <c r="O605" s="112"/>
      <c r="P605" s="112"/>
      <c r="Q605" s="108"/>
      <c r="R605" s="108"/>
      <c r="S605" s="112"/>
    </row>
    <row r="606" spans="1:19" ht="15.75" customHeight="1" x14ac:dyDescent="0.2">
      <c r="A606" s="108"/>
      <c r="B606" s="108"/>
      <c r="C606" s="108"/>
      <c r="D606" s="107"/>
      <c r="E606" s="108"/>
      <c r="F606" s="108"/>
      <c r="G606" s="108"/>
      <c r="H606" s="108"/>
      <c r="I606" s="108"/>
      <c r="J606" s="109"/>
      <c r="K606" s="109"/>
      <c r="L606" s="108"/>
      <c r="M606" s="108"/>
      <c r="N606" s="108"/>
      <c r="O606" s="112"/>
      <c r="P606" s="112"/>
      <c r="Q606" s="108"/>
      <c r="R606" s="108"/>
      <c r="S606" s="112"/>
    </row>
    <row r="607" spans="1:19" ht="15.75" customHeight="1" x14ac:dyDescent="0.2">
      <c r="A607" s="108"/>
      <c r="B607" s="108"/>
      <c r="C607" s="108"/>
      <c r="D607" s="107"/>
      <c r="E607" s="108"/>
      <c r="F607" s="108"/>
      <c r="G607" s="108"/>
      <c r="H607" s="108"/>
      <c r="I607" s="108"/>
      <c r="J607" s="109"/>
      <c r="K607" s="109"/>
      <c r="L607" s="108"/>
      <c r="M607" s="108"/>
      <c r="N607" s="108"/>
      <c r="O607" s="112"/>
      <c r="P607" s="112"/>
      <c r="Q607" s="108"/>
      <c r="R607" s="108"/>
      <c r="S607" s="112"/>
    </row>
    <row r="608" spans="1:19" ht="15.75" customHeight="1" x14ac:dyDescent="0.2">
      <c r="A608" s="108"/>
      <c r="B608" s="108"/>
      <c r="C608" s="108"/>
      <c r="D608" s="107"/>
      <c r="E608" s="108"/>
      <c r="F608" s="108"/>
      <c r="G608" s="108"/>
      <c r="H608" s="108"/>
      <c r="I608" s="108"/>
      <c r="J608" s="109"/>
      <c r="K608" s="109"/>
      <c r="L608" s="108"/>
      <c r="M608" s="108"/>
      <c r="N608" s="108"/>
      <c r="O608" s="112"/>
      <c r="P608" s="112"/>
      <c r="Q608" s="108"/>
      <c r="R608" s="108"/>
      <c r="S608" s="112"/>
    </row>
    <row r="609" spans="1:19" ht="15.75" customHeight="1" x14ac:dyDescent="0.2">
      <c r="A609" s="108"/>
      <c r="B609" s="108"/>
      <c r="C609" s="108"/>
      <c r="D609" s="107"/>
      <c r="E609" s="108"/>
      <c r="F609" s="108"/>
      <c r="G609" s="108"/>
      <c r="H609" s="108"/>
      <c r="I609" s="108"/>
      <c r="J609" s="109"/>
      <c r="K609" s="109"/>
      <c r="L609" s="108"/>
      <c r="M609" s="108"/>
      <c r="N609" s="108"/>
      <c r="O609" s="112"/>
      <c r="P609" s="112"/>
      <c r="Q609" s="108"/>
      <c r="R609" s="108"/>
      <c r="S609" s="112"/>
    </row>
    <row r="610" spans="1:19" ht="15.75" customHeight="1" x14ac:dyDescent="0.2">
      <c r="A610" s="108"/>
      <c r="B610" s="108"/>
      <c r="C610" s="108"/>
      <c r="D610" s="107"/>
      <c r="E610" s="108"/>
      <c r="F610" s="108"/>
      <c r="G610" s="108"/>
      <c r="H610" s="108"/>
      <c r="I610" s="108"/>
      <c r="J610" s="109"/>
      <c r="K610" s="109"/>
      <c r="L610" s="108"/>
      <c r="M610" s="108"/>
      <c r="N610" s="108"/>
      <c r="O610" s="112"/>
      <c r="P610" s="112"/>
      <c r="Q610" s="108"/>
      <c r="R610" s="108"/>
      <c r="S610" s="112"/>
    </row>
    <row r="611" spans="1:19" ht="15.75" customHeight="1" x14ac:dyDescent="0.2">
      <c r="A611" s="108"/>
      <c r="B611" s="108"/>
      <c r="C611" s="108"/>
      <c r="D611" s="107"/>
      <c r="E611" s="108"/>
      <c r="F611" s="108"/>
      <c r="G611" s="108"/>
      <c r="H611" s="108"/>
      <c r="I611" s="108"/>
      <c r="J611" s="109"/>
      <c r="K611" s="109"/>
      <c r="L611" s="108"/>
      <c r="M611" s="108"/>
      <c r="N611" s="108"/>
      <c r="O611" s="112"/>
      <c r="P611" s="112"/>
      <c r="Q611" s="108"/>
      <c r="R611" s="108"/>
      <c r="S611" s="112"/>
    </row>
    <row r="612" spans="1:19" ht="15.75" customHeight="1" x14ac:dyDescent="0.2">
      <c r="A612" s="108"/>
      <c r="B612" s="108"/>
      <c r="C612" s="108"/>
      <c r="D612" s="107"/>
      <c r="E612" s="108"/>
      <c r="F612" s="108"/>
      <c r="G612" s="108"/>
      <c r="H612" s="108"/>
      <c r="I612" s="108"/>
      <c r="J612" s="109"/>
      <c r="K612" s="109"/>
      <c r="L612" s="108"/>
      <c r="M612" s="108"/>
      <c r="N612" s="108"/>
      <c r="O612" s="112"/>
      <c r="P612" s="112"/>
      <c r="Q612" s="108"/>
      <c r="R612" s="108"/>
      <c r="S612" s="112"/>
    </row>
    <row r="613" spans="1:19" ht="15.75" customHeight="1" x14ac:dyDescent="0.2">
      <c r="A613" s="108"/>
      <c r="B613" s="108"/>
      <c r="C613" s="108"/>
      <c r="D613" s="107"/>
      <c r="E613" s="108"/>
      <c r="F613" s="108"/>
      <c r="G613" s="108"/>
      <c r="H613" s="108"/>
      <c r="I613" s="108"/>
      <c r="J613" s="109"/>
      <c r="K613" s="109"/>
      <c r="L613" s="108"/>
      <c r="M613" s="108"/>
      <c r="N613" s="108"/>
      <c r="O613" s="112"/>
      <c r="P613" s="112"/>
      <c r="Q613" s="108"/>
      <c r="R613" s="108"/>
      <c r="S613" s="112"/>
    </row>
    <row r="614" spans="1:19" ht="15.75" customHeight="1" x14ac:dyDescent="0.2">
      <c r="A614" s="108"/>
      <c r="B614" s="108"/>
      <c r="C614" s="108"/>
      <c r="D614" s="107"/>
      <c r="E614" s="108"/>
      <c r="F614" s="108"/>
      <c r="G614" s="108"/>
      <c r="H614" s="108"/>
      <c r="I614" s="108"/>
      <c r="J614" s="109"/>
      <c r="K614" s="109"/>
      <c r="L614" s="108"/>
      <c r="M614" s="108"/>
      <c r="N614" s="108"/>
      <c r="O614" s="112"/>
      <c r="P614" s="112"/>
      <c r="Q614" s="108"/>
      <c r="R614" s="108"/>
      <c r="S614" s="112"/>
    </row>
    <row r="615" spans="1:19" ht="15.75" customHeight="1" x14ac:dyDescent="0.2">
      <c r="A615" s="108"/>
      <c r="B615" s="108"/>
      <c r="C615" s="108"/>
      <c r="D615" s="107"/>
      <c r="E615" s="108"/>
      <c r="F615" s="108"/>
      <c r="G615" s="108"/>
      <c r="H615" s="108"/>
      <c r="I615" s="108"/>
      <c r="J615" s="109"/>
      <c r="K615" s="109"/>
      <c r="L615" s="108"/>
      <c r="M615" s="108"/>
      <c r="N615" s="108"/>
      <c r="O615" s="112"/>
      <c r="P615" s="112"/>
      <c r="Q615" s="108"/>
      <c r="R615" s="108"/>
      <c r="S615" s="112"/>
    </row>
    <row r="616" spans="1:19" ht="15.75" customHeight="1" x14ac:dyDescent="0.2">
      <c r="A616" s="108"/>
      <c r="B616" s="108"/>
      <c r="C616" s="108"/>
      <c r="D616" s="107"/>
      <c r="E616" s="108"/>
      <c r="F616" s="108"/>
      <c r="G616" s="108"/>
      <c r="H616" s="108"/>
      <c r="I616" s="108"/>
      <c r="J616" s="109"/>
      <c r="K616" s="109"/>
      <c r="L616" s="108"/>
      <c r="M616" s="108"/>
      <c r="N616" s="108"/>
      <c r="O616" s="112"/>
      <c r="P616" s="112"/>
      <c r="Q616" s="108"/>
      <c r="R616" s="108"/>
      <c r="S616" s="112"/>
    </row>
    <row r="617" spans="1:19" ht="15.75" customHeight="1" x14ac:dyDescent="0.2">
      <c r="A617" s="108"/>
      <c r="B617" s="108"/>
      <c r="C617" s="108"/>
      <c r="D617" s="107"/>
      <c r="E617" s="108"/>
      <c r="F617" s="108"/>
      <c r="G617" s="108"/>
      <c r="H617" s="108"/>
      <c r="I617" s="108"/>
      <c r="J617" s="109"/>
      <c r="K617" s="109"/>
      <c r="L617" s="108"/>
      <c r="M617" s="108"/>
      <c r="N617" s="108"/>
      <c r="O617" s="112"/>
      <c r="P617" s="112"/>
      <c r="Q617" s="108"/>
      <c r="R617" s="108"/>
      <c r="S617" s="112"/>
    </row>
    <row r="618" spans="1:19" ht="15.75" customHeight="1" x14ac:dyDescent="0.2">
      <c r="A618" s="108"/>
      <c r="B618" s="108"/>
      <c r="C618" s="108"/>
      <c r="D618" s="107"/>
      <c r="E618" s="108"/>
      <c r="F618" s="108"/>
      <c r="G618" s="108"/>
      <c r="H618" s="108"/>
      <c r="I618" s="108"/>
      <c r="J618" s="109"/>
      <c r="K618" s="109"/>
      <c r="L618" s="108"/>
      <c r="M618" s="108"/>
      <c r="N618" s="108"/>
      <c r="O618" s="112"/>
      <c r="P618" s="112"/>
      <c r="Q618" s="108"/>
      <c r="R618" s="108"/>
      <c r="S618" s="112"/>
    </row>
    <row r="619" spans="1:19" ht="15.75" customHeight="1" x14ac:dyDescent="0.2">
      <c r="A619" s="108"/>
      <c r="B619" s="108"/>
      <c r="C619" s="108"/>
      <c r="D619" s="107"/>
      <c r="E619" s="108"/>
      <c r="F619" s="108"/>
      <c r="G619" s="108"/>
      <c r="H619" s="108"/>
      <c r="I619" s="108"/>
      <c r="J619" s="109"/>
      <c r="K619" s="109"/>
      <c r="L619" s="108"/>
      <c r="M619" s="108"/>
      <c r="N619" s="108"/>
      <c r="O619" s="112"/>
      <c r="P619" s="112"/>
      <c r="Q619" s="108"/>
      <c r="R619" s="108"/>
      <c r="S619" s="112"/>
    </row>
    <row r="620" spans="1:19" ht="15.75" customHeight="1" x14ac:dyDescent="0.2">
      <c r="A620" s="108"/>
      <c r="B620" s="108"/>
      <c r="C620" s="108"/>
      <c r="D620" s="107"/>
      <c r="E620" s="108"/>
      <c r="F620" s="108"/>
      <c r="G620" s="108"/>
      <c r="H620" s="108"/>
      <c r="I620" s="108"/>
      <c r="J620" s="109"/>
      <c r="K620" s="109"/>
      <c r="L620" s="108"/>
      <c r="M620" s="108"/>
      <c r="N620" s="108"/>
      <c r="O620" s="112"/>
      <c r="P620" s="112"/>
      <c r="Q620" s="108"/>
      <c r="R620" s="108"/>
      <c r="S620" s="112"/>
    </row>
    <row r="621" spans="1:19" ht="15.75" customHeight="1" x14ac:dyDescent="0.2">
      <c r="A621" s="108"/>
      <c r="B621" s="108"/>
      <c r="C621" s="108"/>
      <c r="D621" s="107"/>
      <c r="E621" s="108"/>
      <c r="F621" s="108"/>
      <c r="G621" s="108"/>
      <c r="H621" s="108"/>
      <c r="I621" s="108"/>
      <c r="J621" s="109"/>
      <c r="K621" s="109"/>
      <c r="L621" s="108"/>
      <c r="M621" s="108"/>
      <c r="N621" s="108"/>
      <c r="O621" s="112"/>
      <c r="P621" s="112"/>
      <c r="Q621" s="108"/>
      <c r="R621" s="108"/>
      <c r="S621" s="112"/>
    </row>
    <row r="622" spans="1:19" ht="15.75" customHeight="1" x14ac:dyDescent="0.2">
      <c r="A622" s="108"/>
      <c r="B622" s="108"/>
      <c r="C622" s="108"/>
      <c r="D622" s="107"/>
      <c r="E622" s="108"/>
      <c r="F622" s="108"/>
      <c r="G622" s="108"/>
      <c r="H622" s="108"/>
      <c r="I622" s="108"/>
      <c r="J622" s="109"/>
      <c r="K622" s="109"/>
      <c r="L622" s="108"/>
      <c r="M622" s="108"/>
      <c r="N622" s="108"/>
      <c r="O622" s="112"/>
      <c r="P622" s="112"/>
      <c r="Q622" s="108"/>
      <c r="R622" s="108"/>
      <c r="S622" s="112"/>
    </row>
    <row r="623" spans="1:19" ht="15.75" customHeight="1" x14ac:dyDescent="0.2">
      <c r="A623" s="108"/>
      <c r="B623" s="108"/>
      <c r="C623" s="108"/>
      <c r="D623" s="107"/>
      <c r="E623" s="108"/>
      <c r="F623" s="108"/>
      <c r="G623" s="108"/>
      <c r="H623" s="108"/>
      <c r="I623" s="108"/>
      <c r="J623" s="109"/>
      <c r="K623" s="109"/>
      <c r="L623" s="108"/>
      <c r="M623" s="108"/>
      <c r="N623" s="108"/>
      <c r="O623" s="112"/>
      <c r="P623" s="112"/>
      <c r="Q623" s="108"/>
      <c r="R623" s="108"/>
      <c r="S623" s="112"/>
    </row>
    <row r="624" spans="1:19" ht="15.75" customHeight="1" x14ac:dyDescent="0.2">
      <c r="A624" s="108"/>
      <c r="B624" s="108"/>
      <c r="C624" s="108"/>
      <c r="D624" s="107"/>
      <c r="E624" s="108"/>
      <c r="F624" s="108"/>
      <c r="G624" s="108"/>
      <c r="H624" s="108"/>
      <c r="I624" s="108"/>
      <c r="J624" s="109"/>
      <c r="K624" s="109"/>
      <c r="L624" s="108"/>
      <c r="M624" s="108"/>
      <c r="N624" s="108"/>
      <c r="O624" s="112"/>
      <c r="P624" s="112"/>
      <c r="Q624" s="108"/>
      <c r="R624" s="108"/>
      <c r="S624" s="112"/>
    </row>
    <row r="625" spans="1:19" ht="15.75" customHeight="1" x14ac:dyDescent="0.2">
      <c r="A625" s="108"/>
      <c r="B625" s="108"/>
      <c r="C625" s="108"/>
      <c r="D625" s="107"/>
      <c r="E625" s="108"/>
      <c r="F625" s="108"/>
      <c r="G625" s="108"/>
      <c r="H625" s="108"/>
      <c r="I625" s="108"/>
      <c r="J625" s="109"/>
      <c r="K625" s="109"/>
      <c r="L625" s="108"/>
      <c r="M625" s="108"/>
      <c r="N625" s="108"/>
      <c r="O625" s="112"/>
      <c r="P625" s="112"/>
      <c r="Q625" s="108"/>
      <c r="R625" s="108"/>
      <c r="S625" s="112"/>
    </row>
    <row r="626" spans="1:19" ht="15.75" customHeight="1" x14ac:dyDescent="0.2">
      <c r="A626" s="108"/>
      <c r="B626" s="108"/>
      <c r="C626" s="108"/>
      <c r="D626" s="107"/>
      <c r="E626" s="108"/>
      <c r="F626" s="108"/>
      <c r="G626" s="108"/>
      <c r="H626" s="108"/>
      <c r="I626" s="108"/>
      <c r="J626" s="109"/>
      <c r="K626" s="109"/>
      <c r="L626" s="108"/>
      <c r="M626" s="108"/>
      <c r="N626" s="108"/>
      <c r="O626" s="112"/>
      <c r="P626" s="112"/>
      <c r="Q626" s="108"/>
      <c r="R626" s="108"/>
      <c r="S626" s="112"/>
    </row>
    <row r="627" spans="1:19" ht="15.75" customHeight="1" x14ac:dyDescent="0.2">
      <c r="A627" s="108"/>
      <c r="B627" s="108"/>
      <c r="C627" s="108"/>
      <c r="D627" s="107"/>
      <c r="E627" s="108"/>
      <c r="F627" s="108"/>
      <c r="G627" s="108"/>
      <c r="H627" s="108"/>
      <c r="I627" s="108"/>
      <c r="J627" s="109"/>
      <c r="K627" s="109"/>
      <c r="L627" s="108"/>
      <c r="M627" s="108"/>
      <c r="N627" s="108"/>
      <c r="O627" s="112"/>
      <c r="P627" s="112"/>
      <c r="Q627" s="108"/>
      <c r="R627" s="108"/>
      <c r="S627" s="112"/>
    </row>
    <row r="628" spans="1:19" ht="15.75" customHeight="1" x14ac:dyDescent="0.2">
      <c r="A628" s="108"/>
      <c r="B628" s="108"/>
      <c r="C628" s="108"/>
      <c r="D628" s="107"/>
      <c r="E628" s="108"/>
      <c r="F628" s="108"/>
      <c r="G628" s="108"/>
      <c r="H628" s="108"/>
      <c r="I628" s="108"/>
      <c r="J628" s="109"/>
      <c r="K628" s="109"/>
      <c r="L628" s="108"/>
      <c r="M628" s="108"/>
      <c r="N628" s="108"/>
      <c r="O628" s="112"/>
      <c r="P628" s="112"/>
      <c r="Q628" s="108"/>
      <c r="R628" s="108"/>
      <c r="S628" s="112"/>
    </row>
    <row r="629" spans="1:19" ht="15.75" customHeight="1" x14ac:dyDescent="0.2">
      <c r="A629" s="108"/>
      <c r="B629" s="108"/>
      <c r="C629" s="108"/>
      <c r="D629" s="107"/>
      <c r="E629" s="108"/>
      <c r="F629" s="108"/>
      <c r="G629" s="108"/>
      <c r="H629" s="108"/>
      <c r="I629" s="108"/>
      <c r="J629" s="109"/>
      <c r="K629" s="109"/>
      <c r="L629" s="108"/>
      <c r="M629" s="108"/>
      <c r="N629" s="108"/>
      <c r="O629" s="112"/>
      <c r="P629" s="112"/>
      <c r="Q629" s="108"/>
      <c r="R629" s="108"/>
      <c r="S629" s="112"/>
    </row>
    <row r="630" spans="1:19" ht="15.75" customHeight="1" x14ac:dyDescent="0.2">
      <c r="A630" s="108"/>
      <c r="B630" s="108"/>
      <c r="C630" s="108"/>
      <c r="D630" s="107"/>
      <c r="E630" s="108"/>
      <c r="F630" s="108"/>
      <c r="G630" s="108"/>
      <c r="H630" s="108"/>
      <c r="I630" s="108"/>
      <c r="J630" s="109"/>
      <c r="K630" s="109"/>
      <c r="L630" s="108"/>
      <c r="M630" s="108"/>
      <c r="N630" s="108"/>
      <c r="O630" s="112"/>
      <c r="P630" s="112"/>
      <c r="Q630" s="108"/>
      <c r="R630" s="108"/>
      <c r="S630" s="112"/>
    </row>
    <row r="631" spans="1:19" ht="15.75" customHeight="1" x14ac:dyDescent="0.2">
      <c r="A631" s="108"/>
      <c r="B631" s="108"/>
      <c r="C631" s="108"/>
      <c r="D631" s="107"/>
      <c r="E631" s="108"/>
      <c r="F631" s="108"/>
      <c r="G631" s="108"/>
      <c r="H631" s="108"/>
      <c r="I631" s="108"/>
      <c r="J631" s="109"/>
      <c r="K631" s="109"/>
      <c r="L631" s="108"/>
      <c r="M631" s="108"/>
      <c r="N631" s="108"/>
      <c r="O631" s="112"/>
      <c r="P631" s="112"/>
      <c r="Q631" s="108"/>
      <c r="R631" s="108"/>
      <c r="S631" s="112"/>
    </row>
    <row r="632" spans="1:19" ht="15.75" customHeight="1" x14ac:dyDescent="0.2">
      <c r="A632" s="108"/>
      <c r="B632" s="108"/>
      <c r="C632" s="108"/>
      <c r="D632" s="107"/>
      <c r="E632" s="108"/>
      <c r="F632" s="108"/>
      <c r="G632" s="108"/>
      <c r="H632" s="108"/>
      <c r="I632" s="108"/>
      <c r="J632" s="109"/>
      <c r="K632" s="109"/>
      <c r="L632" s="108"/>
      <c r="M632" s="108"/>
      <c r="N632" s="108"/>
      <c r="O632" s="112"/>
      <c r="P632" s="112"/>
      <c r="Q632" s="108"/>
      <c r="R632" s="108"/>
      <c r="S632" s="112"/>
    </row>
    <row r="633" spans="1:19" ht="15.75" customHeight="1" x14ac:dyDescent="0.2">
      <c r="A633" s="108"/>
      <c r="B633" s="108"/>
      <c r="C633" s="108"/>
      <c r="D633" s="107"/>
      <c r="E633" s="108"/>
      <c r="F633" s="108"/>
      <c r="G633" s="108"/>
      <c r="H633" s="108"/>
      <c r="I633" s="108"/>
      <c r="J633" s="109"/>
      <c r="K633" s="109"/>
      <c r="L633" s="108"/>
      <c r="M633" s="108"/>
      <c r="N633" s="108"/>
      <c r="O633" s="112"/>
      <c r="P633" s="112"/>
      <c r="Q633" s="108"/>
      <c r="R633" s="108"/>
      <c r="S633" s="112"/>
    </row>
    <row r="634" spans="1:19" ht="15.75" customHeight="1" x14ac:dyDescent="0.2">
      <c r="A634" s="108"/>
      <c r="B634" s="108"/>
      <c r="C634" s="108"/>
      <c r="D634" s="107"/>
      <c r="E634" s="108"/>
      <c r="F634" s="108"/>
      <c r="G634" s="108"/>
      <c r="H634" s="108"/>
      <c r="I634" s="108"/>
      <c r="J634" s="109"/>
      <c r="K634" s="109"/>
      <c r="L634" s="108"/>
      <c r="M634" s="108"/>
      <c r="N634" s="108"/>
      <c r="O634" s="112"/>
      <c r="P634" s="112"/>
      <c r="Q634" s="108"/>
      <c r="R634" s="108"/>
      <c r="S634" s="112"/>
    </row>
    <row r="635" spans="1:19" ht="15.75" customHeight="1" x14ac:dyDescent="0.2">
      <c r="A635" s="108"/>
      <c r="B635" s="108"/>
      <c r="C635" s="108"/>
      <c r="D635" s="107"/>
      <c r="E635" s="108"/>
      <c r="F635" s="108"/>
      <c r="G635" s="108"/>
      <c r="H635" s="108"/>
      <c r="I635" s="108"/>
      <c r="J635" s="109"/>
      <c r="K635" s="109"/>
      <c r="L635" s="108"/>
      <c r="M635" s="108"/>
      <c r="N635" s="108"/>
      <c r="O635" s="112"/>
      <c r="P635" s="112"/>
      <c r="Q635" s="108"/>
      <c r="R635" s="108"/>
      <c r="S635" s="112"/>
    </row>
    <row r="636" spans="1:19" ht="15.75" customHeight="1" x14ac:dyDescent="0.2">
      <c r="A636" s="108"/>
      <c r="B636" s="108"/>
      <c r="C636" s="108"/>
      <c r="D636" s="107"/>
      <c r="E636" s="108"/>
      <c r="F636" s="108"/>
      <c r="G636" s="108"/>
      <c r="H636" s="108"/>
      <c r="I636" s="108"/>
      <c r="J636" s="109"/>
      <c r="K636" s="109"/>
      <c r="L636" s="108"/>
      <c r="M636" s="108"/>
      <c r="N636" s="108"/>
      <c r="O636" s="112"/>
      <c r="P636" s="112"/>
      <c r="Q636" s="108"/>
      <c r="R636" s="108"/>
      <c r="S636" s="112"/>
    </row>
    <row r="637" spans="1:19" ht="15.75" customHeight="1" x14ac:dyDescent="0.2">
      <c r="A637" s="108"/>
      <c r="B637" s="108"/>
      <c r="C637" s="108"/>
      <c r="D637" s="107"/>
      <c r="E637" s="108"/>
      <c r="F637" s="108"/>
      <c r="G637" s="108"/>
      <c r="H637" s="108"/>
      <c r="I637" s="108"/>
      <c r="J637" s="109"/>
      <c r="K637" s="109"/>
      <c r="L637" s="108"/>
      <c r="M637" s="108"/>
      <c r="N637" s="108"/>
      <c r="O637" s="112"/>
      <c r="P637" s="112"/>
      <c r="Q637" s="108"/>
      <c r="R637" s="108"/>
      <c r="S637" s="112"/>
    </row>
    <row r="638" spans="1:19" ht="15.75" customHeight="1" x14ac:dyDescent="0.2">
      <c r="A638" s="108"/>
      <c r="B638" s="108"/>
      <c r="C638" s="108"/>
      <c r="D638" s="107"/>
      <c r="E638" s="108"/>
      <c r="F638" s="108"/>
      <c r="G638" s="108"/>
      <c r="H638" s="108"/>
      <c r="I638" s="108"/>
      <c r="J638" s="109"/>
      <c r="K638" s="109"/>
      <c r="L638" s="108"/>
      <c r="M638" s="108"/>
      <c r="N638" s="108"/>
      <c r="O638" s="112"/>
      <c r="P638" s="112"/>
      <c r="Q638" s="108"/>
      <c r="R638" s="108"/>
      <c r="S638" s="112"/>
    </row>
    <row r="639" spans="1:19" ht="15.75" customHeight="1" x14ac:dyDescent="0.2">
      <c r="A639" s="108"/>
      <c r="B639" s="108"/>
      <c r="C639" s="108"/>
      <c r="D639" s="107"/>
      <c r="E639" s="108"/>
      <c r="F639" s="108"/>
      <c r="G639" s="108"/>
      <c r="H639" s="108"/>
      <c r="I639" s="108"/>
      <c r="J639" s="109"/>
      <c r="K639" s="109"/>
      <c r="L639" s="108"/>
      <c r="M639" s="108"/>
      <c r="N639" s="108"/>
      <c r="O639" s="112"/>
      <c r="P639" s="112"/>
      <c r="Q639" s="108"/>
      <c r="R639" s="108"/>
      <c r="S639" s="112"/>
    </row>
    <row r="640" spans="1:19" ht="15.75" customHeight="1" x14ac:dyDescent="0.2">
      <c r="A640" s="108"/>
      <c r="B640" s="108"/>
      <c r="C640" s="108"/>
      <c r="D640" s="107"/>
      <c r="E640" s="108"/>
      <c r="F640" s="108"/>
      <c r="G640" s="108"/>
      <c r="H640" s="108"/>
      <c r="I640" s="108"/>
      <c r="J640" s="109"/>
      <c r="K640" s="109"/>
      <c r="L640" s="108"/>
      <c r="M640" s="108"/>
      <c r="N640" s="108"/>
      <c r="O640" s="112"/>
      <c r="P640" s="112"/>
      <c r="Q640" s="108"/>
      <c r="R640" s="108"/>
      <c r="S640" s="112"/>
    </row>
    <row r="641" spans="1:19" ht="15.75" customHeight="1" x14ac:dyDescent="0.2">
      <c r="A641" s="108"/>
      <c r="B641" s="108"/>
      <c r="C641" s="108"/>
      <c r="D641" s="107"/>
      <c r="E641" s="108"/>
      <c r="F641" s="108"/>
      <c r="G641" s="108"/>
      <c r="H641" s="108"/>
      <c r="I641" s="108"/>
      <c r="J641" s="109"/>
      <c r="K641" s="109"/>
      <c r="L641" s="108"/>
      <c r="M641" s="108"/>
      <c r="N641" s="108"/>
      <c r="O641" s="112"/>
      <c r="P641" s="112"/>
      <c r="Q641" s="108"/>
      <c r="R641" s="108"/>
      <c r="S641" s="112"/>
    </row>
    <row r="642" spans="1:19" ht="15.75" customHeight="1" x14ac:dyDescent="0.2">
      <c r="A642" s="108"/>
      <c r="B642" s="108"/>
      <c r="C642" s="108"/>
      <c r="D642" s="107"/>
      <c r="E642" s="108"/>
      <c r="F642" s="108"/>
      <c r="G642" s="108"/>
      <c r="H642" s="108"/>
      <c r="I642" s="108"/>
      <c r="J642" s="109"/>
      <c r="K642" s="109"/>
      <c r="L642" s="108"/>
      <c r="M642" s="108"/>
      <c r="N642" s="108"/>
      <c r="O642" s="112"/>
      <c r="P642" s="112"/>
      <c r="Q642" s="108"/>
      <c r="R642" s="108"/>
      <c r="S642" s="112"/>
    </row>
    <row r="643" spans="1:19" ht="15.75" customHeight="1" x14ac:dyDescent="0.2">
      <c r="A643" s="108"/>
      <c r="B643" s="108"/>
      <c r="C643" s="108"/>
      <c r="D643" s="107"/>
      <c r="E643" s="108"/>
      <c r="F643" s="108"/>
      <c r="G643" s="108"/>
      <c r="H643" s="108"/>
      <c r="I643" s="108"/>
      <c r="J643" s="109"/>
      <c r="K643" s="109"/>
      <c r="L643" s="108"/>
      <c r="M643" s="108"/>
      <c r="N643" s="108"/>
      <c r="O643" s="112"/>
      <c r="P643" s="112"/>
      <c r="Q643" s="108"/>
      <c r="R643" s="108"/>
      <c r="S643" s="112"/>
    </row>
    <row r="644" spans="1:19" ht="15.75" customHeight="1" x14ac:dyDescent="0.2">
      <c r="A644" s="108"/>
      <c r="B644" s="108"/>
      <c r="C644" s="108"/>
      <c r="D644" s="107"/>
      <c r="E644" s="108"/>
      <c r="F644" s="108"/>
      <c r="G644" s="108"/>
      <c r="H644" s="108"/>
      <c r="I644" s="108"/>
      <c r="J644" s="109"/>
      <c r="K644" s="109"/>
      <c r="L644" s="108"/>
      <c r="M644" s="108"/>
      <c r="N644" s="108"/>
      <c r="O644" s="112"/>
      <c r="P644" s="112"/>
      <c r="Q644" s="108"/>
      <c r="R644" s="108"/>
      <c r="S644" s="112"/>
    </row>
    <row r="645" spans="1:19" ht="15.75" customHeight="1" x14ac:dyDescent="0.2">
      <c r="A645" s="108"/>
      <c r="B645" s="108"/>
      <c r="C645" s="108"/>
      <c r="D645" s="107"/>
      <c r="E645" s="108"/>
      <c r="F645" s="108"/>
      <c r="G645" s="108"/>
      <c r="H645" s="108"/>
      <c r="I645" s="108"/>
      <c r="J645" s="109"/>
      <c r="K645" s="109"/>
      <c r="L645" s="108"/>
      <c r="M645" s="108"/>
      <c r="N645" s="108"/>
      <c r="O645" s="112"/>
      <c r="P645" s="112"/>
      <c r="Q645" s="108"/>
      <c r="R645" s="108"/>
      <c r="S645" s="112"/>
    </row>
    <row r="646" spans="1:19" ht="15.75" customHeight="1" x14ac:dyDescent="0.2">
      <c r="A646" s="108"/>
      <c r="B646" s="108"/>
      <c r="C646" s="108"/>
      <c r="D646" s="107"/>
      <c r="E646" s="108"/>
      <c r="F646" s="108"/>
      <c r="G646" s="108"/>
      <c r="H646" s="108"/>
      <c r="I646" s="108"/>
      <c r="J646" s="109"/>
      <c r="K646" s="109"/>
      <c r="L646" s="108"/>
      <c r="M646" s="108"/>
      <c r="N646" s="108"/>
      <c r="O646" s="112"/>
      <c r="P646" s="112"/>
      <c r="Q646" s="108"/>
      <c r="R646" s="108"/>
      <c r="S646" s="112"/>
    </row>
    <row r="647" spans="1:19" ht="15.75" customHeight="1" x14ac:dyDescent="0.2">
      <c r="A647" s="108"/>
      <c r="B647" s="108"/>
      <c r="C647" s="108"/>
      <c r="D647" s="107"/>
      <c r="E647" s="108"/>
      <c r="F647" s="108"/>
      <c r="G647" s="108"/>
      <c r="H647" s="108"/>
      <c r="I647" s="108"/>
      <c r="J647" s="109"/>
      <c r="K647" s="109"/>
      <c r="L647" s="108"/>
      <c r="M647" s="108"/>
      <c r="N647" s="108"/>
      <c r="O647" s="112"/>
      <c r="P647" s="112"/>
      <c r="Q647" s="108"/>
      <c r="R647" s="108"/>
      <c r="S647" s="112"/>
    </row>
    <row r="648" spans="1:19" ht="15.75" customHeight="1" x14ac:dyDescent="0.2">
      <c r="A648" s="108"/>
      <c r="B648" s="108"/>
      <c r="C648" s="108"/>
      <c r="D648" s="107"/>
      <c r="E648" s="108"/>
      <c r="F648" s="108"/>
      <c r="G648" s="108"/>
      <c r="H648" s="108"/>
      <c r="I648" s="108"/>
      <c r="J648" s="109"/>
      <c r="K648" s="109"/>
      <c r="L648" s="108"/>
      <c r="M648" s="108"/>
      <c r="N648" s="108"/>
      <c r="O648" s="112"/>
      <c r="P648" s="112"/>
      <c r="Q648" s="108"/>
      <c r="R648" s="108"/>
      <c r="S648" s="112"/>
    </row>
    <row r="649" spans="1:19" ht="15.75" customHeight="1" x14ac:dyDescent="0.2">
      <c r="A649" s="108"/>
      <c r="B649" s="108"/>
      <c r="C649" s="108"/>
      <c r="D649" s="107"/>
      <c r="E649" s="108"/>
      <c r="F649" s="108"/>
      <c r="G649" s="108"/>
      <c r="H649" s="108"/>
      <c r="I649" s="108"/>
      <c r="J649" s="109"/>
      <c r="K649" s="109"/>
      <c r="L649" s="108"/>
      <c r="M649" s="108"/>
      <c r="N649" s="108"/>
      <c r="O649" s="112"/>
      <c r="P649" s="112"/>
      <c r="Q649" s="108"/>
      <c r="R649" s="108"/>
      <c r="S649" s="112"/>
    </row>
    <row r="650" spans="1:19" ht="15.75" customHeight="1" x14ac:dyDescent="0.2">
      <c r="A650" s="108"/>
      <c r="B650" s="108"/>
      <c r="C650" s="108"/>
      <c r="D650" s="107"/>
      <c r="E650" s="108"/>
      <c r="F650" s="108"/>
      <c r="G650" s="108"/>
      <c r="H650" s="108"/>
      <c r="I650" s="108"/>
      <c r="J650" s="109"/>
      <c r="K650" s="109"/>
      <c r="L650" s="108"/>
      <c r="M650" s="108"/>
      <c r="N650" s="108"/>
      <c r="O650" s="112"/>
      <c r="P650" s="112"/>
      <c r="Q650" s="108"/>
      <c r="R650" s="108"/>
      <c r="S650" s="112"/>
    </row>
    <row r="651" spans="1:19" ht="15.75" customHeight="1" x14ac:dyDescent="0.2">
      <c r="A651" s="108"/>
      <c r="B651" s="108"/>
      <c r="C651" s="108"/>
      <c r="D651" s="107"/>
      <c r="E651" s="108"/>
      <c r="F651" s="108"/>
      <c r="G651" s="108"/>
      <c r="H651" s="108"/>
      <c r="I651" s="108"/>
      <c r="J651" s="109"/>
      <c r="K651" s="109"/>
      <c r="L651" s="108"/>
      <c r="M651" s="108"/>
      <c r="N651" s="108"/>
      <c r="O651" s="112"/>
      <c r="P651" s="112"/>
      <c r="Q651" s="108"/>
      <c r="R651" s="108"/>
      <c r="S651" s="112"/>
    </row>
    <row r="652" spans="1:19" ht="15.75" customHeight="1" x14ac:dyDescent="0.2">
      <c r="A652" s="108"/>
      <c r="B652" s="108"/>
      <c r="C652" s="108"/>
      <c r="D652" s="107"/>
      <c r="E652" s="108"/>
      <c r="F652" s="108"/>
      <c r="G652" s="108"/>
      <c r="H652" s="108"/>
      <c r="I652" s="108"/>
      <c r="J652" s="109"/>
      <c r="K652" s="109"/>
      <c r="L652" s="108"/>
      <c r="M652" s="108"/>
      <c r="N652" s="108"/>
      <c r="O652" s="112"/>
      <c r="P652" s="112"/>
      <c r="Q652" s="108"/>
      <c r="R652" s="108"/>
      <c r="S652" s="112"/>
    </row>
    <row r="653" spans="1:19" ht="15.75" customHeight="1" x14ac:dyDescent="0.2">
      <c r="A653" s="108"/>
      <c r="B653" s="108"/>
      <c r="C653" s="108"/>
      <c r="D653" s="107"/>
      <c r="E653" s="108"/>
      <c r="F653" s="108"/>
      <c r="G653" s="108"/>
      <c r="H653" s="108"/>
      <c r="I653" s="108"/>
      <c r="J653" s="109"/>
      <c r="K653" s="109"/>
      <c r="L653" s="108"/>
      <c r="M653" s="108"/>
      <c r="N653" s="108"/>
      <c r="O653" s="112"/>
      <c r="P653" s="112"/>
      <c r="Q653" s="108"/>
      <c r="R653" s="108"/>
      <c r="S653" s="112"/>
    </row>
    <row r="654" spans="1:19" ht="15.75" customHeight="1" x14ac:dyDescent="0.2">
      <c r="A654" s="108"/>
      <c r="B654" s="108"/>
      <c r="C654" s="108"/>
      <c r="D654" s="107"/>
      <c r="E654" s="108"/>
      <c r="F654" s="108"/>
      <c r="G654" s="108"/>
      <c r="H654" s="108"/>
      <c r="I654" s="108"/>
      <c r="J654" s="109"/>
      <c r="K654" s="109"/>
      <c r="L654" s="108"/>
      <c r="M654" s="108"/>
      <c r="N654" s="108"/>
      <c r="O654" s="112"/>
      <c r="P654" s="112"/>
      <c r="Q654" s="108"/>
      <c r="R654" s="108"/>
      <c r="S654" s="112"/>
    </row>
    <row r="655" spans="1:19" ht="15.75" customHeight="1" x14ac:dyDescent="0.2">
      <c r="A655" s="108"/>
      <c r="B655" s="108"/>
      <c r="C655" s="108"/>
      <c r="D655" s="107"/>
      <c r="E655" s="108"/>
      <c r="F655" s="108"/>
      <c r="G655" s="108"/>
      <c r="H655" s="108"/>
      <c r="I655" s="108"/>
      <c r="J655" s="109"/>
      <c r="K655" s="109"/>
      <c r="L655" s="108"/>
      <c r="M655" s="108"/>
      <c r="N655" s="108"/>
      <c r="O655" s="112"/>
      <c r="P655" s="112"/>
      <c r="Q655" s="108"/>
      <c r="R655" s="108"/>
      <c r="S655" s="112"/>
    </row>
    <row r="656" spans="1:19" ht="15.75" customHeight="1" x14ac:dyDescent="0.2">
      <c r="A656" s="108"/>
      <c r="B656" s="108"/>
      <c r="C656" s="108"/>
      <c r="D656" s="107"/>
      <c r="E656" s="108"/>
      <c r="F656" s="108"/>
      <c r="G656" s="108"/>
      <c r="H656" s="108"/>
      <c r="I656" s="108"/>
      <c r="J656" s="109"/>
      <c r="K656" s="109"/>
      <c r="L656" s="108"/>
      <c r="M656" s="108"/>
      <c r="N656" s="108"/>
      <c r="O656" s="112"/>
      <c r="P656" s="112"/>
      <c r="Q656" s="108"/>
      <c r="R656" s="108"/>
      <c r="S656" s="112"/>
    </row>
    <row r="657" spans="1:19" ht="15.75" customHeight="1" x14ac:dyDescent="0.2">
      <c r="A657" s="108"/>
      <c r="B657" s="108"/>
      <c r="C657" s="108"/>
      <c r="D657" s="107"/>
      <c r="E657" s="108"/>
      <c r="F657" s="108"/>
      <c r="G657" s="108"/>
      <c r="H657" s="108"/>
      <c r="I657" s="108"/>
      <c r="J657" s="109"/>
      <c r="K657" s="109"/>
      <c r="L657" s="108"/>
      <c r="M657" s="108"/>
      <c r="N657" s="108"/>
      <c r="O657" s="112"/>
      <c r="P657" s="112"/>
      <c r="Q657" s="108"/>
      <c r="R657" s="108"/>
      <c r="S657" s="112"/>
    </row>
    <row r="658" spans="1:19" ht="15.75" customHeight="1" x14ac:dyDescent="0.2">
      <c r="A658" s="108"/>
      <c r="B658" s="108"/>
      <c r="C658" s="108"/>
      <c r="D658" s="107"/>
      <c r="E658" s="108"/>
      <c r="F658" s="108"/>
      <c r="G658" s="108"/>
      <c r="H658" s="108"/>
      <c r="I658" s="108"/>
      <c r="J658" s="109"/>
      <c r="K658" s="109"/>
      <c r="L658" s="108"/>
      <c r="M658" s="108"/>
      <c r="N658" s="108"/>
      <c r="O658" s="112"/>
      <c r="P658" s="112"/>
      <c r="Q658" s="108"/>
      <c r="R658" s="108"/>
      <c r="S658" s="112"/>
    </row>
    <row r="659" spans="1:19" ht="15.75" customHeight="1" x14ac:dyDescent="0.2">
      <c r="A659" s="108"/>
      <c r="B659" s="108"/>
      <c r="C659" s="108"/>
      <c r="D659" s="107"/>
      <c r="E659" s="108"/>
      <c r="F659" s="108"/>
      <c r="G659" s="108"/>
      <c r="H659" s="108"/>
      <c r="I659" s="108"/>
      <c r="J659" s="109"/>
      <c r="K659" s="109"/>
      <c r="L659" s="108"/>
      <c r="M659" s="108"/>
      <c r="N659" s="108"/>
      <c r="O659" s="112"/>
      <c r="P659" s="112"/>
      <c r="Q659" s="108"/>
      <c r="R659" s="108"/>
      <c r="S659" s="112"/>
    </row>
    <row r="660" spans="1:19" ht="15.75" customHeight="1" x14ac:dyDescent="0.2">
      <c r="A660" s="108"/>
      <c r="B660" s="108"/>
      <c r="C660" s="108"/>
      <c r="D660" s="107"/>
      <c r="E660" s="108"/>
      <c r="F660" s="108"/>
      <c r="G660" s="108"/>
      <c r="H660" s="108"/>
      <c r="I660" s="108"/>
      <c r="J660" s="109"/>
      <c r="K660" s="109"/>
      <c r="L660" s="108"/>
      <c r="M660" s="108"/>
      <c r="N660" s="108"/>
      <c r="O660" s="112"/>
      <c r="P660" s="112"/>
      <c r="Q660" s="108"/>
      <c r="R660" s="108"/>
      <c r="S660" s="112"/>
    </row>
    <row r="661" spans="1:19" ht="15.75" customHeight="1" x14ac:dyDescent="0.2">
      <c r="A661" s="108"/>
      <c r="B661" s="108"/>
      <c r="C661" s="108"/>
      <c r="D661" s="107"/>
      <c r="E661" s="108"/>
      <c r="F661" s="108"/>
      <c r="G661" s="108"/>
      <c r="H661" s="108"/>
      <c r="I661" s="108"/>
      <c r="J661" s="109"/>
      <c r="K661" s="109"/>
      <c r="L661" s="108"/>
      <c r="M661" s="108"/>
      <c r="N661" s="108"/>
      <c r="O661" s="112"/>
      <c r="P661" s="112"/>
      <c r="Q661" s="108"/>
      <c r="R661" s="108"/>
      <c r="S661" s="112"/>
    </row>
    <row r="662" spans="1:19" ht="15.75" customHeight="1" x14ac:dyDescent="0.2">
      <c r="A662" s="108"/>
      <c r="B662" s="108"/>
      <c r="C662" s="108"/>
      <c r="D662" s="107"/>
      <c r="E662" s="108"/>
      <c r="F662" s="108"/>
      <c r="G662" s="108"/>
      <c r="H662" s="108"/>
      <c r="I662" s="108"/>
      <c r="J662" s="109"/>
      <c r="K662" s="109"/>
      <c r="L662" s="108"/>
      <c r="M662" s="108"/>
      <c r="N662" s="108"/>
      <c r="O662" s="112"/>
      <c r="P662" s="112"/>
      <c r="Q662" s="108"/>
      <c r="R662" s="108"/>
      <c r="S662" s="112"/>
    </row>
    <row r="663" spans="1:19" ht="15.75" customHeight="1" x14ac:dyDescent="0.2">
      <c r="A663" s="108"/>
      <c r="B663" s="108"/>
      <c r="C663" s="108"/>
      <c r="D663" s="107"/>
      <c r="E663" s="108"/>
      <c r="F663" s="108"/>
      <c r="G663" s="108"/>
      <c r="H663" s="108"/>
      <c r="I663" s="108"/>
      <c r="J663" s="109"/>
      <c r="K663" s="109"/>
      <c r="L663" s="108"/>
      <c r="M663" s="108"/>
      <c r="N663" s="108"/>
      <c r="O663" s="112"/>
      <c r="P663" s="112"/>
      <c r="Q663" s="108"/>
      <c r="R663" s="108"/>
      <c r="S663" s="112"/>
    </row>
    <row r="664" spans="1:19" ht="15.75" customHeight="1" x14ac:dyDescent="0.2">
      <c r="A664" s="108"/>
      <c r="B664" s="108"/>
      <c r="C664" s="108"/>
      <c r="D664" s="107"/>
      <c r="E664" s="108"/>
      <c r="F664" s="108"/>
      <c r="G664" s="108"/>
      <c r="H664" s="108"/>
      <c r="I664" s="108"/>
      <c r="J664" s="109"/>
      <c r="K664" s="109"/>
      <c r="L664" s="108"/>
      <c r="M664" s="108"/>
      <c r="N664" s="108"/>
      <c r="O664" s="112"/>
      <c r="P664" s="112"/>
      <c r="Q664" s="108"/>
      <c r="R664" s="108"/>
      <c r="S664" s="112"/>
    </row>
    <row r="665" spans="1:19" ht="15.75" customHeight="1" x14ac:dyDescent="0.2">
      <c r="A665" s="108"/>
      <c r="B665" s="108"/>
      <c r="C665" s="108"/>
      <c r="D665" s="107"/>
      <c r="E665" s="108"/>
      <c r="F665" s="108"/>
      <c r="G665" s="108"/>
      <c r="H665" s="108"/>
      <c r="I665" s="108"/>
      <c r="J665" s="109"/>
      <c r="K665" s="109"/>
      <c r="L665" s="108"/>
      <c r="M665" s="108"/>
      <c r="N665" s="108"/>
      <c r="O665" s="112"/>
      <c r="P665" s="112"/>
      <c r="Q665" s="108"/>
      <c r="R665" s="108"/>
      <c r="S665" s="112"/>
    </row>
    <row r="666" spans="1:19" ht="15.75" customHeight="1" x14ac:dyDescent="0.2">
      <c r="A666" s="108"/>
      <c r="B666" s="108"/>
      <c r="C666" s="108"/>
      <c r="D666" s="107"/>
      <c r="E666" s="108"/>
      <c r="F666" s="108"/>
      <c r="G666" s="108"/>
      <c r="H666" s="108"/>
      <c r="I666" s="108"/>
      <c r="J666" s="109"/>
      <c r="K666" s="109"/>
      <c r="L666" s="108"/>
      <c r="M666" s="108"/>
      <c r="N666" s="108"/>
      <c r="O666" s="112"/>
      <c r="P666" s="112"/>
      <c r="Q666" s="108"/>
      <c r="R666" s="108"/>
      <c r="S666" s="112"/>
    </row>
    <row r="667" spans="1:19" ht="15.75" customHeight="1" x14ac:dyDescent="0.2">
      <c r="A667" s="108"/>
      <c r="B667" s="108"/>
      <c r="C667" s="108"/>
      <c r="D667" s="107"/>
      <c r="E667" s="108"/>
      <c r="F667" s="108"/>
      <c r="G667" s="108"/>
      <c r="H667" s="108"/>
      <c r="I667" s="108"/>
      <c r="J667" s="109"/>
      <c r="K667" s="109"/>
      <c r="L667" s="108"/>
      <c r="M667" s="108"/>
      <c r="N667" s="108"/>
      <c r="O667" s="112"/>
      <c r="P667" s="112"/>
      <c r="Q667" s="108"/>
      <c r="R667" s="108"/>
      <c r="S667" s="112"/>
    </row>
    <row r="668" spans="1:19" ht="15.75" customHeight="1" x14ac:dyDescent="0.2">
      <c r="A668" s="108"/>
      <c r="B668" s="108"/>
      <c r="C668" s="108"/>
      <c r="D668" s="107"/>
      <c r="E668" s="108"/>
      <c r="F668" s="108"/>
      <c r="G668" s="108"/>
      <c r="H668" s="108"/>
      <c r="I668" s="108"/>
      <c r="J668" s="109"/>
      <c r="K668" s="109"/>
      <c r="L668" s="108"/>
      <c r="M668" s="108"/>
      <c r="N668" s="108"/>
      <c r="O668" s="112"/>
      <c r="P668" s="112"/>
      <c r="Q668" s="108"/>
      <c r="R668" s="108"/>
      <c r="S668" s="112"/>
    </row>
    <row r="669" spans="1:19" ht="15.75" customHeight="1" x14ac:dyDescent="0.2">
      <c r="A669" s="108"/>
      <c r="B669" s="108"/>
      <c r="C669" s="108"/>
      <c r="D669" s="107"/>
      <c r="E669" s="108"/>
      <c r="F669" s="108"/>
      <c r="G669" s="108"/>
      <c r="H669" s="108"/>
      <c r="I669" s="108"/>
      <c r="J669" s="109"/>
      <c r="K669" s="109"/>
      <c r="L669" s="108"/>
      <c r="M669" s="108"/>
      <c r="N669" s="108"/>
      <c r="O669" s="112"/>
      <c r="P669" s="112"/>
      <c r="Q669" s="108"/>
      <c r="R669" s="108"/>
      <c r="S669" s="112"/>
    </row>
    <row r="670" spans="1:19" ht="15.75" customHeight="1" x14ac:dyDescent="0.2">
      <c r="A670" s="108"/>
      <c r="B670" s="108"/>
      <c r="C670" s="108"/>
      <c r="D670" s="107"/>
      <c r="E670" s="108"/>
      <c r="F670" s="108"/>
      <c r="G670" s="108"/>
      <c r="H670" s="108"/>
      <c r="I670" s="108"/>
      <c r="J670" s="109"/>
      <c r="K670" s="109"/>
      <c r="L670" s="108"/>
      <c r="M670" s="108"/>
      <c r="N670" s="108"/>
      <c r="O670" s="112"/>
      <c r="P670" s="112"/>
      <c r="Q670" s="108"/>
      <c r="R670" s="108"/>
      <c r="S670" s="112"/>
    </row>
    <row r="671" spans="1:19" ht="15.75" customHeight="1" x14ac:dyDescent="0.2">
      <c r="A671" s="108"/>
      <c r="B671" s="108"/>
      <c r="C671" s="108"/>
      <c r="D671" s="107"/>
      <c r="E671" s="108"/>
      <c r="F671" s="108"/>
      <c r="G671" s="108"/>
      <c r="H671" s="108"/>
      <c r="I671" s="108"/>
      <c r="J671" s="109"/>
      <c r="K671" s="109"/>
      <c r="L671" s="108"/>
      <c r="M671" s="108"/>
      <c r="N671" s="108"/>
      <c r="O671" s="112"/>
      <c r="P671" s="112"/>
      <c r="Q671" s="108"/>
      <c r="R671" s="108"/>
      <c r="S671" s="112"/>
    </row>
    <row r="672" spans="1:19" ht="15.75" customHeight="1" x14ac:dyDescent="0.2">
      <c r="A672" s="108"/>
      <c r="B672" s="108"/>
      <c r="C672" s="108"/>
      <c r="D672" s="107"/>
      <c r="E672" s="108"/>
      <c r="F672" s="108"/>
      <c r="G672" s="108"/>
      <c r="H672" s="108"/>
      <c r="I672" s="108"/>
      <c r="J672" s="109"/>
      <c r="K672" s="109"/>
      <c r="L672" s="108"/>
      <c r="M672" s="108"/>
      <c r="N672" s="108"/>
      <c r="O672" s="112"/>
      <c r="P672" s="112"/>
      <c r="Q672" s="108"/>
      <c r="R672" s="108"/>
      <c r="S672" s="112"/>
    </row>
    <row r="673" spans="1:19" ht="15.75" customHeight="1" x14ac:dyDescent="0.2">
      <c r="A673" s="108"/>
      <c r="B673" s="108"/>
      <c r="C673" s="108"/>
      <c r="D673" s="107"/>
      <c r="E673" s="108"/>
      <c r="F673" s="108"/>
      <c r="G673" s="108"/>
      <c r="H673" s="108"/>
      <c r="I673" s="108"/>
      <c r="J673" s="109"/>
      <c r="K673" s="109"/>
      <c r="L673" s="108"/>
      <c r="M673" s="108"/>
      <c r="N673" s="108"/>
      <c r="O673" s="112"/>
      <c r="P673" s="112"/>
      <c r="Q673" s="108"/>
      <c r="R673" s="108"/>
      <c r="S673" s="112"/>
    </row>
    <row r="674" spans="1:19" ht="15.75" customHeight="1" x14ac:dyDescent="0.2">
      <c r="A674" s="108"/>
      <c r="B674" s="108"/>
      <c r="C674" s="108"/>
      <c r="D674" s="107"/>
      <c r="E674" s="108"/>
      <c r="F674" s="108"/>
      <c r="G674" s="108"/>
      <c r="H674" s="108"/>
      <c r="I674" s="108"/>
      <c r="J674" s="109"/>
      <c r="K674" s="109"/>
      <c r="L674" s="108"/>
      <c r="M674" s="108"/>
      <c r="N674" s="108"/>
      <c r="O674" s="112"/>
      <c r="P674" s="112"/>
      <c r="Q674" s="108"/>
      <c r="R674" s="108"/>
      <c r="S674" s="112"/>
    </row>
    <row r="675" spans="1:19" ht="15.75" customHeight="1" x14ac:dyDescent="0.2">
      <c r="A675" s="108"/>
      <c r="B675" s="108"/>
      <c r="C675" s="108"/>
      <c r="D675" s="107"/>
      <c r="E675" s="108"/>
      <c r="F675" s="108"/>
      <c r="G675" s="108"/>
      <c r="H675" s="108"/>
      <c r="I675" s="108"/>
      <c r="J675" s="109"/>
      <c r="K675" s="109"/>
      <c r="L675" s="108"/>
      <c r="M675" s="108"/>
      <c r="N675" s="108"/>
      <c r="O675" s="112"/>
      <c r="P675" s="112"/>
      <c r="Q675" s="108"/>
      <c r="R675" s="108"/>
      <c r="S675" s="112"/>
    </row>
    <row r="676" spans="1:19" ht="15.75" customHeight="1" x14ac:dyDescent="0.2">
      <c r="A676" s="108"/>
      <c r="B676" s="108"/>
      <c r="C676" s="108"/>
      <c r="D676" s="107"/>
      <c r="E676" s="108"/>
      <c r="F676" s="108"/>
      <c r="G676" s="108"/>
      <c r="H676" s="108"/>
      <c r="I676" s="108"/>
      <c r="J676" s="109"/>
      <c r="K676" s="109"/>
      <c r="L676" s="108"/>
      <c r="M676" s="108"/>
      <c r="N676" s="108"/>
      <c r="O676" s="112"/>
      <c r="P676" s="112"/>
      <c r="Q676" s="108"/>
      <c r="R676" s="108"/>
      <c r="S676" s="112"/>
    </row>
    <row r="677" spans="1:19" ht="15.75" customHeight="1" x14ac:dyDescent="0.2">
      <c r="A677" s="108"/>
      <c r="B677" s="108"/>
      <c r="C677" s="108"/>
      <c r="D677" s="107"/>
      <c r="E677" s="108"/>
      <c r="F677" s="108"/>
      <c r="G677" s="108"/>
      <c r="H677" s="108"/>
      <c r="I677" s="108"/>
      <c r="J677" s="109"/>
      <c r="K677" s="109"/>
      <c r="L677" s="108"/>
      <c r="M677" s="108"/>
      <c r="N677" s="108"/>
      <c r="O677" s="112"/>
      <c r="P677" s="112"/>
      <c r="Q677" s="108"/>
      <c r="R677" s="108"/>
      <c r="S677" s="112"/>
    </row>
    <row r="678" spans="1:19" ht="15.75" customHeight="1" x14ac:dyDescent="0.2">
      <c r="A678" s="108"/>
      <c r="B678" s="108"/>
      <c r="C678" s="108"/>
      <c r="D678" s="107"/>
      <c r="E678" s="108"/>
      <c r="F678" s="108"/>
      <c r="G678" s="108"/>
      <c r="H678" s="108"/>
      <c r="I678" s="108"/>
      <c r="J678" s="109"/>
      <c r="K678" s="109"/>
      <c r="L678" s="108"/>
      <c r="M678" s="108"/>
      <c r="N678" s="108"/>
      <c r="O678" s="112"/>
      <c r="P678" s="112"/>
      <c r="Q678" s="108"/>
      <c r="R678" s="108"/>
      <c r="S678" s="112"/>
    </row>
    <row r="679" spans="1:19" ht="15.75" customHeight="1" x14ac:dyDescent="0.2">
      <c r="A679" s="108"/>
      <c r="B679" s="108"/>
      <c r="C679" s="108"/>
      <c r="D679" s="107"/>
      <c r="E679" s="108"/>
      <c r="F679" s="108"/>
      <c r="G679" s="108"/>
      <c r="H679" s="108"/>
      <c r="I679" s="108"/>
      <c r="J679" s="109"/>
      <c r="K679" s="109"/>
      <c r="L679" s="108"/>
      <c r="M679" s="108"/>
      <c r="N679" s="108"/>
      <c r="O679" s="112"/>
      <c r="P679" s="112"/>
      <c r="Q679" s="108"/>
      <c r="R679" s="108"/>
      <c r="S679" s="112"/>
    </row>
    <row r="680" spans="1:19" ht="15.75" customHeight="1" x14ac:dyDescent="0.2">
      <c r="A680" s="108"/>
      <c r="B680" s="108"/>
      <c r="C680" s="108"/>
      <c r="D680" s="107"/>
      <c r="E680" s="108"/>
      <c r="F680" s="108"/>
      <c r="G680" s="108"/>
      <c r="H680" s="108"/>
      <c r="I680" s="108"/>
      <c r="J680" s="109"/>
      <c r="K680" s="109"/>
      <c r="L680" s="108"/>
      <c r="M680" s="108"/>
      <c r="N680" s="108"/>
      <c r="O680" s="112"/>
      <c r="P680" s="112"/>
      <c r="Q680" s="108"/>
      <c r="R680" s="108"/>
      <c r="S680" s="112"/>
    </row>
    <row r="681" spans="1:19" ht="15.75" customHeight="1" x14ac:dyDescent="0.2">
      <c r="A681" s="108"/>
      <c r="B681" s="108"/>
      <c r="C681" s="108"/>
      <c r="D681" s="107"/>
      <c r="E681" s="108"/>
      <c r="F681" s="108"/>
      <c r="G681" s="108"/>
      <c r="H681" s="108"/>
      <c r="I681" s="108"/>
      <c r="J681" s="109"/>
      <c r="K681" s="109"/>
      <c r="L681" s="108"/>
      <c r="M681" s="108"/>
      <c r="N681" s="108"/>
      <c r="O681" s="112"/>
      <c r="P681" s="112"/>
      <c r="Q681" s="108"/>
      <c r="R681" s="108"/>
      <c r="S681" s="112"/>
    </row>
    <row r="682" spans="1:19" ht="15.75" customHeight="1" x14ac:dyDescent="0.2">
      <c r="A682" s="108"/>
      <c r="B682" s="108"/>
      <c r="C682" s="108"/>
      <c r="D682" s="107"/>
      <c r="E682" s="108"/>
      <c r="F682" s="108"/>
      <c r="G682" s="108"/>
      <c r="H682" s="108"/>
      <c r="I682" s="108"/>
      <c r="J682" s="109"/>
      <c r="K682" s="109"/>
      <c r="L682" s="108"/>
      <c r="M682" s="108"/>
      <c r="N682" s="108"/>
      <c r="O682" s="112"/>
      <c r="P682" s="112"/>
      <c r="Q682" s="108"/>
      <c r="R682" s="108"/>
      <c r="S682" s="112"/>
    </row>
    <row r="683" spans="1:19" ht="15.75" customHeight="1" x14ac:dyDescent="0.2">
      <c r="A683" s="108"/>
      <c r="B683" s="108"/>
      <c r="C683" s="108"/>
      <c r="D683" s="107"/>
      <c r="E683" s="108"/>
      <c r="F683" s="108"/>
      <c r="G683" s="108"/>
      <c r="H683" s="108"/>
      <c r="I683" s="108"/>
      <c r="J683" s="109"/>
      <c r="K683" s="109"/>
      <c r="L683" s="108"/>
      <c r="M683" s="108"/>
      <c r="N683" s="108"/>
      <c r="O683" s="112"/>
      <c r="P683" s="112"/>
      <c r="Q683" s="108"/>
      <c r="R683" s="108"/>
      <c r="S683" s="112"/>
    </row>
    <row r="684" spans="1:19" ht="15.75" customHeight="1" x14ac:dyDescent="0.2">
      <c r="A684" s="108"/>
      <c r="B684" s="108"/>
      <c r="C684" s="108"/>
      <c r="D684" s="107"/>
      <c r="E684" s="108"/>
      <c r="F684" s="108"/>
      <c r="G684" s="108"/>
      <c r="H684" s="108"/>
      <c r="I684" s="108"/>
      <c r="J684" s="109"/>
      <c r="K684" s="109"/>
      <c r="L684" s="108"/>
      <c r="M684" s="108"/>
      <c r="N684" s="108"/>
      <c r="O684" s="112"/>
      <c r="P684" s="112"/>
      <c r="Q684" s="108"/>
      <c r="R684" s="108"/>
      <c r="S684" s="112"/>
    </row>
    <row r="685" spans="1:19" ht="15.75" customHeight="1" x14ac:dyDescent="0.2">
      <c r="A685" s="108"/>
      <c r="B685" s="108"/>
      <c r="C685" s="108"/>
      <c r="D685" s="107"/>
      <c r="E685" s="108"/>
      <c r="F685" s="108"/>
      <c r="G685" s="108"/>
      <c r="H685" s="108"/>
      <c r="I685" s="108"/>
      <c r="J685" s="109"/>
      <c r="K685" s="109"/>
      <c r="L685" s="108"/>
      <c r="M685" s="108"/>
      <c r="N685" s="108"/>
      <c r="O685" s="112"/>
      <c r="P685" s="112"/>
      <c r="Q685" s="108"/>
      <c r="R685" s="108"/>
      <c r="S685" s="112"/>
    </row>
    <row r="686" spans="1:19" ht="15.75" customHeight="1" x14ac:dyDescent="0.2">
      <c r="A686" s="108"/>
      <c r="B686" s="108"/>
      <c r="C686" s="108"/>
      <c r="D686" s="107"/>
      <c r="E686" s="108"/>
      <c r="F686" s="108"/>
      <c r="G686" s="108"/>
      <c r="H686" s="108"/>
      <c r="I686" s="108"/>
      <c r="J686" s="109"/>
      <c r="K686" s="109"/>
      <c r="L686" s="108"/>
      <c r="M686" s="108"/>
      <c r="N686" s="108"/>
      <c r="O686" s="112"/>
      <c r="P686" s="112"/>
      <c r="Q686" s="108"/>
      <c r="R686" s="108"/>
      <c r="S686" s="112"/>
    </row>
    <row r="687" spans="1:19" ht="15.75" customHeight="1" x14ac:dyDescent="0.2">
      <c r="A687" s="108"/>
      <c r="B687" s="108"/>
      <c r="C687" s="108"/>
      <c r="D687" s="107"/>
      <c r="E687" s="108"/>
      <c r="F687" s="108"/>
      <c r="G687" s="108"/>
      <c r="H687" s="108"/>
      <c r="I687" s="108"/>
      <c r="J687" s="109"/>
      <c r="K687" s="109"/>
      <c r="L687" s="108"/>
      <c r="M687" s="108"/>
      <c r="N687" s="108"/>
      <c r="O687" s="112"/>
      <c r="P687" s="112"/>
      <c r="Q687" s="108"/>
      <c r="R687" s="108"/>
      <c r="S687" s="112"/>
    </row>
    <row r="688" spans="1:19" ht="15.75" customHeight="1" x14ac:dyDescent="0.2">
      <c r="A688" s="108"/>
      <c r="B688" s="108"/>
      <c r="C688" s="108"/>
      <c r="D688" s="107"/>
      <c r="E688" s="108"/>
      <c r="F688" s="108"/>
      <c r="G688" s="108"/>
      <c r="H688" s="108"/>
      <c r="I688" s="108"/>
      <c r="J688" s="109"/>
      <c r="K688" s="109"/>
      <c r="L688" s="108"/>
      <c r="M688" s="108"/>
      <c r="N688" s="108"/>
      <c r="O688" s="112"/>
      <c r="P688" s="112"/>
      <c r="Q688" s="108"/>
      <c r="R688" s="108"/>
      <c r="S688" s="112"/>
    </row>
    <row r="689" spans="1:19" ht="15.75" customHeight="1" x14ac:dyDescent="0.2">
      <c r="A689" s="108"/>
      <c r="B689" s="108"/>
      <c r="C689" s="108"/>
      <c r="D689" s="107"/>
      <c r="E689" s="108"/>
      <c r="F689" s="108"/>
      <c r="G689" s="108"/>
      <c r="H689" s="108"/>
      <c r="I689" s="108"/>
      <c r="J689" s="109"/>
      <c r="K689" s="109"/>
      <c r="L689" s="108"/>
      <c r="M689" s="108"/>
      <c r="N689" s="108"/>
      <c r="O689" s="112"/>
      <c r="P689" s="112"/>
      <c r="Q689" s="108"/>
      <c r="R689" s="108"/>
      <c r="S689" s="112"/>
    </row>
    <row r="690" spans="1:19" ht="15.75" customHeight="1" x14ac:dyDescent="0.2">
      <c r="A690" s="108"/>
      <c r="B690" s="108"/>
      <c r="C690" s="108"/>
      <c r="D690" s="107"/>
      <c r="E690" s="108"/>
      <c r="F690" s="108"/>
      <c r="G690" s="108"/>
      <c r="H690" s="108"/>
      <c r="I690" s="108"/>
      <c r="J690" s="109"/>
      <c r="K690" s="109"/>
      <c r="L690" s="108"/>
      <c r="M690" s="108"/>
      <c r="N690" s="108"/>
      <c r="O690" s="112"/>
      <c r="P690" s="112"/>
      <c r="Q690" s="108"/>
      <c r="R690" s="108"/>
      <c r="S690" s="112"/>
    </row>
    <row r="691" spans="1:19" ht="15.75" customHeight="1" x14ac:dyDescent="0.2">
      <c r="A691" s="108"/>
      <c r="B691" s="108"/>
      <c r="C691" s="108"/>
      <c r="D691" s="107"/>
      <c r="E691" s="108"/>
      <c r="F691" s="108"/>
      <c r="G691" s="108"/>
      <c r="H691" s="108"/>
      <c r="I691" s="108"/>
      <c r="J691" s="109"/>
      <c r="K691" s="109"/>
      <c r="L691" s="108"/>
      <c r="M691" s="108"/>
      <c r="N691" s="108"/>
      <c r="O691" s="112"/>
      <c r="P691" s="112"/>
      <c r="Q691" s="108"/>
      <c r="R691" s="108"/>
      <c r="S691" s="112"/>
    </row>
    <row r="692" spans="1:19" ht="15.75" customHeight="1" x14ac:dyDescent="0.2">
      <c r="A692" s="108"/>
      <c r="B692" s="108"/>
      <c r="C692" s="108"/>
      <c r="D692" s="107"/>
      <c r="E692" s="108"/>
      <c r="F692" s="108"/>
      <c r="G692" s="108"/>
      <c r="H692" s="108"/>
      <c r="I692" s="108"/>
      <c r="J692" s="109"/>
      <c r="K692" s="109"/>
      <c r="L692" s="108"/>
      <c r="M692" s="108"/>
      <c r="N692" s="108"/>
      <c r="O692" s="112"/>
      <c r="P692" s="112"/>
      <c r="Q692" s="108"/>
      <c r="R692" s="108"/>
      <c r="S692" s="112"/>
    </row>
    <row r="693" spans="1:19" ht="15.75" customHeight="1" x14ac:dyDescent="0.2">
      <c r="A693" s="108"/>
      <c r="B693" s="108"/>
      <c r="C693" s="108"/>
      <c r="D693" s="107"/>
      <c r="E693" s="108"/>
      <c r="F693" s="108"/>
      <c r="G693" s="108"/>
      <c r="H693" s="108"/>
      <c r="I693" s="108"/>
      <c r="J693" s="109"/>
      <c r="K693" s="109"/>
      <c r="L693" s="108"/>
      <c r="M693" s="108"/>
      <c r="N693" s="108"/>
      <c r="O693" s="112"/>
      <c r="P693" s="112"/>
      <c r="Q693" s="108"/>
      <c r="R693" s="108"/>
      <c r="S693" s="112"/>
    </row>
    <row r="694" spans="1:19" ht="15.75" customHeight="1" x14ac:dyDescent="0.2">
      <c r="A694" s="108"/>
      <c r="B694" s="108"/>
      <c r="C694" s="108"/>
      <c r="D694" s="107"/>
      <c r="E694" s="108"/>
      <c r="F694" s="108"/>
      <c r="G694" s="108"/>
      <c r="H694" s="108"/>
      <c r="I694" s="108"/>
      <c r="J694" s="109"/>
      <c r="K694" s="109"/>
      <c r="L694" s="108"/>
      <c r="M694" s="108"/>
      <c r="N694" s="108"/>
      <c r="O694" s="112"/>
      <c r="P694" s="112"/>
      <c r="Q694" s="108"/>
      <c r="R694" s="108"/>
      <c r="S694" s="112"/>
    </row>
    <row r="695" spans="1:19" ht="15.75" customHeight="1" x14ac:dyDescent="0.2">
      <c r="A695" s="108"/>
      <c r="B695" s="108"/>
      <c r="C695" s="108"/>
      <c r="D695" s="107"/>
      <c r="E695" s="108"/>
      <c r="F695" s="108"/>
      <c r="G695" s="108"/>
      <c r="H695" s="108"/>
      <c r="I695" s="108"/>
      <c r="J695" s="109"/>
      <c r="K695" s="109"/>
      <c r="L695" s="108"/>
      <c r="M695" s="108"/>
      <c r="N695" s="108"/>
      <c r="O695" s="112"/>
      <c r="P695" s="112"/>
      <c r="Q695" s="108"/>
      <c r="R695" s="108"/>
      <c r="S695" s="112"/>
    </row>
    <row r="696" spans="1:19" ht="15.75" customHeight="1" x14ac:dyDescent="0.2">
      <c r="A696" s="108"/>
      <c r="B696" s="108"/>
      <c r="C696" s="108"/>
      <c r="D696" s="107"/>
      <c r="E696" s="108"/>
      <c r="F696" s="108"/>
      <c r="G696" s="108"/>
      <c r="H696" s="108"/>
      <c r="I696" s="108"/>
      <c r="J696" s="109"/>
      <c r="K696" s="109"/>
      <c r="L696" s="108"/>
      <c r="M696" s="108"/>
      <c r="N696" s="108"/>
      <c r="O696" s="112"/>
      <c r="P696" s="112"/>
      <c r="Q696" s="108"/>
      <c r="R696" s="108"/>
      <c r="S696" s="112"/>
    </row>
    <row r="697" spans="1:19" ht="15.75" customHeight="1" x14ac:dyDescent="0.2">
      <c r="A697" s="108"/>
      <c r="B697" s="108"/>
      <c r="C697" s="108"/>
      <c r="D697" s="107"/>
      <c r="E697" s="108"/>
      <c r="F697" s="108"/>
      <c r="G697" s="108"/>
      <c r="H697" s="108"/>
      <c r="I697" s="108"/>
      <c r="J697" s="109"/>
      <c r="K697" s="109"/>
      <c r="L697" s="108"/>
      <c r="M697" s="108"/>
      <c r="N697" s="108"/>
      <c r="O697" s="112"/>
      <c r="P697" s="112"/>
      <c r="Q697" s="108"/>
      <c r="R697" s="108"/>
      <c r="S697" s="112"/>
    </row>
    <row r="698" spans="1:19" ht="15.75" customHeight="1" x14ac:dyDescent="0.2">
      <c r="A698" s="108"/>
      <c r="B698" s="108"/>
      <c r="C698" s="108"/>
      <c r="D698" s="107"/>
      <c r="E698" s="108"/>
      <c r="F698" s="108"/>
      <c r="G698" s="108"/>
      <c r="H698" s="108"/>
      <c r="I698" s="108"/>
      <c r="J698" s="109"/>
      <c r="K698" s="109"/>
      <c r="L698" s="108"/>
      <c r="M698" s="108"/>
      <c r="N698" s="108"/>
      <c r="O698" s="112"/>
      <c r="P698" s="112"/>
      <c r="Q698" s="108"/>
      <c r="R698" s="108"/>
      <c r="S698" s="112"/>
    </row>
    <row r="699" spans="1:19" ht="15.75" customHeight="1" x14ac:dyDescent="0.2">
      <c r="A699" s="108"/>
      <c r="B699" s="108"/>
      <c r="C699" s="108"/>
      <c r="D699" s="107"/>
      <c r="E699" s="108"/>
      <c r="F699" s="108"/>
      <c r="G699" s="108"/>
      <c r="H699" s="108"/>
      <c r="I699" s="108"/>
      <c r="J699" s="109"/>
      <c r="K699" s="109"/>
      <c r="L699" s="108"/>
      <c r="M699" s="108"/>
      <c r="N699" s="108"/>
      <c r="O699" s="112"/>
      <c r="P699" s="112"/>
      <c r="Q699" s="108"/>
      <c r="R699" s="108"/>
      <c r="S699" s="112"/>
    </row>
    <row r="700" spans="1:19" ht="15.75" customHeight="1" x14ac:dyDescent="0.2">
      <c r="A700" s="108"/>
      <c r="B700" s="108"/>
      <c r="C700" s="108"/>
      <c r="D700" s="107"/>
      <c r="E700" s="108"/>
      <c r="F700" s="108"/>
      <c r="G700" s="108"/>
      <c r="H700" s="108"/>
      <c r="I700" s="108"/>
      <c r="J700" s="109"/>
      <c r="K700" s="109"/>
      <c r="L700" s="108"/>
      <c r="M700" s="108"/>
      <c r="N700" s="108"/>
      <c r="O700" s="112"/>
      <c r="P700" s="112"/>
      <c r="Q700" s="108"/>
      <c r="R700" s="108"/>
      <c r="S700" s="112"/>
    </row>
    <row r="701" spans="1:19" ht="15.75" customHeight="1" x14ac:dyDescent="0.2">
      <c r="A701" s="108"/>
      <c r="B701" s="108"/>
      <c r="C701" s="108"/>
      <c r="D701" s="107"/>
      <c r="E701" s="108"/>
      <c r="F701" s="108"/>
      <c r="G701" s="108"/>
      <c r="H701" s="108"/>
      <c r="I701" s="108"/>
      <c r="J701" s="109"/>
      <c r="K701" s="109"/>
      <c r="L701" s="108"/>
      <c r="M701" s="108"/>
      <c r="N701" s="108"/>
      <c r="O701" s="112"/>
      <c r="P701" s="112"/>
      <c r="Q701" s="108"/>
      <c r="R701" s="108"/>
      <c r="S701" s="112"/>
    </row>
    <row r="702" spans="1:19" ht="15.75" customHeight="1" x14ac:dyDescent="0.2">
      <c r="A702" s="108"/>
      <c r="B702" s="108"/>
      <c r="C702" s="108"/>
      <c r="D702" s="107"/>
      <c r="E702" s="108"/>
      <c r="F702" s="108"/>
      <c r="G702" s="108"/>
      <c r="H702" s="108"/>
      <c r="I702" s="108"/>
      <c r="J702" s="109"/>
      <c r="K702" s="109"/>
      <c r="L702" s="108"/>
      <c r="M702" s="108"/>
      <c r="N702" s="108"/>
      <c r="O702" s="112"/>
      <c r="P702" s="112"/>
      <c r="Q702" s="108"/>
      <c r="R702" s="108"/>
      <c r="S702" s="112"/>
    </row>
    <row r="703" spans="1:19" ht="15.75" customHeight="1" x14ac:dyDescent="0.2">
      <c r="A703" s="108"/>
      <c r="B703" s="108"/>
      <c r="C703" s="108"/>
      <c r="D703" s="107"/>
      <c r="E703" s="108"/>
      <c r="F703" s="108"/>
      <c r="G703" s="108"/>
      <c r="H703" s="108"/>
      <c r="I703" s="108"/>
      <c r="J703" s="109"/>
      <c r="K703" s="109"/>
      <c r="L703" s="108"/>
      <c r="M703" s="108"/>
      <c r="N703" s="108"/>
      <c r="O703" s="112"/>
      <c r="P703" s="112"/>
      <c r="Q703" s="108"/>
      <c r="R703" s="108"/>
      <c r="S703" s="112"/>
    </row>
    <row r="704" spans="1:19" ht="15.75" customHeight="1" x14ac:dyDescent="0.2">
      <c r="A704" s="108"/>
      <c r="B704" s="108"/>
      <c r="C704" s="108"/>
      <c r="D704" s="107"/>
      <c r="E704" s="108"/>
      <c r="F704" s="108"/>
      <c r="G704" s="108"/>
      <c r="H704" s="108"/>
      <c r="I704" s="108"/>
      <c r="J704" s="109"/>
      <c r="K704" s="109"/>
      <c r="L704" s="108"/>
      <c r="M704" s="108"/>
      <c r="N704" s="108"/>
      <c r="O704" s="112"/>
      <c r="P704" s="112"/>
      <c r="Q704" s="108"/>
      <c r="R704" s="108"/>
      <c r="S704" s="112"/>
    </row>
    <row r="705" spans="1:19" ht="15.75" customHeight="1" x14ac:dyDescent="0.2">
      <c r="A705" s="108"/>
      <c r="B705" s="108"/>
      <c r="C705" s="108"/>
      <c r="D705" s="107"/>
      <c r="E705" s="108"/>
      <c r="F705" s="108"/>
      <c r="G705" s="108"/>
      <c r="H705" s="108"/>
      <c r="I705" s="108"/>
      <c r="J705" s="109"/>
      <c r="K705" s="109"/>
      <c r="L705" s="108"/>
      <c r="M705" s="108"/>
      <c r="N705" s="108"/>
      <c r="O705" s="112"/>
      <c r="P705" s="112"/>
      <c r="Q705" s="108"/>
      <c r="R705" s="108"/>
      <c r="S705" s="112"/>
    </row>
    <row r="706" spans="1:19" ht="15.75" customHeight="1" x14ac:dyDescent="0.2">
      <c r="A706" s="108"/>
      <c r="B706" s="108"/>
      <c r="C706" s="108"/>
      <c r="D706" s="107"/>
      <c r="E706" s="108"/>
      <c r="F706" s="108"/>
      <c r="G706" s="108"/>
      <c r="H706" s="108"/>
      <c r="I706" s="108"/>
      <c r="J706" s="109"/>
      <c r="K706" s="109"/>
      <c r="L706" s="108"/>
      <c r="M706" s="108"/>
      <c r="N706" s="108"/>
      <c r="O706" s="112"/>
      <c r="P706" s="112"/>
      <c r="Q706" s="108"/>
      <c r="R706" s="108"/>
      <c r="S706" s="112"/>
    </row>
    <row r="707" spans="1:19" ht="15.75" customHeight="1" x14ac:dyDescent="0.2">
      <c r="A707" s="108"/>
      <c r="B707" s="108"/>
      <c r="C707" s="108"/>
      <c r="D707" s="107"/>
      <c r="E707" s="108"/>
      <c r="F707" s="108"/>
      <c r="G707" s="108"/>
      <c r="H707" s="108"/>
      <c r="I707" s="108"/>
      <c r="J707" s="109"/>
      <c r="K707" s="109"/>
      <c r="L707" s="108"/>
      <c r="M707" s="108"/>
      <c r="N707" s="108"/>
      <c r="O707" s="112"/>
      <c r="P707" s="112"/>
      <c r="Q707" s="108"/>
      <c r="R707" s="108"/>
      <c r="S707" s="112"/>
    </row>
    <row r="708" spans="1:19" ht="15.75" customHeight="1" x14ac:dyDescent="0.2">
      <c r="A708" s="108"/>
      <c r="B708" s="108"/>
      <c r="C708" s="108"/>
      <c r="D708" s="107"/>
      <c r="E708" s="108"/>
      <c r="F708" s="108"/>
      <c r="G708" s="108"/>
      <c r="H708" s="108"/>
      <c r="I708" s="108"/>
      <c r="J708" s="109"/>
      <c r="K708" s="109"/>
      <c r="L708" s="108"/>
      <c r="M708" s="108"/>
      <c r="N708" s="108"/>
      <c r="O708" s="112"/>
      <c r="P708" s="112"/>
      <c r="Q708" s="108"/>
      <c r="R708" s="108"/>
      <c r="S708" s="112"/>
    </row>
    <row r="709" spans="1:19" ht="15.75" customHeight="1" x14ac:dyDescent="0.2">
      <c r="A709" s="108"/>
      <c r="B709" s="108"/>
      <c r="C709" s="108"/>
      <c r="D709" s="107"/>
      <c r="E709" s="108"/>
      <c r="F709" s="108"/>
      <c r="G709" s="108"/>
      <c r="H709" s="108"/>
      <c r="I709" s="108"/>
      <c r="J709" s="109"/>
      <c r="K709" s="109"/>
      <c r="L709" s="108"/>
      <c r="M709" s="108"/>
      <c r="N709" s="108"/>
      <c r="O709" s="112"/>
      <c r="P709" s="112"/>
      <c r="Q709" s="108"/>
      <c r="R709" s="108"/>
      <c r="S709" s="112"/>
    </row>
    <row r="710" spans="1:19" ht="15.75" customHeight="1" x14ac:dyDescent="0.2">
      <c r="A710" s="108"/>
      <c r="B710" s="108"/>
      <c r="C710" s="108"/>
      <c r="D710" s="107"/>
      <c r="E710" s="108"/>
      <c r="F710" s="108"/>
      <c r="G710" s="108"/>
      <c r="H710" s="108"/>
      <c r="I710" s="108"/>
      <c r="J710" s="109"/>
      <c r="K710" s="109"/>
      <c r="L710" s="108"/>
      <c r="M710" s="108"/>
      <c r="N710" s="108"/>
      <c r="O710" s="112"/>
      <c r="P710" s="112"/>
      <c r="Q710" s="108"/>
      <c r="R710" s="108"/>
      <c r="S710" s="112"/>
    </row>
    <row r="711" spans="1:19" ht="15.75" customHeight="1" x14ac:dyDescent="0.2">
      <c r="A711" s="108"/>
      <c r="B711" s="108"/>
      <c r="C711" s="108"/>
      <c r="D711" s="107"/>
      <c r="E711" s="108"/>
      <c r="F711" s="108"/>
      <c r="G711" s="108"/>
      <c r="H711" s="108"/>
      <c r="I711" s="108"/>
      <c r="J711" s="109"/>
      <c r="K711" s="109"/>
      <c r="L711" s="108"/>
      <c r="M711" s="108"/>
      <c r="N711" s="108"/>
      <c r="O711" s="112"/>
      <c r="P711" s="112"/>
      <c r="Q711" s="108"/>
      <c r="R711" s="108"/>
      <c r="S711" s="112"/>
    </row>
    <row r="712" spans="1:19" ht="15.75" customHeight="1" x14ac:dyDescent="0.2">
      <c r="A712" s="108"/>
      <c r="B712" s="108"/>
      <c r="C712" s="108"/>
      <c r="D712" s="107"/>
      <c r="E712" s="108"/>
      <c r="F712" s="108"/>
      <c r="G712" s="108"/>
      <c r="H712" s="108"/>
      <c r="I712" s="108"/>
      <c r="J712" s="109"/>
      <c r="K712" s="109"/>
      <c r="L712" s="108"/>
      <c r="M712" s="108"/>
      <c r="N712" s="108"/>
      <c r="O712" s="112"/>
      <c r="P712" s="112"/>
      <c r="Q712" s="108"/>
      <c r="R712" s="108"/>
      <c r="S712" s="112"/>
    </row>
    <row r="713" spans="1:19" ht="15.75" customHeight="1" x14ac:dyDescent="0.2">
      <c r="A713" s="108"/>
      <c r="B713" s="108"/>
      <c r="C713" s="108"/>
      <c r="D713" s="107"/>
      <c r="E713" s="108"/>
      <c r="F713" s="108"/>
      <c r="G713" s="108"/>
      <c r="H713" s="108"/>
      <c r="I713" s="108"/>
      <c r="J713" s="109"/>
      <c r="K713" s="109"/>
      <c r="L713" s="108"/>
      <c r="M713" s="108"/>
      <c r="N713" s="108"/>
      <c r="O713" s="112"/>
      <c r="P713" s="112"/>
      <c r="Q713" s="108"/>
      <c r="R713" s="108"/>
      <c r="S713" s="112"/>
    </row>
    <row r="714" spans="1:19" ht="15.75" customHeight="1" x14ac:dyDescent="0.2">
      <c r="A714" s="108"/>
      <c r="B714" s="108"/>
      <c r="C714" s="108"/>
      <c r="D714" s="107"/>
      <c r="E714" s="108"/>
      <c r="F714" s="108"/>
      <c r="G714" s="108"/>
      <c r="H714" s="108"/>
      <c r="I714" s="108"/>
      <c r="J714" s="109"/>
      <c r="K714" s="109"/>
      <c r="L714" s="108"/>
      <c r="M714" s="108"/>
      <c r="N714" s="108"/>
      <c r="O714" s="112"/>
      <c r="P714" s="112"/>
      <c r="Q714" s="108"/>
      <c r="R714" s="108"/>
      <c r="S714" s="112"/>
    </row>
    <row r="715" spans="1:19" ht="15.75" customHeight="1" x14ac:dyDescent="0.2">
      <c r="A715" s="108"/>
      <c r="B715" s="108"/>
      <c r="C715" s="108"/>
      <c r="D715" s="107"/>
      <c r="E715" s="108"/>
      <c r="F715" s="108"/>
      <c r="G715" s="108"/>
      <c r="H715" s="108"/>
      <c r="I715" s="108"/>
      <c r="J715" s="109"/>
      <c r="K715" s="109"/>
      <c r="L715" s="108"/>
      <c r="M715" s="108"/>
      <c r="N715" s="108"/>
      <c r="O715" s="112"/>
      <c r="P715" s="112"/>
      <c r="Q715" s="108"/>
      <c r="R715" s="108"/>
      <c r="S715" s="112"/>
    </row>
    <row r="716" spans="1:19" ht="15.75" customHeight="1" x14ac:dyDescent="0.2">
      <c r="A716" s="108"/>
      <c r="B716" s="108"/>
      <c r="C716" s="108"/>
      <c r="D716" s="107"/>
      <c r="E716" s="108"/>
      <c r="F716" s="108"/>
      <c r="G716" s="108"/>
      <c r="H716" s="108"/>
      <c r="I716" s="108"/>
      <c r="J716" s="109"/>
      <c r="K716" s="109"/>
      <c r="L716" s="108"/>
      <c r="M716" s="108"/>
      <c r="N716" s="108"/>
      <c r="O716" s="112"/>
      <c r="P716" s="112"/>
      <c r="Q716" s="108"/>
      <c r="R716" s="108"/>
      <c r="S716" s="112"/>
    </row>
    <row r="717" spans="1:19" ht="15.75" customHeight="1" x14ac:dyDescent="0.2">
      <c r="A717" s="108"/>
      <c r="B717" s="108"/>
      <c r="C717" s="108"/>
      <c r="D717" s="107"/>
      <c r="E717" s="108"/>
      <c r="F717" s="108"/>
      <c r="G717" s="108"/>
      <c r="H717" s="108"/>
      <c r="I717" s="108"/>
      <c r="J717" s="109"/>
      <c r="K717" s="109"/>
      <c r="L717" s="108"/>
      <c r="M717" s="108"/>
      <c r="N717" s="108"/>
      <c r="O717" s="112"/>
      <c r="P717" s="112"/>
      <c r="Q717" s="108"/>
      <c r="R717" s="108"/>
      <c r="S717" s="112"/>
    </row>
    <row r="718" spans="1:19" ht="15.75" customHeight="1" x14ac:dyDescent="0.2">
      <c r="A718" s="108"/>
      <c r="B718" s="108"/>
      <c r="C718" s="108"/>
      <c r="D718" s="107"/>
      <c r="E718" s="108"/>
      <c r="F718" s="108"/>
      <c r="G718" s="108"/>
      <c r="H718" s="108"/>
      <c r="I718" s="108"/>
      <c r="J718" s="109"/>
      <c r="K718" s="109"/>
      <c r="L718" s="108"/>
      <c r="M718" s="108"/>
      <c r="N718" s="108"/>
      <c r="O718" s="112"/>
      <c r="P718" s="112"/>
      <c r="Q718" s="108"/>
      <c r="R718" s="108"/>
      <c r="S718" s="112"/>
    </row>
    <row r="719" spans="1:19" ht="15.75" customHeight="1" x14ac:dyDescent="0.2">
      <c r="A719" s="108"/>
      <c r="B719" s="108"/>
      <c r="C719" s="108"/>
      <c r="D719" s="107"/>
      <c r="E719" s="108"/>
      <c r="F719" s="108"/>
      <c r="G719" s="108"/>
      <c r="H719" s="108"/>
      <c r="I719" s="108"/>
      <c r="J719" s="109"/>
      <c r="K719" s="109"/>
      <c r="L719" s="108"/>
      <c r="M719" s="108"/>
      <c r="N719" s="108"/>
      <c r="O719" s="112"/>
      <c r="P719" s="112"/>
      <c r="Q719" s="108"/>
      <c r="R719" s="108"/>
      <c r="S719" s="112"/>
    </row>
    <row r="720" spans="1:19" ht="15.75" customHeight="1" x14ac:dyDescent="0.2">
      <c r="A720" s="108"/>
      <c r="B720" s="108"/>
      <c r="C720" s="108"/>
      <c r="D720" s="107"/>
      <c r="E720" s="108"/>
      <c r="F720" s="108"/>
      <c r="G720" s="108"/>
      <c r="H720" s="108"/>
      <c r="I720" s="108"/>
      <c r="J720" s="109"/>
      <c r="K720" s="109"/>
      <c r="L720" s="108"/>
      <c r="M720" s="108"/>
      <c r="N720" s="108"/>
      <c r="O720" s="112"/>
      <c r="P720" s="112"/>
      <c r="Q720" s="108"/>
      <c r="R720" s="108"/>
      <c r="S720" s="112"/>
    </row>
    <row r="721" spans="1:19" ht="15.75" customHeight="1" x14ac:dyDescent="0.2">
      <c r="A721" s="108"/>
      <c r="B721" s="108"/>
      <c r="C721" s="108"/>
      <c r="D721" s="107"/>
      <c r="E721" s="108"/>
      <c r="F721" s="108"/>
      <c r="G721" s="108"/>
      <c r="H721" s="108"/>
      <c r="I721" s="108"/>
      <c r="J721" s="109"/>
      <c r="K721" s="109"/>
      <c r="L721" s="108"/>
      <c r="M721" s="108"/>
      <c r="N721" s="108"/>
      <c r="O721" s="112"/>
      <c r="P721" s="112"/>
      <c r="Q721" s="108"/>
      <c r="R721" s="108"/>
      <c r="S721" s="112"/>
    </row>
    <row r="722" spans="1:19" ht="15.75" customHeight="1" x14ac:dyDescent="0.2">
      <c r="A722" s="108"/>
      <c r="B722" s="108"/>
      <c r="C722" s="108"/>
      <c r="D722" s="107"/>
      <c r="E722" s="108"/>
      <c r="F722" s="108"/>
      <c r="G722" s="108"/>
      <c r="H722" s="108"/>
      <c r="I722" s="108"/>
      <c r="J722" s="109"/>
      <c r="K722" s="109"/>
      <c r="L722" s="108"/>
      <c r="M722" s="108"/>
      <c r="N722" s="108"/>
      <c r="O722" s="112"/>
      <c r="P722" s="112"/>
      <c r="Q722" s="108"/>
      <c r="R722" s="108"/>
      <c r="S722" s="112"/>
    </row>
    <row r="723" spans="1:19" ht="15.75" customHeight="1" x14ac:dyDescent="0.2">
      <c r="A723" s="108"/>
      <c r="B723" s="108"/>
      <c r="C723" s="108"/>
      <c r="D723" s="107"/>
      <c r="E723" s="108"/>
      <c r="F723" s="108"/>
      <c r="G723" s="108"/>
      <c r="H723" s="108"/>
      <c r="I723" s="108"/>
      <c r="J723" s="109"/>
      <c r="K723" s="109"/>
      <c r="L723" s="108"/>
      <c r="M723" s="108"/>
      <c r="N723" s="108"/>
      <c r="O723" s="112"/>
      <c r="P723" s="112"/>
      <c r="Q723" s="108"/>
      <c r="R723" s="108"/>
      <c r="S723" s="112"/>
    </row>
    <row r="724" spans="1:19" ht="15.75" customHeight="1" x14ac:dyDescent="0.2">
      <c r="A724" s="108"/>
      <c r="B724" s="108"/>
      <c r="C724" s="108"/>
      <c r="D724" s="107"/>
      <c r="E724" s="108"/>
      <c r="F724" s="108"/>
      <c r="G724" s="108"/>
      <c r="H724" s="108"/>
      <c r="I724" s="108"/>
      <c r="J724" s="109"/>
      <c r="K724" s="109"/>
      <c r="L724" s="108"/>
      <c r="M724" s="108"/>
      <c r="N724" s="108"/>
      <c r="O724" s="112"/>
      <c r="P724" s="112"/>
      <c r="Q724" s="108"/>
      <c r="R724" s="108"/>
      <c r="S724" s="112"/>
    </row>
    <row r="725" spans="1:19" ht="15.75" customHeight="1" x14ac:dyDescent="0.2">
      <c r="A725" s="108"/>
      <c r="B725" s="108"/>
      <c r="C725" s="108"/>
      <c r="D725" s="107"/>
      <c r="E725" s="108"/>
      <c r="F725" s="108"/>
      <c r="G725" s="108"/>
      <c r="H725" s="108"/>
      <c r="I725" s="108"/>
      <c r="J725" s="109"/>
      <c r="K725" s="109"/>
      <c r="L725" s="108"/>
      <c r="M725" s="108"/>
      <c r="N725" s="108"/>
      <c r="O725" s="112"/>
      <c r="P725" s="112"/>
      <c r="Q725" s="108"/>
      <c r="R725" s="108"/>
      <c r="S725" s="112"/>
    </row>
    <row r="726" spans="1:19" ht="15.75" customHeight="1" x14ac:dyDescent="0.2">
      <c r="A726" s="108"/>
      <c r="B726" s="108"/>
      <c r="C726" s="108"/>
      <c r="D726" s="107"/>
      <c r="E726" s="108"/>
      <c r="F726" s="108"/>
      <c r="G726" s="108"/>
      <c r="H726" s="108"/>
      <c r="I726" s="108"/>
      <c r="J726" s="109"/>
      <c r="K726" s="109"/>
      <c r="L726" s="108"/>
      <c r="M726" s="108"/>
      <c r="N726" s="108"/>
      <c r="O726" s="112"/>
      <c r="P726" s="112"/>
      <c r="Q726" s="108"/>
      <c r="R726" s="108"/>
      <c r="S726" s="112"/>
    </row>
    <row r="727" spans="1:19" ht="15.75" customHeight="1" x14ac:dyDescent="0.2">
      <c r="A727" s="108"/>
      <c r="B727" s="108"/>
      <c r="C727" s="108"/>
      <c r="D727" s="107"/>
      <c r="E727" s="108"/>
      <c r="F727" s="108"/>
      <c r="G727" s="108"/>
      <c r="H727" s="108"/>
      <c r="I727" s="108"/>
      <c r="J727" s="109"/>
      <c r="K727" s="109"/>
      <c r="L727" s="108"/>
      <c r="M727" s="108"/>
      <c r="N727" s="108"/>
      <c r="O727" s="112"/>
      <c r="P727" s="112"/>
      <c r="Q727" s="108"/>
      <c r="R727" s="108"/>
      <c r="S727" s="112"/>
    </row>
    <row r="728" spans="1:19" ht="15.75" customHeight="1" x14ac:dyDescent="0.2">
      <c r="A728" s="108"/>
      <c r="B728" s="108"/>
      <c r="C728" s="108"/>
      <c r="D728" s="107"/>
      <c r="E728" s="108"/>
      <c r="F728" s="108"/>
      <c r="G728" s="108"/>
      <c r="H728" s="108"/>
      <c r="I728" s="108"/>
      <c r="J728" s="109"/>
      <c r="K728" s="109"/>
      <c r="L728" s="108"/>
      <c r="M728" s="108"/>
      <c r="N728" s="108"/>
      <c r="O728" s="112"/>
      <c r="P728" s="112"/>
      <c r="Q728" s="108"/>
      <c r="R728" s="108"/>
      <c r="S728" s="112"/>
    </row>
    <row r="729" spans="1:19" ht="15.75" customHeight="1" x14ac:dyDescent="0.2">
      <c r="A729" s="108"/>
      <c r="B729" s="108"/>
      <c r="C729" s="108"/>
      <c r="D729" s="107"/>
      <c r="E729" s="108"/>
      <c r="F729" s="108"/>
      <c r="G729" s="108"/>
      <c r="H729" s="108"/>
      <c r="I729" s="108"/>
      <c r="J729" s="109"/>
      <c r="K729" s="109"/>
      <c r="L729" s="108"/>
      <c r="M729" s="108"/>
      <c r="N729" s="108"/>
      <c r="O729" s="112"/>
      <c r="P729" s="112"/>
      <c r="Q729" s="108"/>
      <c r="R729" s="108"/>
      <c r="S729" s="112"/>
    </row>
    <row r="730" spans="1:19" ht="15.75" customHeight="1" x14ac:dyDescent="0.2">
      <c r="A730" s="108"/>
      <c r="B730" s="108"/>
      <c r="C730" s="108"/>
      <c r="D730" s="107"/>
      <c r="E730" s="108"/>
      <c r="F730" s="108"/>
      <c r="G730" s="108"/>
      <c r="H730" s="108"/>
      <c r="I730" s="108"/>
      <c r="J730" s="109"/>
      <c r="K730" s="109"/>
      <c r="L730" s="108"/>
      <c r="M730" s="108"/>
      <c r="N730" s="108"/>
      <c r="O730" s="112"/>
      <c r="P730" s="112"/>
      <c r="Q730" s="108"/>
      <c r="R730" s="108"/>
      <c r="S730" s="112"/>
    </row>
    <row r="731" spans="1:19" ht="15.75" customHeight="1" x14ac:dyDescent="0.2">
      <c r="A731" s="108"/>
      <c r="B731" s="108"/>
      <c r="C731" s="108"/>
      <c r="D731" s="107"/>
      <c r="E731" s="108"/>
      <c r="F731" s="108"/>
      <c r="G731" s="108"/>
      <c r="H731" s="108"/>
      <c r="I731" s="108"/>
      <c r="J731" s="109"/>
      <c r="K731" s="109"/>
      <c r="L731" s="108"/>
      <c r="M731" s="108"/>
      <c r="N731" s="108"/>
      <c r="O731" s="112"/>
      <c r="P731" s="112"/>
      <c r="Q731" s="108"/>
      <c r="R731" s="108"/>
      <c r="S731" s="112"/>
    </row>
    <row r="732" spans="1:19" ht="15.75" customHeight="1" x14ac:dyDescent="0.2">
      <c r="A732" s="108"/>
      <c r="B732" s="108"/>
      <c r="C732" s="108"/>
      <c r="D732" s="107"/>
      <c r="E732" s="108"/>
      <c r="F732" s="108"/>
      <c r="G732" s="108"/>
      <c r="H732" s="108"/>
      <c r="I732" s="108"/>
      <c r="J732" s="109"/>
      <c r="K732" s="109"/>
      <c r="L732" s="108"/>
      <c r="M732" s="108"/>
      <c r="N732" s="108"/>
      <c r="O732" s="112"/>
      <c r="P732" s="112"/>
      <c r="Q732" s="108"/>
      <c r="R732" s="108"/>
      <c r="S732" s="112"/>
    </row>
    <row r="733" spans="1:19" ht="15.75" customHeight="1" x14ac:dyDescent="0.2">
      <c r="A733" s="108"/>
      <c r="B733" s="108"/>
      <c r="C733" s="108"/>
      <c r="D733" s="107"/>
      <c r="E733" s="108"/>
      <c r="F733" s="108"/>
      <c r="G733" s="108"/>
      <c r="H733" s="108"/>
      <c r="I733" s="108"/>
      <c r="J733" s="109"/>
      <c r="K733" s="109"/>
      <c r="L733" s="108"/>
      <c r="M733" s="108"/>
      <c r="N733" s="108"/>
      <c r="O733" s="112"/>
      <c r="P733" s="112"/>
      <c r="Q733" s="108"/>
      <c r="R733" s="108"/>
      <c r="S733" s="112"/>
    </row>
    <row r="734" spans="1:19" ht="15.75" customHeight="1" x14ac:dyDescent="0.2">
      <c r="A734" s="108"/>
      <c r="B734" s="108"/>
      <c r="C734" s="108"/>
      <c r="D734" s="107"/>
      <c r="E734" s="108"/>
      <c r="F734" s="108"/>
      <c r="G734" s="108"/>
      <c r="H734" s="108"/>
      <c r="I734" s="108"/>
      <c r="J734" s="109"/>
      <c r="K734" s="109"/>
      <c r="L734" s="108"/>
      <c r="M734" s="108"/>
      <c r="N734" s="108"/>
      <c r="O734" s="112"/>
      <c r="P734" s="112"/>
      <c r="Q734" s="108"/>
      <c r="R734" s="108"/>
      <c r="S734" s="112"/>
    </row>
    <row r="735" spans="1:19" ht="15.75" customHeight="1" x14ac:dyDescent="0.2">
      <c r="A735" s="108"/>
      <c r="B735" s="108"/>
      <c r="C735" s="108"/>
      <c r="D735" s="107"/>
      <c r="E735" s="108"/>
      <c r="F735" s="108"/>
      <c r="G735" s="108"/>
      <c r="H735" s="108"/>
      <c r="I735" s="108"/>
      <c r="J735" s="109"/>
      <c r="K735" s="109"/>
      <c r="L735" s="108"/>
      <c r="M735" s="108"/>
      <c r="N735" s="108"/>
      <c r="O735" s="112"/>
      <c r="P735" s="112"/>
      <c r="Q735" s="108"/>
      <c r="R735" s="108"/>
      <c r="S735" s="112"/>
    </row>
    <row r="736" spans="1:19" ht="15.75" customHeight="1" x14ac:dyDescent="0.2">
      <c r="A736" s="108"/>
      <c r="B736" s="108"/>
      <c r="C736" s="108"/>
      <c r="D736" s="107"/>
      <c r="E736" s="108"/>
      <c r="F736" s="108"/>
      <c r="G736" s="108"/>
      <c r="H736" s="108"/>
      <c r="I736" s="108"/>
      <c r="J736" s="109"/>
      <c r="K736" s="109"/>
      <c r="L736" s="108"/>
      <c r="M736" s="108"/>
      <c r="N736" s="108"/>
      <c r="O736" s="112"/>
      <c r="P736" s="112"/>
      <c r="Q736" s="108"/>
      <c r="R736" s="108"/>
      <c r="S736" s="112"/>
    </row>
    <row r="737" spans="1:19" ht="15.75" customHeight="1" x14ac:dyDescent="0.2">
      <c r="A737" s="108"/>
      <c r="B737" s="108"/>
      <c r="C737" s="108"/>
      <c r="D737" s="107"/>
      <c r="E737" s="108"/>
      <c r="F737" s="108"/>
      <c r="G737" s="108"/>
      <c r="H737" s="108"/>
      <c r="I737" s="108"/>
      <c r="J737" s="109"/>
      <c r="K737" s="109"/>
      <c r="L737" s="108"/>
      <c r="M737" s="108"/>
      <c r="N737" s="108"/>
      <c r="O737" s="112"/>
      <c r="P737" s="112"/>
      <c r="Q737" s="108"/>
      <c r="R737" s="108"/>
      <c r="S737" s="112"/>
    </row>
    <row r="738" spans="1:19" ht="15.75" customHeight="1" x14ac:dyDescent="0.2">
      <c r="A738" s="108"/>
      <c r="B738" s="108"/>
      <c r="C738" s="108"/>
      <c r="D738" s="107"/>
      <c r="E738" s="108"/>
      <c r="F738" s="108"/>
      <c r="G738" s="108"/>
      <c r="H738" s="108"/>
      <c r="I738" s="108"/>
      <c r="J738" s="109"/>
      <c r="K738" s="109"/>
      <c r="L738" s="108"/>
      <c r="M738" s="108"/>
      <c r="N738" s="108"/>
      <c r="O738" s="112"/>
      <c r="P738" s="112"/>
      <c r="Q738" s="108"/>
      <c r="R738" s="108"/>
      <c r="S738" s="112"/>
    </row>
    <row r="739" spans="1:19" ht="15.75" customHeight="1" x14ac:dyDescent="0.2">
      <c r="A739" s="108"/>
      <c r="B739" s="108"/>
      <c r="C739" s="108"/>
      <c r="D739" s="107"/>
      <c r="E739" s="108"/>
      <c r="F739" s="108"/>
      <c r="G739" s="108"/>
      <c r="H739" s="108"/>
      <c r="I739" s="108"/>
      <c r="J739" s="109"/>
      <c r="K739" s="109"/>
      <c r="L739" s="108"/>
      <c r="M739" s="108"/>
      <c r="N739" s="108"/>
      <c r="O739" s="112"/>
      <c r="P739" s="112"/>
      <c r="Q739" s="108"/>
      <c r="R739" s="108"/>
      <c r="S739" s="112"/>
    </row>
    <row r="740" spans="1:19" ht="15.75" customHeight="1" x14ac:dyDescent="0.2">
      <c r="A740" s="108"/>
      <c r="B740" s="108"/>
      <c r="C740" s="108"/>
      <c r="D740" s="107"/>
      <c r="E740" s="108"/>
      <c r="F740" s="108"/>
      <c r="G740" s="108"/>
      <c r="H740" s="108"/>
      <c r="I740" s="108"/>
      <c r="J740" s="109"/>
      <c r="K740" s="109"/>
      <c r="L740" s="108"/>
      <c r="M740" s="108"/>
      <c r="N740" s="108"/>
      <c r="O740" s="112"/>
      <c r="P740" s="112"/>
      <c r="Q740" s="108"/>
      <c r="R740" s="108"/>
      <c r="S740" s="112"/>
    </row>
    <row r="741" spans="1:19" ht="15.75" customHeight="1" x14ac:dyDescent="0.2">
      <c r="A741" s="108"/>
      <c r="B741" s="108"/>
      <c r="C741" s="108"/>
      <c r="D741" s="107"/>
      <c r="E741" s="108"/>
      <c r="F741" s="108"/>
      <c r="G741" s="108"/>
      <c r="H741" s="108"/>
      <c r="I741" s="108"/>
      <c r="J741" s="109"/>
      <c r="K741" s="109"/>
      <c r="L741" s="108"/>
      <c r="M741" s="108"/>
      <c r="N741" s="108"/>
      <c r="O741" s="112"/>
      <c r="P741" s="112"/>
      <c r="Q741" s="108"/>
      <c r="R741" s="108"/>
      <c r="S741" s="112"/>
    </row>
    <row r="742" spans="1:19" ht="15.75" customHeight="1" x14ac:dyDescent="0.2">
      <c r="A742" s="108"/>
      <c r="B742" s="108"/>
      <c r="C742" s="108"/>
      <c r="D742" s="107"/>
      <c r="E742" s="108"/>
      <c r="F742" s="108"/>
      <c r="G742" s="108"/>
      <c r="H742" s="108"/>
      <c r="I742" s="108"/>
      <c r="J742" s="109"/>
      <c r="K742" s="109"/>
      <c r="L742" s="108"/>
      <c r="M742" s="108"/>
      <c r="N742" s="108"/>
      <c r="O742" s="112"/>
      <c r="P742" s="112"/>
      <c r="Q742" s="108"/>
      <c r="R742" s="108"/>
      <c r="S742" s="112"/>
    </row>
    <row r="743" spans="1:19" ht="15.75" customHeight="1" x14ac:dyDescent="0.2">
      <c r="A743" s="108"/>
      <c r="B743" s="108"/>
      <c r="C743" s="108"/>
      <c r="D743" s="107"/>
      <c r="E743" s="108"/>
      <c r="F743" s="108"/>
      <c r="G743" s="108"/>
      <c r="H743" s="108"/>
      <c r="I743" s="108"/>
      <c r="J743" s="109"/>
      <c r="K743" s="109"/>
      <c r="L743" s="108"/>
      <c r="M743" s="108"/>
      <c r="N743" s="108"/>
      <c r="O743" s="112"/>
      <c r="P743" s="112"/>
      <c r="Q743" s="108"/>
      <c r="R743" s="108"/>
      <c r="S743" s="112"/>
    </row>
    <row r="744" spans="1:19" ht="15.75" customHeight="1" x14ac:dyDescent="0.2">
      <c r="A744" s="108"/>
      <c r="B744" s="108"/>
      <c r="C744" s="108"/>
      <c r="D744" s="107"/>
      <c r="E744" s="108"/>
      <c r="F744" s="108"/>
      <c r="G744" s="108"/>
      <c r="H744" s="108"/>
      <c r="I744" s="108"/>
      <c r="J744" s="109"/>
      <c r="K744" s="109"/>
      <c r="L744" s="108"/>
      <c r="M744" s="108"/>
      <c r="N744" s="108"/>
      <c r="O744" s="112"/>
      <c r="P744" s="112"/>
      <c r="Q744" s="108"/>
      <c r="R744" s="108"/>
      <c r="S744" s="112"/>
    </row>
    <row r="745" spans="1:19" ht="15.75" customHeight="1" x14ac:dyDescent="0.2">
      <c r="A745" s="108"/>
      <c r="B745" s="108"/>
      <c r="C745" s="108"/>
      <c r="D745" s="107"/>
      <c r="E745" s="108"/>
      <c r="F745" s="108"/>
      <c r="G745" s="108"/>
      <c r="H745" s="108"/>
      <c r="I745" s="108"/>
      <c r="J745" s="109"/>
      <c r="K745" s="109"/>
      <c r="L745" s="108"/>
      <c r="M745" s="108"/>
      <c r="N745" s="108"/>
      <c r="O745" s="112"/>
      <c r="P745" s="112"/>
      <c r="Q745" s="108"/>
      <c r="R745" s="108"/>
      <c r="S745" s="112"/>
    </row>
    <row r="746" spans="1:19" ht="15.75" customHeight="1" x14ac:dyDescent="0.2">
      <c r="A746" s="108"/>
      <c r="B746" s="108"/>
      <c r="C746" s="108"/>
      <c r="D746" s="107"/>
      <c r="E746" s="108"/>
      <c r="F746" s="108"/>
      <c r="G746" s="108"/>
      <c r="H746" s="108"/>
      <c r="I746" s="108"/>
      <c r="J746" s="109"/>
      <c r="K746" s="109"/>
      <c r="L746" s="108"/>
      <c r="M746" s="108"/>
      <c r="N746" s="108"/>
      <c r="O746" s="112"/>
      <c r="P746" s="112"/>
      <c r="Q746" s="108"/>
      <c r="R746" s="108"/>
      <c r="S746" s="112"/>
    </row>
    <row r="747" spans="1:19" ht="15.75" customHeight="1" x14ac:dyDescent="0.2">
      <c r="A747" s="108"/>
      <c r="B747" s="108"/>
      <c r="C747" s="108"/>
      <c r="D747" s="107"/>
      <c r="E747" s="108"/>
      <c r="F747" s="108"/>
      <c r="G747" s="108"/>
      <c r="H747" s="108"/>
      <c r="I747" s="108"/>
      <c r="J747" s="109"/>
      <c r="K747" s="109"/>
      <c r="L747" s="108"/>
      <c r="M747" s="108"/>
      <c r="N747" s="108"/>
      <c r="O747" s="112"/>
      <c r="P747" s="112"/>
      <c r="Q747" s="108"/>
      <c r="R747" s="108"/>
      <c r="S747" s="112"/>
    </row>
    <row r="748" spans="1:19" ht="15.75" customHeight="1" x14ac:dyDescent="0.2">
      <c r="A748" s="108"/>
      <c r="B748" s="108"/>
      <c r="C748" s="108"/>
      <c r="D748" s="107"/>
      <c r="E748" s="108"/>
      <c r="F748" s="108"/>
      <c r="G748" s="108"/>
      <c r="H748" s="108"/>
      <c r="I748" s="108"/>
      <c r="J748" s="109"/>
      <c r="K748" s="109"/>
      <c r="L748" s="108"/>
      <c r="M748" s="108"/>
      <c r="N748" s="108"/>
      <c r="O748" s="112"/>
      <c r="P748" s="112"/>
      <c r="Q748" s="108"/>
      <c r="R748" s="108"/>
      <c r="S748" s="112"/>
    </row>
    <row r="749" spans="1:19" ht="15.75" customHeight="1" x14ac:dyDescent="0.2">
      <c r="A749" s="108"/>
      <c r="B749" s="108"/>
      <c r="C749" s="108"/>
      <c r="D749" s="107"/>
      <c r="E749" s="108"/>
      <c r="F749" s="108"/>
      <c r="G749" s="108"/>
      <c r="H749" s="108"/>
      <c r="I749" s="108"/>
      <c r="J749" s="109"/>
      <c r="K749" s="109"/>
      <c r="L749" s="108"/>
      <c r="M749" s="108"/>
      <c r="N749" s="108"/>
      <c r="O749" s="112"/>
      <c r="P749" s="112"/>
      <c r="Q749" s="108"/>
      <c r="R749" s="108"/>
      <c r="S749" s="112"/>
    </row>
    <row r="750" spans="1:19" ht="15.75" customHeight="1" x14ac:dyDescent="0.2">
      <c r="A750" s="108"/>
      <c r="B750" s="108"/>
      <c r="C750" s="108"/>
      <c r="D750" s="107"/>
      <c r="E750" s="108"/>
      <c r="F750" s="108"/>
      <c r="G750" s="108"/>
      <c r="H750" s="108"/>
      <c r="I750" s="108"/>
      <c r="J750" s="109"/>
      <c r="K750" s="109"/>
      <c r="L750" s="108"/>
      <c r="M750" s="108"/>
      <c r="N750" s="108"/>
      <c r="O750" s="112"/>
      <c r="P750" s="112"/>
      <c r="Q750" s="108"/>
      <c r="R750" s="108"/>
      <c r="S750" s="112"/>
    </row>
    <row r="751" spans="1:19" ht="15.75" customHeight="1" x14ac:dyDescent="0.2">
      <c r="A751" s="108"/>
      <c r="B751" s="108"/>
      <c r="C751" s="108"/>
      <c r="D751" s="107"/>
      <c r="E751" s="108"/>
      <c r="F751" s="108"/>
      <c r="G751" s="108"/>
      <c r="H751" s="108"/>
      <c r="I751" s="108"/>
      <c r="J751" s="109"/>
      <c r="K751" s="109"/>
      <c r="L751" s="108"/>
      <c r="M751" s="108"/>
      <c r="N751" s="108"/>
      <c r="O751" s="112"/>
      <c r="P751" s="112"/>
      <c r="Q751" s="108"/>
      <c r="R751" s="108"/>
      <c r="S751" s="112"/>
    </row>
    <row r="752" spans="1:19" ht="15.75" customHeight="1" x14ac:dyDescent="0.2">
      <c r="A752" s="108"/>
      <c r="B752" s="108"/>
      <c r="C752" s="108"/>
      <c r="D752" s="107"/>
      <c r="E752" s="108"/>
      <c r="F752" s="108"/>
      <c r="G752" s="108"/>
      <c r="H752" s="108"/>
      <c r="I752" s="108"/>
      <c r="J752" s="109"/>
      <c r="K752" s="109"/>
      <c r="L752" s="108"/>
      <c r="M752" s="108"/>
      <c r="N752" s="108"/>
      <c r="O752" s="112"/>
      <c r="P752" s="112"/>
      <c r="Q752" s="108"/>
      <c r="R752" s="108"/>
      <c r="S752" s="112"/>
    </row>
    <row r="753" spans="1:19" ht="15.75" customHeight="1" x14ac:dyDescent="0.2">
      <c r="A753" s="108"/>
      <c r="B753" s="108"/>
      <c r="C753" s="108"/>
      <c r="D753" s="107"/>
      <c r="E753" s="108"/>
      <c r="F753" s="108"/>
      <c r="G753" s="108"/>
      <c r="H753" s="108"/>
      <c r="I753" s="108"/>
      <c r="J753" s="109"/>
      <c r="K753" s="109"/>
      <c r="L753" s="108"/>
      <c r="M753" s="108"/>
      <c r="N753" s="108"/>
      <c r="O753" s="112"/>
      <c r="P753" s="112"/>
      <c r="Q753" s="108"/>
      <c r="R753" s="108"/>
      <c r="S753" s="112"/>
    </row>
    <row r="754" spans="1:19" ht="15.75" customHeight="1" x14ac:dyDescent="0.2">
      <c r="A754" s="108"/>
      <c r="B754" s="108"/>
      <c r="C754" s="108"/>
      <c r="D754" s="107"/>
      <c r="E754" s="108"/>
      <c r="F754" s="108"/>
      <c r="G754" s="108"/>
      <c r="H754" s="108"/>
      <c r="I754" s="108"/>
      <c r="J754" s="109"/>
      <c r="K754" s="109"/>
      <c r="L754" s="108"/>
      <c r="M754" s="108"/>
      <c r="N754" s="108"/>
      <c r="O754" s="112"/>
      <c r="P754" s="112"/>
      <c r="Q754" s="108"/>
      <c r="R754" s="108"/>
      <c r="S754" s="112"/>
    </row>
    <row r="755" spans="1:19" ht="15.75" customHeight="1" x14ac:dyDescent="0.2">
      <c r="A755" s="108"/>
      <c r="B755" s="108"/>
      <c r="C755" s="108"/>
      <c r="D755" s="107"/>
      <c r="E755" s="108"/>
      <c r="F755" s="108"/>
      <c r="G755" s="108"/>
      <c r="H755" s="108"/>
      <c r="I755" s="108"/>
      <c r="J755" s="109"/>
      <c r="K755" s="109"/>
      <c r="L755" s="108"/>
      <c r="M755" s="108"/>
      <c r="N755" s="108"/>
      <c r="O755" s="112"/>
      <c r="P755" s="112"/>
      <c r="Q755" s="108"/>
      <c r="R755" s="108"/>
      <c r="S755" s="112"/>
    </row>
    <row r="756" spans="1:19" ht="15.75" customHeight="1" x14ac:dyDescent="0.2">
      <c r="A756" s="108"/>
      <c r="B756" s="108"/>
      <c r="C756" s="108"/>
      <c r="D756" s="107"/>
      <c r="E756" s="108"/>
      <c r="F756" s="108"/>
      <c r="G756" s="108"/>
      <c r="H756" s="108"/>
      <c r="I756" s="108"/>
      <c r="J756" s="109"/>
      <c r="K756" s="109"/>
      <c r="L756" s="108"/>
      <c r="M756" s="108"/>
      <c r="N756" s="108"/>
      <c r="O756" s="112"/>
      <c r="P756" s="112"/>
      <c r="Q756" s="108"/>
      <c r="R756" s="108"/>
      <c r="S756" s="112"/>
    </row>
    <row r="757" spans="1:19" ht="15.75" customHeight="1" x14ac:dyDescent="0.2">
      <c r="A757" s="108"/>
      <c r="B757" s="108"/>
      <c r="C757" s="108"/>
      <c r="D757" s="107"/>
      <c r="E757" s="108"/>
      <c r="F757" s="108"/>
      <c r="G757" s="108"/>
      <c r="H757" s="108"/>
      <c r="I757" s="108"/>
      <c r="J757" s="109"/>
      <c r="K757" s="109"/>
      <c r="L757" s="108"/>
      <c r="M757" s="108"/>
      <c r="N757" s="108"/>
      <c r="O757" s="112"/>
      <c r="P757" s="112"/>
      <c r="Q757" s="108"/>
      <c r="R757" s="108"/>
      <c r="S757" s="112"/>
    </row>
    <row r="758" spans="1:19" ht="15.75" customHeight="1" x14ac:dyDescent="0.2">
      <c r="A758" s="108"/>
      <c r="B758" s="108"/>
      <c r="C758" s="108"/>
      <c r="D758" s="107"/>
      <c r="E758" s="108"/>
      <c r="F758" s="108"/>
      <c r="G758" s="108"/>
      <c r="H758" s="108"/>
      <c r="I758" s="108"/>
      <c r="J758" s="109"/>
      <c r="K758" s="109"/>
      <c r="L758" s="108"/>
      <c r="M758" s="108"/>
      <c r="N758" s="108"/>
      <c r="O758" s="112"/>
      <c r="P758" s="112"/>
      <c r="Q758" s="108"/>
      <c r="R758" s="108"/>
      <c r="S758" s="112"/>
    </row>
    <row r="759" spans="1:19" ht="15.75" customHeight="1" x14ac:dyDescent="0.2">
      <c r="A759" s="108"/>
      <c r="B759" s="108"/>
      <c r="C759" s="108"/>
      <c r="D759" s="107"/>
      <c r="E759" s="108"/>
      <c r="F759" s="108"/>
      <c r="G759" s="108"/>
      <c r="H759" s="108"/>
      <c r="I759" s="108"/>
      <c r="J759" s="109"/>
      <c r="K759" s="109"/>
      <c r="L759" s="108"/>
      <c r="M759" s="108"/>
      <c r="N759" s="108"/>
      <c r="O759" s="112"/>
      <c r="P759" s="112"/>
      <c r="Q759" s="108"/>
      <c r="R759" s="108"/>
      <c r="S759" s="112"/>
    </row>
    <row r="760" spans="1:19" ht="15.75" customHeight="1" x14ac:dyDescent="0.2">
      <c r="A760" s="108"/>
      <c r="B760" s="108"/>
      <c r="C760" s="108"/>
      <c r="D760" s="107"/>
      <c r="E760" s="108"/>
      <c r="F760" s="108"/>
      <c r="G760" s="108"/>
      <c r="H760" s="108"/>
      <c r="I760" s="108"/>
      <c r="J760" s="109"/>
      <c r="K760" s="109"/>
      <c r="L760" s="108"/>
      <c r="M760" s="108"/>
      <c r="N760" s="108"/>
      <c r="O760" s="112"/>
      <c r="P760" s="112"/>
      <c r="Q760" s="108"/>
      <c r="R760" s="108"/>
      <c r="S760" s="112"/>
    </row>
    <row r="761" spans="1:19" ht="15.75" customHeight="1" x14ac:dyDescent="0.2">
      <c r="A761" s="108"/>
      <c r="B761" s="108"/>
      <c r="C761" s="108"/>
      <c r="D761" s="107"/>
      <c r="E761" s="108"/>
      <c r="F761" s="108"/>
      <c r="G761" s="108"/>
      <c r="H761" s="108"/>
      <c r="I761" s="108"/>
      <c r="J761" s="109"/>
      <c r="K761" s="109"/>
      <c r="L761" s="108"/>
      <c r="M761" s="108"/>
      <c r="N761" s="108"/>
      <c r="O761" s="112"/>
      <c r="P761" s="112"/>
      <c r="Q761" s="108"/>
      <c r="R761" s="108"/>
      <c r="S761" s="112"/>
    </row>
    <row r="762" spans="1:19" ht="15.75" customHeight="1" x14ac:dyDescent="0.2">
      <c r="A762" s="108"/>
      <c r="B762" s="108"/>
      <c r="C762" s="108"/>
      <c r="D762" s="107"/>
      <c r="E762" s="108"/>
      <c r="F762" s="108"/>
      <c r="G762" s="108"/>
      <c r="H762" s="108"/>
      <c r="I762" s="108"/>
      <c r="J762" s="109"/>
      <c r="K762" s="109"/>
      <c r="L762" s="108"/>
      <c r="M762" s="108"/>
      <c r="N762" s="108"/>
      <c r="O762" s="112"/>
      <c r="P762" s="112"/>
      <c r="Q762" s="108"/>
      <c r="R762" s="108"/>
      <c r="S762" s="112"/>
    </row>
    <row r="763" spans="1:19" ht="15.75" customHeight="1" x14ac:dyDescent="0.2">
      <c r="A763" s="108"/>
      <c r="B763" s="108"/>
      <c r="C763" s="108"/>
      <c r="D763" s="107"/>
      <c r="E763" s="108"/>
      <c r="F763" s="108"/>
      <c r="G763" s="108"/>
      <c r="H763" s="108"/>
      <c r="I763" s="108"/>
      <c r="J763" s="109"/>
      <c r="K763" s="109"/>
      <c r="L763" s="108"/>
      <c r="M763" s="108"/>
      <c r="N763" s="108"/>
      <c r="O763" s="112"/>
      <c r="P763" s="112"/>
      <c r="Q763" s="108"/>
      <c r="R763" s="108"/>
      <c r="S763" s="112"/>
    </row>
    <row r="764" spans="1:19" ht="15.75" customHeight="1" x14ac:dyDescent="0.2">
      <c r="A764" s="108"/>
      <c r="B764" s="108"/>
      <c r="C764" s="108"/>
      <c r="D764" s="107"/>
      <c r="E764" s="108"/>
      <c r="F764" s="108"/>
      <c r="G764" s="108"/>
      <c r="H764" s="108"/>
      <c r="I764" s="108"/>
      <c r="J764" s="109"/>
      <c r="K764" s="109"/>
      <c r="L764" s="108"/>
      <c r="M764" s="108"/>
      <c r="N764" s="108"/>
      <c r="O764" s="112"/>
      <c r="P764" s="112"/>
      <c r="Q764" s="108"/>
      <c r="R764" s="108"/>
      <c r="S764" s="112"/>
    </row>
    <row r="765" spans="1:19" ht="15.75" customHeight="1" x14ac:dyDescent="0.2">
      <c r="A765" s="108"/>
      <c r="B765" s="108"/>
      <c r="C765" s="108"/>
      <c r="D765" s="107"/>
      <c r="E765" s="108"/>
      <c r="F765" s="108"/>
      <c r="G765" s="108"/>
      <c r="H765" s="108"/>
      <c r="I765" s="108"/>
      <c r="J765" s="109"/>
      <c r="K765" s="109"/>
      <c r="L765" s="108"/>
      <c r="M765" s="108"/>
      <c r="N765" s="108"/>
      <c r="O765" s="112"/>
      <c r="P765" s="112"/>
      <c r="Q765" s="108"/>
      <c r="R765" s="108"/>
      <c r="S765" s="112"/>
    </row>
    <row r="766" spans="1:19" ht="15.75" customHeight="1" x14ac:dyDescent="0.2">
      <c r="A766" s="108"/>
      <c r="B766" s="108"/>
      <c r="C766" s="108"/>
      <c r="D766" s="107"/>
      <c r="E766" s="108"/>
      <c r="F766" s="108"/>
      <c r="G766" s="108"/>
      <c r="H766" s="108"/>
      <c r="I766" s="108"/>
      <c r="J766" s="109"/>
      <c r="K766" s="109"/>
      <c r="L766" s="108"/>
      <c r="M766" s="108"/>
      <c r="N766" s="108"/>
      <c r="O766" s="112"/>
      <c r="P766" s="112"/>
      <c r="Q766" s="108"/>
      <c r="R766" s="108"/>
      <c r="S766" s="112"/>
    </row>
    <row r="767" spans="1:19" ht="15.75" customHeight="1" x14ac:dyDescent="0.2">
      <c r="A767" s="108"/>
      <c r="B767" s="108"/>
      <c r="C767" s="108"/>
      <c r="D767" s="107"/>
      <c r="E767" s="108"/>
      <c r="F767" s="108"/>
      <c r="G767" s="108"/>
      <c r="H767" s="108"/>
      <c r="I767" s="108"/>
      <c r="J767" s="109"/>
      <c r="K767" s="109"/>
      <c r="L767" s="108"/>
      <c r="M767" s="108"/>
      <c r="N767" s="108"/>
      <c r="O767" s="112"/>
      <c r="P767" s="112"/>
      <c r="Q767" s="108"/>
      <c r="R767" s="108"/>
      <c r="S767" s="112"/>
    </row>
    <row r="768" spans="1:19" ht="15.75" customHeight="1" x14ac:dyDescent="0.2">
      <c r="A768" s="108"/>
      <c r="B768" s="108"/>
      <c r="C768" s="108"/>
      <c r="D768" s="107"/>
      <c r="E768" s="108"/>
      <c r="F768" s="108"/>
      <c r="G768" s="108"/>
      <c r="H768" s="108"/>
      <c r="I768" s="108"/>
      <c r="J768" s="109"/>
      <c r="K768" s="109"/>
      <c r="L768" s="108"/>
      <c r="M768" s="108"/>
      <c r="N768" s="108"/>
      <c r="O768" s="112"/>
      <c r="P768" s="112"/>
      <c r="Q768" s="108"/>
      <c r="R768" s="108"/>
      <c r="S768" s="112"/>
    </row>
    <row r="769" spans="1:19" ht="15.75" customHeight="1" x14ac:dyDescent="0.2">
      <c r="A769" s="108"/>
      <c r="B769" s="108"/>
      <c r="C769" s="108"/>
      <c r="D769" s="107"/>
      <c r="E769" s="108"/>
      <c r="F769" s="108"/>
      <c r="G769" s="108"/>
      <c r="H769" s="108"/>
      <c r="I769" s="108"/>
      <c r="J769" s="109"/>
      <c r="K769" s="109"/>
      <c r="L769" s="108"/>
      <c r="M769" s="108"/>
      <c r="N769" s="108"/>
      <c r="O769" s="112"/>
      <c r="P769" s="112"/>
      <c r="Q769" s="108"/>
      <c r="R769" s="108"/>
      <c r="S769" s="112"/>
    </row>
    <row r="770" spans="1:19" ht="15.75" customHeight="1" x14ac:dyDescent="0.2">
      <c r="A770" s="108"/>
      <c r="B770" s="108"/>
      <c r="C770" s="108"/>
      <c r="D770" s="107"/>
      <c r="E770" s="108"/>
      <c r="F770" s="108"/>
      <c r="G770" s="108"/>
      <c r="H770" s="108"/>
      <c r="I770" s="108"/>
      <c r="J770" s="109"/>
      <c r="K770" s="109"/>
      <c r="L770" s="108"/>
      <c r="M770" s="108"/>
      <c r="N770" s="108"/>
      <c r="O770" s="112"/>
      <c r="P770" s="112"/>
      <c r="Q770" s="108"/>
      <c r="R770" s="108"/>
      <c r="S770" s="112"/>
    </row>
    <row r="771" spans="1:19" ht="15.75" customHeight="1" x14ac:dyDescent="0.2">
      <c r="A771" s="108"/>
      <c r="B771" s="108"/>
      <c r="C771" s="108"/>
      <c r="D771" s="107"/>
      <c r="E771" s="108"/>
      <c r="F771" s="108"/>
      <c r="G771" s="108"/>
      <c r="H771" s="108"/>
      <c r="I771" s="108"/>
      <c r="J771" s="109"/>
      <c r="K771" s="109"/>
      <c r="L771" s="108"/>
      <c r="M771" s="108"/>
      <c r="N771" s="108"/>
      <c r="O771" s="112"/>
      <c r="P771" s="112"/>
      <c r="Q771" s="108"/>
      <c r="R771" s="108"/>
      <c r="S771" s="112"/>
    </row>
    <row r="772" spans="1:19" ht="15.75" customHeight="1" x14ac:dyDescent="0.2">
      <c r="A772" s="108"/>
      <c r="B772" s="108"/>
      <c r="C772" s="108"/>
      <c r="D772" s="107"/>
      <c r="E772" s="108"/>
      <c r="F772" s="108"/>
      <c r="G772" s="108"/>
      <c r="H772" s="108"/>
      <c r="I772" s="108"/>
      <c r="J772" s="109"/>
      <c r="K772" s="109"/>
      <c r="L772" s="108"/>
      <c r="M772" s="108"/>
      <c r="N772" s="108"/>
      <c r="O772" s="112"/>
      <c r="P772" s="112"/>
      <c r="Q772" s="108"/>
      <c r="R772" s="108"/>
      <c r="S772" s="112"/>
    </row>
    <row r="773" spans="1:19" ht="15.75" customHeight="1" x14ac:dyDescent="0.2">
      <c r="A773" s="108"/>
      <c r="B773" s="108"/>
      <c r="C773" s="108"/>
      <c r="D773" s="107"/>
      <c r="E773" s="108"/>
      <c r="F773" s="108"/>
      <c r="G773" s="108"/>
      <c r="H773" s="108"/>
      <c r="I773" s="108"/>
      <c r="J773" s="109"/>
      <c r="K773" s="109"/>
      <c r="L773" s="108"/>
      <c r="M773" s="108"/>
      <c r="N773" s="108"/>
      <c r="O773" s="112"/>
      <c r="P773" s="112"/>
      <c r="Q773" s="108"/>
      <c r="R773" s="108"/>
      <c r="S773" s="112"/>
    </row>
    <row r="774" spans="1:19" ht="15.75" customHeight="1" x14ac:dyDescent="0.2">
      <c r="A774" s="108"/>
      <c r="B774" s="108"/>
      <c r="C774" s="108"/>
      <c r="D774" s="107"/>
      <c r="E774" s="108"/>
      <c r="F774" s="108"/>
      <c r="G774" s="108"/>
      <c r="H774" s="108"/>
      <c r="I774" s="108"/>
      <c r="J774" s="109"/>
      <c r="K774" s="109"/>
      <c r="L774" s="108"/>
      <c r="M774" s="108"/>
      <c r="N774" s="108"/>
      <c r="O774" s="112"/>
      <c r="P774" s="112"/>
      <c r="Q774" s="108"/>
      <c r="R774" s="108"/>
      <c r="S774" s="112"/>
    </row>
    <row r="775" spans="1:19" ht="15.75" customHeight="1" x14ac:dyDescent="0.2">
      <c r="A775" s="108"/>
      <c r="B775" s="108"/>
      <c r="C775" s="108"/>
      <c r="D775" s="107"/>
      <c r="E775" s="108"/>
      <c r="F775" s="108"/>
      <c r="G775" s="108"/>
      <c r="H775" s="108"/>
      <c r="I775" s="108"/>
      <c r="J775" s="109"/>
      <c r="K775" s="109"/>
      <c r="L775" s="108"/>
      <c r="M775" s="108"/>
      <c r="N775" s="108"/>
      <c r="O775" s="112"/>
      <c r="P775" s="112"/>
      <c r="Q775" s="108"/>
      <c r="R775" s="108"/>
      <c r="S775" s="112"/>
    </row>
    <row r="776" spans="1:19" ht="15.75" customHeight="1" x14ac:dyDescent="0.2">
      <c r="A776" s="108"/>
      <c r="B776" s="108"/>
      <c r="C776" s="108"/>
      <c r="D776" s="107"/>
      <c r="E776" s="108"/>
      <c r="F776" s="108"/>
      <c r="G776" s="108"/>
      <c r="H776" s="108"/>
      <c r="I776" s="108"/>
      <c r="J776" s="109"/>
      <c r="K776" s="109"/>
      <c r="L776" s="108"/>
      <c r="M776" s="108"/>
      <c r="N776" s="108"/>
      <c r="O776" s="112"/>
      <c r="P776" s="112"/>
      <c r="Q776" s="108"/>
      <c r="R776" s="108"/>
      <c r="S776" s="112"/>
    </row>
    <row r="777" spans="1:19" ht="15.75" customHeight="1" x14ac:dyDescent="0.2">
      <c r="A777" s="108"/>
      <c r="B777" s="108"/>
      <c r="C777" s="108"/>
      <c r="D777" s="107"/>
      <c r="E777" s="108"/>
      <c r="F777" s="108"/>
      <c r="G777" s="108"/>
      <c r="H777" s="108"/>
      <c r="I777" s="108"/>
      <c r="J777" s="109"/>
      <c r="K777" s="109"/>
      <c r="L777" s="108"/>
      <c r="M777" s="108"/>
      <c r="N777" s="108"/>
      <c r="O777" s="112"/>
      <c r="P777" s="112"/>
      <c r="Q777" s="108"/>
      <c r="R777" s="108"/>
      <c r="S777" s="112"/>
    </row>
    <row r="778" spans="1:19" ht="15.75" customHeight="1" x14ac:dyDescent="0.2">
      <c r="A778" s="108"/>
      <c r="B778" s="108"/>
      <c r="C778" s="108"/>
      <c r="D778" s="107"/>
      <c r="E778" s="108"/>
      <c r="F778" s="108"/>
      <c r="G778" s="108"/>
      <c r="H778" s="108"/>
      <c r="I778" s="108"/>
      <c r="J778" s="109"/>
      <c r="K778" s="109"/>
      <c r="L778" s="108"/>
      <c r="M778" s="108"/>
      <c r="N778" s="108"/>
      <c r="O778" s="112"/>
      <c r="P778" s="112"/>
      <c r="Q778" s="108"/>
      <c r="R778" s="108"/>
      <c r="S778" s="112"/>
    </row>
    <row r="779" spans="1:19" ht="15.75" customHeight="1" x14ac:dyDescent="0.2">
      <c r="A779" s="108"/>
      <c r="B779" s="108"/>
      <c r="C779" s="108"/>
      <c r="D779" s="107"/>
      <c r="E779" s="108"/>
      <c r="F779" s="108"/>
      <c r="G779" s="108"/>
      <c r="H779" s="108"/>
      <c r="I779" s="108"/>
      <c r="J779" s="109"/>
      <c r="K779" s="109"/>
      <c r="L779" s="108"/>
      <c r="M779" s="108"/>
      <c r="N779" s="108"/>
      <c r="O779" s="112"/>
      <c r="P779" s="112"/>
      <c r="Q779" s="108"/>
      <c r="R779" s="108"/>
      <c r="S779" s="112"/>
    </row>
    <row r="780" spans="1:19" ht="15.75" customHeight="1" x14ac:dyDescent="0.2">
      <c r="A780" s="108"/>
      <c r="B780" s="108"/>
      <c r="C780" s="108"/>
      <c r="D780" s="107"/>
      <c r="E780" s="108"/>
      <c r="F780" s="108"/>
      <c r="G780" s="108"/>
      <c r="H780" s="108"/>
      <c r="I780" s="108"/>
      <c r="J780" s="109"/>
      <c r="K780" s="109"/>
      <c r="L780" s="108"/>
      <c r="M780" s="108"/>
      <c r="N780" s="108"/>
      <c r="O780" s="112"/>
      <c r="P780" s="112"/>
      <c r="Q780" s="108"/>
      <c r="R780" s="108"/>
      <c r="S780" s="112"/>
    </row>
    <row r="781" spans="1:19" ht="15.75" customHeight="1" x14ac:dyDescent="0.2">
      <c r="A781" s="108"/>
      <c r="B781" s="108"/>
      <c r="C781" s="108"/>
      <c r="D781" s="107"/>
      <c r="E781" s="108"/>
      <c r="F781" s="108"/>
      <c r="G781" s="108"/>
      <c r="H781" s="108"/>
      <c r="I781" s="108"/>
      <c r="J781" s="109"/>
      <c r="K781" s="109"/>
      <c r="L781" s="108"/>
      <c r="M781" s="108"/>
      <c r="N781" s="108"/>
      <c r="O781" s="112"/>
      <c r="P781" s="112"/>
      <c r="Q781" s="108"/>
      <c r="R781" s="108"/>
      <c r="S781" s="112"/>
    </row>
    <row r="782" spans="1:19" ht="15.75" customHeight="1" x14ac:dyDescent="0.2">
      <c r="A782" s="108"/>
      <c r="B782" s="108"/>
      <c r="C782" s="108"/>
      <c r="D782" s="107"/>
      <c r="E782" s="108"/>
      <c r="F782" s="108"/>
      <c r="G782" s="108"/>
      <c r="H782" s="108"/>
      <c r="I782" s="108"/>
      <c r="J782" s="109"/>
      <c r="K782" s="109"/>
      <c r="L782" s="108"/>
      <c r="M782" s="108"/>
      <c r="N782" s="108"/>
      <c r="O782" s="112"/>
      <c r="P782" s="112"/>
      <c r="Q782" s="108"/>
      <c r="R782" s="108"/>
      <c r="S782" s="112"/>
    </row>
    <row r="783" spans="1:19" ht="15.75" customHeight="1" x14ac:dyDescent="0.2">
      <c r="A783" s="108"/>
      <c r="B783" s="108"/>
      <c r="C783" s="108"/>
      <c r="D783" s="107"/>
      <c r="E783" s="108"/>
      <c r="F783" s="108"/>
      <c r="G783" s="108"/>
      <c r="H783" s="108"/>
      <c r="I783" s="108"/>
      <c r="J783" s="109"/>
      <c r="K783" s="109"/>
      <c r="L783" s="108"/>
      <c r="M783" s="108"/>
      <c r="N783" s="108"/>
      <c r="O783" s="112"/>
      <c r="P783" s="112"/>
      <c r="Q783" s="108"/>
      <c r="R783" s="108"/>
      <c r="S783" s="112"/>
    </row>
    <row r="784" spans="1:19" ht="15.75" customHeight="1" x14ac:dyDescent="0.2">
      <c r="A784" s="108"/>
      <c r="B784" s="108"/>
      <c r="C784" s="108"/>
      <c r="D784" s="107"/>
      <c r="E784" s="108"/>
      <c r="F784" s="108"/>
      <c r="G784" s="108"/>
      <c r="H784" s="108"/>
      <c r="I784" s="108"/>
      <c r="J784" s="109"/>
      <c r="K784" s="109"/>
      <c r="L784" s="108"/>
      <c r="M784" s="108"/>
      <c r="N784" s="108"/>
      <c r="O784" s="112"/>
      <c r="P784" s="112"/>
      <c r="Q784" s="108"/>
      <c r="R784" s="108"/>
      <c r="S784" s="112"/>
    </row>
    <row r="785" spans="1:19" ht="15.75" customHeight="1" x14ac:dyDescent="0.2">
      <c r="A785" s="108"/>
      <c r="B785" s="108"/>
      <c r="C785" s="108"/>
      <c r="D785" s="107"/>
      <c r="E785" s="108"/>
      <c r="F785" s="108"/>
      <c r="G785" s="108"/>
      <c r="H785" s="108"/>
      <c r="I785" s="108"/>
      <c r="J785" s="109"/>
      <c r="K785" s="109"/>
      <c r="L785" s="108"/>
      <c r="M785" s="108"/>
      <c r="N785" s="108"/>
      <c r="O785" s="112"/>
      <c r="P785" s="112"/>
      <c r="Q785" s="108"/>
      <c r="R785" s="108"/>
      <c r="S785" s="112"/>
    </row>
    <row r="786" spans="1:19" ht="15.75" customHeight="1" x14ac:dyDescent="0.2">
      <c r="A786" s="108"/>
      <c r="B786" s="108"/>
      <c r="C786" s="108"/>
      <c r="D786" s="107"/>
      <c r="E786" s="108"/>
      <c r="F786" s="108"/>
      <c r="G786" s="108"/>
      <c r="H786" s="108"/>
      <c r="I786" s="108"/>
      <c r="J786" s="109"/>
      <c r="K786" s="109"/>
      <c r="L786" s="108"/>
      <c r="M786" s="108"/>
      <c r="N786" s="108"/>
      <c r="O786" s="112"/>
      <c r="P786" s="112"/>
      <c r="Q786" s="108"/>
      <c r="R786" s="108"/>
      <c r="S786" s="112"/>
    </row>
    <row r="787" spans="1:19" ht="15.75" customHeight="1" x14ac:dyDescent="0.2">
      <c r="A787" s="108"/>
      <c r="B787" s="108"/>
      <c r="C787" s="108"/>
      <c r="D787" s="107"/>
      <c r="E787" s="108"/>
      <c r="F787" s="108"/>
      <c r="G787" s="108"/>
      <c r="H787" s="108"/>
      <c r="I787" s="108"/>
      <c r="J787" s="109"/>
      <c r="K787" s="109"/>
      <c r="L787" s="108"/>
      <c r="M787" s="108"/>
      <c r="N787" s="108"/>
      <c r="O787" s="112"/>
      <c r="P787" s="112"/>
      <c r="Q787" s="108"/>
      <c r="R787" s="108"/>
      <c r="S787" s="112"/>
    </row>
    <row r="788" spans="1:19" ht="15.75" customHeight="1" x14ac:dyDescent="0.2">
      <c r="A788" s="108"/>
      <c r="B788" s="108"/>
      <c r="C788" s="108"/>
      <c r="D788" s="107"/>
      <c r="E788" s="108"/>
      <c r="F788" s="108"/>
      <c r="G788" s="108"/>
      <c r="H788" s="108"/>
      <c r="I788" s="108"/>
      <c r="J788" s="109"/>
      <c r="K788" s="109"/>
      <c r="L788" s="108"/>
      <c r="M788" s="108"/>
      <c r="N788" s="108"/>
      <c r="O788" s="112"/>
      <c r="P788" s="112"/>
      <c r="Q788" s="108"/>
      <c r="R788" s="108"/>
      <c r="S788" s="112"/>
    </row>
    <row r="789" spans="1:19" ht="15.75" customHeight="1" x14ac:dyDescent="0.2">
      <c r="A789" s="108"/>
      <c r="B789" s="108"/>
      <c r="C789" s="108"/>
      <c r="D789" s="107"/>
      <c r="E789" s="108"/>
      <c r="F789" s="108"/>
      <c r="G789" s="108"/>
      <c r="H789" s="108"/>
      <c r="I789" s="108"/>
      <c r="J789" s="109"/>
      <c r="K789" s="109"/>
      <c r="L789" s="108"/>
      <c r="M789" s="108"/>
      <c r="N789" s="108"/>
      <c r="O789" s="112"/>
      <c r="P789" s="112"/>
      <c r="Q789" s="108"/>
      <c r="R789" s="108"/>
      <c r="S789" s="112"/>
    </row>
    <row r="790" spans="1:19" ht="15.75" customHeight="1" x14ac:dyDescent="0.2">
      <c r="A790" s="108"/>
      <c r="B790" s="108"/>
      <c r="C790" s="108"/>
      <c r="D790" s="107"/>
      <c r="E790" s="108"/>
      <c r="F790" s="108"/>
      <c r="G790" s="108"/>
      <c r="H790" s="108"/>
      <c r="I790" s="108"/>
      <c r="J790" s="109"/>
      <c r="K790" s="109"/>
      <c r="L790" s="108"/>
      <c r="M790" s="108"/>
      <c r="N790" s="108"/>
      <c r="O790" s="112"/>
      <c r="P790" s="112"/>
      <c r="Q790" s="108"/>
      <c r="R790" s="108"/>
      <c r="S790" s="112"/>
    </row>
    <row r="791" spans="1:19" ht="15.75" customHeight="1" x14ac:dyDescent="0.2">
      <c r="A791" s="108"/>
      <c r="B791" s="108"/>
      <c r="C791" s="108"/>
      <c r="D791" s="107"/>
      <c r="E791" s="108"/>
      <c r="F791" s="108"/>
      <c r="G791" s="108"/>
      <c r="H791" s="108"/>
      <c r="I791" s="108"/>
      <c r="J791" s="109"/>
      <c r="K791" s="109"/>
      <c r="L791" s="108"/>
      <c r="M791" s="108"/>
      <c r="N791" s="108"/>
      <c r="O791" s="112"/>
      <c r="P791" s="112"/>
      <c r="Q791" s="108"/>
      <c r="R791" s="108"/>
      <c r="S791" s="112"/>
    </row>
    <row r="792" spans="1:19" ht="15.75" customHeight="1" x14ac:dyDescent="0.2">
      <c r="A792" s="108"/>
      <c r="B792" s="108"/>
      <c r="C792" s="108"/>
      <c r="D792" s="107"/>
      <c r="E792" s="108"/>
      <c r="F792" s="108"/>
      <c r="G792" s="108"/>
      <c r="H792" s="108"/>
      <c r="I792" s="108"/>
      <c r="J792" s="109"/>
      <c r="K792" s="109"/>
      <c r="L792" s="108"/>
      <c r="M792" s="108"/>
      <c r="N792" s="108"/>
      <c r="O792" s="112"/>
      <c r="P792" s="112"/>
      <c r="Q792" s="108"/>
      <c r="R792" s="108"/>
      <c r="S792" s="112"/>
    </row>
    <row r="793" spans="1:19" ht="15.75" customHeight="1" x14ac:dyDescent="0.2">
      <c r="A793" s="108"/>
      <c r="B793" s="108"/>
      <c r="C793" s="108"/>
      <c r="D793" s="107"/>
      <c r="E793" s="108"/>
      <c r="F793" s="108"/>
      <c r="G793" s="108"/>
      <c r="H793" s="108"/>
      <c r="I793" s="108"/>
      <c r="J793" s="109"/>
      <c r="K793" s="109"/>
      <c r="L793" s="108"/>
      <c r="M793" s="108"/>
      <c r="N793" s="108"/>
      <c r="O793" s="112"/>
      <c r="P793" s="112"/>
      <c r="Q793" s="108"/>
      <c r="R793" s="108"/>
      <c r="S793" s="112"/>
    </row>
    <row r="794" spans="1:19" ht="15.75" customHeight="1" x14ac:dyDescent="0.2">
      <c r="A794" s="108"/>
      <c r="B794" s="108"/>
      <c r="C794" s="108"/>
      <c r="D794" s="107"/>
      <c r="E794" s="108"/>
      <c r="F794" s="108"/>
      <c r="G794" s="108"/>
      <c r="H794" s="108"/>
      <c r="I794" s="108"/>
      <c r="J794" s="109"/>
      <c r="K794" s="109"/>
      <c r="L794" s="108"/>
      <c r="M794" s="108"/>
      <c r="N794" s="108"/>
      <c r="O794" s="112"/>
      <c r="P794" s="112"/>
      <c r="Q794" s="108"/>
      <c r="R794" s="108"/>
      <c r="S794" s="112"/>
    </row>
    <row r="795" spans="1:19" ht="15.75" customHeight="1" x14ac:dyDescent="0.2">
      <c r="A795" s="108"/>
      <c r="B795" s="108"/>
      <c r="C795" s="108"/>
      <c r="D795" s="107"/>
      <c r="E795" s="108"/>
      <c r="F795" s="108"/>
      <c r="G795" s="108"/>
      <c r="H795" s="108"/>
      <c r="I795" s="108"/>
      <c r="J795" s="109"/>
      <c r="K795" s="109"/>
      <c r="L795" s="108"/>
      <c r="M795" s="108"/>
      <c r="N795" s="108"/>
      <c r="O795" s="112"/>
      <c r="P795" s="112"/>
      <c r="Q795" s="108"/>
      <c r="R795" s="108"/>
      <c r="S795" s="112"/>
    </row>
    <row r="796" spans="1:19" ht="15.75" customHeight="1" x14ac:dyDescent="0.2">
      <c r="A796" s="108"/>
      <c r="B796" s="108"/>
      <c r="C796" s="108"/>
      <c r="D796" s="107"/>
      <c r="E796" s="108"/>
      <c r="F796" s="108"/>
      <c r="G796" s="108"/>
      <c r="H796" s="108"/>
      <c r="I796" s="108"/>
      <c r="J796" s="109"/>
      <c r="K796" s="109"/>
      <c r="L796" s="108"/>
      <c r="M796" s="108"/>
      <c r="N796" s="108"/>
      <c r="O796" s="112"/>
      <c r="P796" s="112"/>
      <c r="Q796" s="108"/>
      <c r="R796" s="108"/>
      <c r="S796" s="112"/>
    </row>
    <row r="797" spans="1:19" ht="15.75" customHeight="1" x14ac:dyDescent="0.2">
      <c r="A797" s="108"/>
      <c r="B797" s="108"/>
      <c r="C797" s="108"/>
      <c r="D797" s="107"/>
      <c r="E797" s="108"/>
      <c r="F797" s="108"/>
      <c r="G797" s="108"/>
      <c r="H797" s="108"/>
      <c r="I797" s="108"/>
      <c r="J797" s="109"/>
      <c r="K797" s="109"/>
      <c r="L797" s="108"/>
      <c r="M797" s="108"/>
      <c r="N797" s="108"/>
      <c r="O797" s="112"/>
      <c r="P797" s="112"/>
      <c r="Q797" s="108"/>
      <c r="R797" s="108"/>
      <c r="S797" s="112"/>
    </row>
    <row r="798" spans="1:19" ht="15.75" customHeight="1" x14ac:dyDescent="0.2">
      <c r="A798" s="108"/>
      <c r="B798" s="108"/>
      <c r="C798" s="108"/>
      <c r="D798" s="107"/>
      <c r="E798" s="108"/>
      <c r="F798" s="108"/>
      <c r="G798" s="108"/>
      <c r="H798" s="108"/>
      <c r="I798" s="108"/>
      <c r="J798" s="109"/>
      <c r="K798" s="109"/>
      <c r="L798" s="108"/>
      <c r="M798" s="108"/>
      <c r="N798" s="108"/>
      <c r="O798" s="112"/>
      <c r="P798" s="112"/>
      <c r="Q798" s="108"/>
      <c r="R798" s="108"/>
      <c r="S798" s="112"/>
    </row>
    <row r="799" spans="1:19" ht="15.75" customHeight="1" x14ac:dyDescent="0.2">
      <c r="A799" s="108"/>
      <c r="B799" s="108"/>
      <c r="C799" s="108"/>
      <c r="D799" s="107"/>
      <c r="E799" s="108"/>
      <c r="F799" s="108"/>
      <c r="G799" s="108"/>
      <c r="H799" s="108"/>
      <c r="I799" s="108"/>
      <c r="J799" s="109"/>
      <c r="K799" s="109"/>
      <c r="L799" s="108"/>
      <c r="M799" s="108"/>
      <c r="N799" s="108"/>
      <c r="O799" s="112"/>
      <c r="P799" s="112"/>
      <c r="Q799" s="108"/>
      <c r="R799" s="108"/>
      <c r="S799" s="112"/>
    </row>
    <row r="800" spans="1:19" ht="15.75" customHeight="1" x14ac:dyDescent="0.2">
      <c r="A800" s="108"/>
      <c r="B800" s="108"/>
      <c r="C800" s="108"/>
      <c r="D800" s="107"/>
      <c r="E800" s="108"/>
      <c r="F800" s="108"/>
      <c r="G800" s="108"/>
      <c r="H800" s="108"/>
      <c r="I800" s="108"/>
      <c r="J800" s="109"/>
      <c r="K800" s="109"/>
      <c r="L800" s="108"/>
      <c r="M800" s="108"/>
      <c r="N800" s="108"/>
      <c r="O800" s="112"/>
      <c r="P800" s="112"/>
      <c r="Q800" s="108"/>
      <c r="R800" s="108"/>
      <c r="S800" s="112"/>
    </row>
    <row r="801" spans="1:19" ht="15.75" customHeight="1" x14ac:dyDescent="0.2">
      <c r="A801" s="108"/>
      <c r="B801" s="108"/>
      <c r="C801" s="108"/>
      <c r="D801" s="107"/>
      <c r="E801" s="108"/>
      <c r="F801" s="108"/>
      <c r="G801" s="108"/>
      <c r="H801" s="108"/>
      <c r="I801" s="108"/>
      <c r="J801" s="109"/>
      <c r="K801" s="109"/>
      <c r="L801" s="108"/>
      <c r="M801" s="108"/>
      <c r="N801" s="108"/>
      <c r="O801" s="112"/>
      <c r="P801" s="112"/>
      <c r="Q801" s="108"/>
      <c r="R801" s="108"/>
      <c r="S801" s="112"/>
    </row>
    <row r="802" spans="1:19" ht="15.75" customHeight="1" x14ac:dyDescent="0.2">
      <c r="A802" s="108"/>
      <c r="B802" s="108"/>
      <c r="C802" s="108"/>
      <c r="D802" s="107"/>
      <c r="E802" s="108"/>
      <c r="F802" s="108"/>
      <c r="G802" s="108"/>
      <c r="H802" s="108"/>
      <c r="I802" s="108"/>
      <c r="J802" s="109"/>
      <c r="K802" s="109"/>
      <c r="L802" s="108"/>
      <c r="M802" s="108"/>
      <c r="N802" s="108"/>
      <c r="O802" s="112"/>
      <c r="P802" s="112"/>
      <c r="Q802" s="108"/>
      <c r="R802" s="108"/>
      <c r="S802" s="112"/>
    </row>
    <row r="803" spans="1:19" ht="15.75" customHeight="1" x14ac:dyDescent="0.2">
      <c r="A803" s="108"/>
      <c r="B803" s="108"/>
      <c r="C803" s="108"/>
      <c r="D803" s="107"/>
      <c r="E803" s="108"/>
      <c r="F803" s="108"/>
      <c r="G803" s="108"/>
      <c r="H803" s="108"/>
      <c r="I803" s="108"/>
      <c r="J803" s="109"/>
      <c r="K803" s="109"/>
      <c r="L803" s="108"/>
      <c r="M803" s="108"/>
      <c r="N803" s="108"/>
      <c r="O803" s="112"/>
      <c r="P803" s="112"/>
      <c r="Q803" s="108"/>
      <c r="R803" s="108"/>
      <c r="S803" s="112"/>
    </row>
    <row r="804" spans="1:19" ht="15.75" customHeight="1" x14ac:dyDescent="0.2">
      <c r="A804" s="108"/>
      <c r="B804" s="108"/>
      <c r="C804" s="108"/>
      <c r="D804" s="107"/>
      <c r="E804" s="108"/>
      <c r="F804" s="108"/>
      <c r="G804" s="108"/>
      <c r="H804" s="108"/>
      <c r="I804" s="108"/>
      <c r="J804" s="109"/>
      <c r="K804" s="109"/>
      <c r="L804" s="108"/>
      <c r="M804" s="108"/>
      <c r="N804" s="108"/>
      <c r="O804" s="112"/>
      <c r="P804" s="112"/>
      <c r="Q804" s="108"/>
      <c r="R804" s="108"/>
      <c r="S804" s="112"/>
    </row>
    <row r="805" spans="1:19" ht="15.75" customHeight="1" x14ac:dyDescent="0.2">
      <c r="A805" s="108"/>
      <c r="B805" s="108"/>
      <c r="C805" s="108"/>
      <c r="D805" s="107"/>
      <c r="E805" s="108"/>
      <c r="F805" s="108"/>
      <c r="G805" s="108"/>
      <c r="H805" s="108"/>
      <c r="I805" s="108"/>
      <c r="J805" s="109"/>
      <c r="K805" s="109"/>
      <c r="L805" s="108"/>
      <c r="M805" s="108"/>
      <c r="N805" s="108"/>
      <c r="O805" s="112"/>
      <c r="P805" s="112"/>
      <c r="Q805" s="108"/>
      <c r="R805" s="108"/>
      <c r="S805" s="112"/>
    </row>
    <row r="806" spans="1:19" ht="15.75" customHeight="1" x14ac:dyDescent="0.2">
      <c r="A806" s="108"/>
      <c r="B806" s="108"/>
      <c r="C806" s="108"/>
      <c r="D806" s="107"/>
      <c r="E806" s="108"/>
      <c r="F806" s="108"/>
      <c r="G806" s="108"/>
      <c r="H806" s="108"/>
      <c r="I806" s="108"/>
      <c r="J806" s="109"/>
      <c r="K806" s="109"/>
      <c r="L806" s="108"/>
      <c r="M806" s="108"/>
      <c r="N806" s="108"/>
      <c r="O806" s="112"/>
      <c r="P806" s="112"/>
      <c r="Q806" s="108"/>
      <c r="R806" s="108"/>
      <c r="S806" s="112"/>
    </row>
    <row r="807" spans="1:19" ht="15.75" customHeight="1" x14ac:dyDescent="0.2">
      <c r="A807" s="108"/>
      <c r="B807" s="108"/>
      <c r="C807" s="108"/>
      <c r="D807" s="107"/>
      <c r="E807" s="108"/>
      <c r="F807" s="108"/>
      <c r="G807" s="108"/>
      <c r="H807" s="108"/>
      <c r="I807" s="108"/>
      <c r="J807" s="109"/>
      <c r="K807" s="109"/>
      <c r="L807" s="108"/>
      <c r="M807" s="108"/>
      <c r="N807" s="108"/>
      <c r="O807" s="112"/>
      <c r="P807" s="112"/>
      <c r="Q807" s="108"/>
      <c r="R807" s="108"/>
      <c r="S807" s="112"/>
    </row>
    <row r="808" spans="1:19" ht="15.75" customHeight="1" x14ac:dyDescent="0.2">
      <c r="A808" s="108"/>
      <c r="B808" s="108"/>
      <c r="C808" s="108"/>
      <c r="D808" s="107"/>
      <c r="E808" s="108"/>
      <c r="F808" s="108"/>
      <c r="G808" s="108"/>
      <c r="H808" s="108"/>
      <c r="I808" s="108"/>
      <c r="J808" s="109"/>
      <c r="K808" s="109"/>
      <c r="L808" s="108"/>
      <c r="M808" s="108"/>
      <c r="N808" s="108"/>
      <c r="O808" s="112"/>
      <c r="P808" s="112"/>
      <c r="Q808" s="108"/>
      <c r="R808" s="108"/>
      <c r="S808" s="112"/>
    </row>
    <row r="809" spans="1:19" ht="15.75" customHeight="1" x14ac:dyDescent="0.2">
      <c r="A809" s="108"/>
      <c r="B809" s="108"/>
      <c r="C809" s="108"/>
      <c r="D809" s="107"/>
      <c r="E809" s="108"/>
      <c r="F809" s="108"/>
      <c r="G809" s="108"/>
      <c r="H809" s="108"/>
      <c r="I809" s="108"/>
      <c r="J809" s="109"/>
      <c r="K809" s="109"/>
      <c r="L809" s="108"/>
      <c r="M809" s="108"/>
      <c r="N809" s="108"/>
      <c r="O809" s="112"/>
      <c r="P809" s="112"/>
      <c r="Q809" s="108"/>
      <c r="R809" s="108"/>
      <c r="S809" s="112"/>
    </row>
    <row r="810" spans="1:19" ht="15.75" customHeight="1" x14ac:dyDescent="0.2">
      <c r="A810" s="108"/>
      <c r="B810" s="108"/>
      <c r="C810" s="108"/>
      <c r="D810" s="107"/>
      <c r="E810" s="108"/>
      <c r="F810" s="108"/>
      <c r="G810" s="108"/>
      <c r="H810" s="108"/>
      <c r="I810" s="108"/>
      <c r="J810" s="109"/>
      <c r="K810" s="109"/>
      <c r="L810" s="108"/>
      <c r="M810" s="108"/>
      <c r="N810" s="108"/>
      <c r="O810" s="112"/>
      <c r="P810" s="112"/>
      <c r="Q810" s="108"/>
      <c r="R810" s="108"/>
      <c r="S810" s="112"/>
    </row>
    <row r="811" spans="1:19" ht="15.75" customHeight="1" x14ac:dyDescent="0.2">
      <c r="A811" s="108"/>
      <c r="B811" s="108"/>
      <c r="C811" s="108"/>
      <c r="D811" s="107"/>
      <c r="E811" s="108"/>
      <c r="F811" s="108"/>
      <c r="G811" s="108"/>
      <c r="H811" s="108"/>
      <c r="I811" s="108"/>
      <c r="J811" s="109"/>
      <c r="K811" s="109"/>
      <c r="L811" s="108"/>
      <c r="M811" s="108"/>
      <c r="N811" s="108"/>
      <c r="O811" s="112"/>
      <c r="P811" s="112"/>
      <c r="Q811" s="108"/>
      <c r="R811" s="108"/>
      <c r="S811" s="112"/>
    </row>
    <row r="812" spans="1:19" ht="15.75" customHeight="1" x14ac:dyDescent="0.2">
      <c r="A812" s="108"/>
      <c r="B812" s="108"/>
      <c r="C812" s="108"/>
      <c r="D812" s="107"/>
      <c r="E812" s="108"/>
      <c r="F812" s="108"/>
      <c r="G812" s="108"/>
      <c r="H812" s="108"/>
      <c r="I812" s="108"/>
      <c r="J812" s="109"/>
      <c r="K812" s="109"/>
      <c r="L812" s="108"/>
      <c r="M812" s="108"/>
      <c r="N812" s="108"/>
      <c r="O812" s="112"/>
      <c r="P812" s="112"/>
      <c r="Q812" s="108"/>
      <c r="R812" s="108"/>
      <c r="S812" s="112"/>
    </row>
    <row r="813" spans="1:19" ht="15.75" customHeight="1" x14ac:dyDescent="0.2">
      <c r="A813" s="108"/>
      <c r="B813" s="108"/>
      <c r="C813" s="108"/>
      <c r="D813" s="107"/>
      <c r="E813" s="108"/>
      <c r="F813" s="108"/>
      <c r="G813" s="108"/>
      <c r="H813" s="108"/>
      <c r="I813" s="108"/>
      <c r="J813" s="109"/>
      <c r="K813" s="109"/>
      <c r="L813" s="108"/>
      <c r="M813" s="108"/>
      <c r="N813" s="108"/>
      <c r="O813" s="112"/>
      <c r="P813" s="112"/>
      <c r="Q813" s="108"/>
      <c r="R813" s="108"/>
      <c r="S813" s="112"/>
    </row>
    <row r="814" spans="1:19" ht="15.75" customHeight="1" x14ac:dyDescent="0.2">
      <c r="A814" s="108"/>
      <c r="B814" s="108"/>
      <c r="C814" s="108"/>
      <c r="D814" s="107"/>
      <c r="E814" s="108"/>
      <c r="F814" s="108"/>
      <c r="G814" s="108"/>
      <c r="H814" s="108"/>
      <c r="I814" s="108"/>
      <c r="J814" s="109"/>
      <c r="K814" s="109"/>
      <c r="L814" s="108"/>
      <c r="M814" s="108"/>
      <c r="N814" s="108"/>
      <c r="O814" s="112"/>
      <c r="P814" s="112"/>
      <c r="Q814" s="108"/>
      <c r="R814" s="108"/>
      <c r="S814" s="112"/>
    </row>
    <row r="815" spans="1:19" ht="15.75" customHeight="1" x14ac:dyDescent="0.2">
      <c r="A815" s="108"/>
      <c r="B815" s="108"/>
      <c r="C815" s="108"/>
      <c r="D815" s="107"/>
      <c r="E815" s="108"/>
      <c r="F815" s="108"/>
      <c r="G815" s="108"/>
      <c r="H815" s="108"/>
      <c r="I815" s="108"/>
      <c r="J815" s="109"/>
      <c r="K815" s="109"/>
      <c r="L815" s="108"/>
      <c r="M815" s="108"/>
      <c r="N815" s="108"/>
      <c r="O815" s="112"/>
      <c r="P815" s="112"/>
      <c r="Q815" s="108"/>
      <c r="R815" s="108"/>
      <c r="S815" s="112"/>
    </row>
    <row r="816" spans="1:19" ht="15.75" customHeight="1" x14ac:dyDescent="0.2">
      <c r="A816" s="108"/>
      <c r="B816" s="108"/>
      <c r="C816" s="108"/>
      <c r="D816" s="107"/>
      <c r="E816" s="108"/>
      <c r="F816" s="108"/>
      <c r="G816" s="108"/>
      <c r="H816" s="108"/>
      <c r="I816" s="108"/>
      <c r="J816" s="109"/>
      <c r="K816" s="109"/>
      <c r="L816" s="108"/>
      <c r="M816" s="108"/>
      <c r="N816" s="108"/>
      <c r="O816" s="112"/>
      <c r="P816" s="112"/>
      <c r="Q816" s="108"/>
      <c r="R816" s="108"/>
      <c r="S816" s="112"/>
    </row>
    <row r="817" spans="1:19" ht="15.75" customHeight="1" x14ac:dyDescent="0.2">
      <c r="A817" s="108"/>
      <c r="B817" s="108"/>
      <c r="C817" s="108"/>
      <c r="D817" s="107"/>
      <c r="E817" s="108"/>
      <c r="F817" s="108"/>
      <c r="G817" s="108"/>
      <c r="H817" s="108"/>
      <c r="I817" s="108"/>
      <c r="J817" s="109"/>
      <c r="K817" s="109"/>
      <c r="L817" s="108"/>
      <c r="M817" s="108"/>
      <c r="N817" s="108"/>
      <c r="O817" s="112"/>
      <c r="P817" s="112"/>
      <c r="Q817" s="108"/>
      <c r="R817" s="108"/>
      <c r="S817" s="112"/>
    </row>
    <row r="818" spans="1:19" ht="15.75" customHeight="1" x14ac:dyDescent="0.2">
      <c r="A818" s="108"/>
      <c r="B818" s="108"/>
      <c r="C818" s="108"/>
      <c r="D818" s="107"/>
      <c r="E818" s="108"/>
      <c r="F818" s="108"/>
      <c r="G818" s="108"/>
      <c r="H818" s="108"/>
      <c r="I818" s="108"/>
      <c r="J818" s="109"/>
      <c r="K818" s="109"/>
      <c r="L818" s="108"/>
      <c r="M818" s="108"/>
      <c r="N818" s="108"/>
      <c r="O818" s="112"/>
      <c r="P818" s="112"/>
      <c r="Q818" s="108"/>
      <c r="R818" s="108"/>
      <c r="S818" s="112"/>
    </row>
    <row r="819" spans="1:19" ht="15.75" customHeight="1" x14ac:dyDescent="0.2">
      <c r="A819" s="108"/>
      <c r="B819" s="108"/>
      <c r="C819" s="108"/>
      <c r="D819" s="107"/>
      <c r="E819" s="108"/>
      <c r="F819" s="108"/>
      <c r="G819" s="108"/>
      <c r="H819" s="108"/>
      <c r="I819" s="108"/>
      <c r="J819" s="109"/>
      <c r="K819" s="109"/>
      <c r="L819" s="108"/>
      <c r="M819" s="108"/>
      <c r="N819" s="108"/>
      <c r="O819" s="112"/>
      <c r="P819" s="112"/>
      <c r="Q819" s="108"/>
      <c r="R819" s="108"/>
      <c r="S819" s="112"/>
    </row>
    <row r="820" spans="1:19" ht="15.75" customHeight="1" x14ac:dyDescent="0.2">
      <c r="A820" s="108"/>
      <c r="B820" s="108"/>
      <c r="C820" s="108"/>
      <c r="D820" s="107"/>
      <c r="E820" s="108"/>
      <c r="F820" s="108"/>
      <c r="G820" s="108"/>
      <c r="H820" s="108"/>
      <c r="I820" s="108"/>
      <c r="J820" s="109"/>
      <c r="K820" s="109"/>
      <c r="L820" s="108"/>
      <c r="M820" s="108"/>
      <c r="N820" s="108"/>
      <c r="O820" s="112"/>
      <c r="P820" s="112"/>
      <c r="Q820" s="108"/>
      <c r="R820" s="108"/>
      <c r="S820" s="112"/>
    </row>
    <row r="821" spans="1:19" ht="15.75" customHeight="1" x14ac:dyDescent="0.2">
      <c r="A821" s="108"/>
      <c r="B821" s="108"/>
      <c r="C821" s="108"/>
      <c r="D821" s="107"/>
      <c r="E821" s="108"/>
      <c r="F821" s="108"/>
      <c r="G821" s="108"/>
      <c r="H821" s="108"/>
      <c r="I821" s="108"/>
      <c r="J821" s="109"/>
      <c r="K821" s="109"/>
      <c r="L821" s="108"/>
      <c r="M821" s="108"/>
      <c r="N821" s="108"/>
      <c r="O821" s="112"/>
      <c r="P821" s="112"/>
      <c r="Q821" s="108"/>
      <c r="R821" s="108"/>
      <c r="S821" s="112"/>
    </row>
    <row r="822" spans="1:19" ht="15.75" customHeight="1" x14ac:dyDescent="0.2">
      <c r="A822" s="108"/>
      <c r="B822" s="108"/>
      <c r="C822" s="108"/>
      <c r="D822" s="107"/>
      <c r="E822" s="108"/>
      <c r="F822" s="108"/>
      <c r="G822" s="108"/>
      <c r="H822" s="108"/>
      <c r="I822" s="108"/>
      <c r="J822" s="109"/>
      <c r="K822" s="109"/>
      <c r="L822" s="108"/>
      <c r="M822" s="108"/>
      <c r="N822" s="108"/>
      <c r="O822" s="112"/>
      <c r="P822" s="112"/>
      <c r="Q822" s="108"/>
      <c r="R822" s="108"/>
      <c r="S822" s="112"/>
    </row>
    <row r="823" spans="1:19" ht="15.75" customHeight="1" x14ac:dyDescent="0.2">
      <c r="A823" s="108"/>
      <c r="B823" s="108"/>
      <c r="C823" s="108"/>
      <c r="D823" s="107"/>
      <c r="E823" s="108"/>
      <c r="F823" s="108"/>
      <c r="G823" s="108"/>
      <c r="H823" s="108"/>
      <c r="I823" s="108"/>
      <c r="J823" s="109"/>
      <c r="K823" s="109"/>
      <c r="L823" s="108"/>
      <c r="M823" s="108"/>
      <c r="N823" s="108"/>
      <c r="O823" s="112"/>
      <c r="P823" s="112"/>
      <c r="Q823" s="108"/>
      <c r="R823" s="108"/>
      <c r="S823" s="112"/>
    </row>
    <row r="824" spans="1:19" ht="15.75" customHeight="1" x14ac:dyDescent="0.2">
      <c r="A824" s="108"/>
      <c r="B824" s="108"/>
      <c r="C824" s="108"/>
      <c r="D824" s="107"/>
      <c r="E824" s="108"/>
      <c r="F824" s="108"/>
      <c r="G824" s="108"/>
      <c r="H824" s="108"/>
      <c r="I824" s="108"/>
      <c r="J824" s="109"/>
      <c r="K824" s="109"/>
      <c r="L824" s="108"/>
      <c r="M824" s="108"/>
      <c r="N824" s="108"/>
      <c r="O824" s="112"/>
      <c r="P824" s="112"/>
      <c r="Q824" s="108"/>
      <c r="R824" s="108"/>
      <c r="S824" s="112"/>
    </row>
    <row r="825" spans="1:19" ht="15.75" customHeight="1" x14ac:dyDescent="0.2">
      <c r="A825" s="108"/>
      <c r="B825" s="108"/>
      <c r="C825" s="108"/>
      <c r="D825" s="107"/>
      <c r="E825" s="108"/>
      <c r="F825" s="108"/>
      <c r="G825" s="108"/>
      <c r="H825" s="108"/>
      <c r="I825" s="108"/>
      <c r="J825" s="109"/>
      <c r="K825" s="109"/>
      <c r="L825" s="108"/>
      <c r="M825" s="108"/>
      <c r="N825" s="108"/>
      <c r="O825" s="112"/>
      <c r="P825" s="112"/>
      <c r="Q825" s="108"/>
      <c r="R825" s="108"/>
      <c r="S825" s="112"/>
    </row>
    <row r="826" spans="1:19" ht="15.75" customHeight="1" x14ac:dyDescent="0.2">
      <c r="A826" s="108"/>
      <c r="B826" s="108"/>
      <c r="C826" s="108"/>
      <c r="D826" s="107"/>
      <c r="E826" s="108"/>
      <c r="F826" s="108"/>
      <c r="G826" s="108"/>
      <c r="H826" s="108"/>
      <c r="I826" s="108"/>
      <c r="J826" s="109"/>
      <c r="K826" s="109"/>
      <c r="L826" s="108"/>
      <c r="M826" s="108"/>
      <c r="N826" s="108"/>
      <c r="O826" s="112"/>
      <c r="P826" s="112"/>
      <c r="Q826" s="108"/>
      <c r="R826" s="108"/>
      <c r="S826" s="112"/>
    </row>
    <row r="827" spans="1:19" ht="15.75" customHeight="1" x14ac:dyDescent="0.2">
      <c r="A827" s="108"/>
      <c r="B827" s="108"/>
      <c r="C827" s="108"/>
      <c r="D827" s="107"/>
      <c r="E827" s="108"/>
      <c r="F827" s="108"/>
      <c r="G827" s="108"/>
      <c r="H827" s="108"/>
      <c r="I827" s="108"/>
      <c r="J827" s="109"/>
      <c r="K827" s="109"/>
      <c r="L827" s="108"/>
      <c r="M827" s="108"/>
      <c r="N827" s="108"/>
      <c r="O827" s="112"/>
      <c r="P827" s="112"/>
      <c r="Q827" s="108"/>
      <c r="R827" s="108"/>
      <c r="S827" s="112"/>
    </row>
    <row r="828" spans="1:19" ht="15.75" customHeight="1" x14ac:dyDescent="0.2">
      <c r="A828" s="108"/>
      <c r="B828" s="108"/>
      <c r="C828" s="108"/>
      <c r="D828" s="107"/>
      <c r="E828" s="108"/>
      <c r="F828" s="108"/>
      <c r="G828" s="108"/>
      <c r="H828" s="108"/>
      <c r="I828" s="108"/>
      <c r="J828" s="109"/>
      <c r="K828" s="109"/>
      <c r="L828" s="108"/>
      <c r="M828" s="108"/>
      <c r="N828" s="108"/>
      <c r="O828" s="112"/>
      <c r="P828" s="112"/>
      <c r="Q828" s="108"/>
      <c r="R828" s="108"/>
      <c r="S828" s="112"/>
    </row>
    <row r="829" spans="1:19" ht="15.75" customHeight="1" x14ac:dyDescent="0.2">
      <c r="A829" s="108"/>
      <c r="B829" s="108"/>
      <c r="C829" s="108"/>
      <c r="D829" s="107"/>
      <c r="E829" s="108"/>
      <c r="F829" s="108"/>
      <c r="G829" s="108"/>
      <c r="H829" s="108"/>
      <c r="I829" s="108"/>
      <c r="J829" s="109"/>
      <c r="K829" s="109"/>
      <c r="L829" s="108"/>
      <c r="M829" s="108"/>
      <c r="N829" s="108"/>
      <c r="O829" s="112"/>
      <c r="P829" s="112"/>
      <c r="Q829" s="108"/>
      <c r="R829" s="108"/>
      <c r="S829" s="112"/>
    </row>
    <row r="830" spans="1:19" ht="15.75" customHeight="1" x14ac:dyDescent="0.2">
      <c r="A830" s="108"/>
      <c r="B830" s="108"/>
      <c r="C830" s="108"/>
      <c r="D830" s="107"/>
      <c r="E830" s="108"/>
      <c r="F830" s="108"/>
      <c r="G830" s="108"/>
      <c r="H830" s="108"/>
      <c r="I830" s="108"/>
      <c r="J830" s="109"/>
      <c r="K830" s="109"/>
      <c r="L830" s="108"/>
      <c r="M830" s="108"/>
      <c r="N830" s="108"/>
      <c r="O830" s="112"/>
      <c r="P830" s="112"/>
      <c r="Q830" s="108"/>
      <c r="R830" s="108"/>
      <c r="S830" s="112"/>
    </row>
    <row r="831" spans="1:19" ht="15.75" customHeight="1" x14ac:dyDescent="0.2">
      <c r="A831" s="108"/>
      <c r="B831" s="108"/>
      <c r="C831" s="108"/>
      <c r="D831" s="107"/>
      <c r="E831" s="108"/>
      <c r="F831" s="108"/>
      <c r="G831" s="108"/>
      <c r="H831" s="108"/>
      <c r="I831" s="108"/>
      <c r="J831" s="109"/>
      <c r="K831" s="109"/>
      <c r="L831" s="108"/>
      <c r="M831" s="108"/>
      <c r="N831" s="108"/>
      <c r="O831" s="112"/>
      <c r="P831" s="112"/>
      <c r="Q831" s="108"/>
      <c r="R831" s="108"/>
      <c r="S831" s="112"/>
    </row>
    <row r="832" spans="1:19" ht="15.75" customHeight="1" x14ac:dyDescent="0.2">
      <c r="A832" s="108"/>
      <c r="B832" s="108"/>
      <c r="C832" s="108"/>
      <c r="D832" s="107"/>
      <c r="E832" s="108"/>
      <c r="F832" s="108"/>
      <c r="G832" s="108"/>
      <c r="H832" s="108"/>
      <c r="I832" s="108"/>
      <c r="J832" s="109"/>
      <c r="K832" s="109"/>
      <c r="L832" s="108"/>
      <c r="M832" s="108"/>
      <c r="N832" s="108"/>
      <c r="O832" s="112"/>
      <c r="P832" s="112"/>
      <c r="Q832" s="108"/>
      <c r="R832" s="108"/>
      <c r="S832" s="112"/>
    </row>
    <row r="833" spans="1:19" ht="15.75" customHeight="1" x14ac:dyDescent="0.2">
      <c r="A833" s="108"/>
      <c r="B833" s="108"/>
      <c r="C833" s="108"/>
      <c r="D833" s="107"/>
      <c r="E833" s="108"/>
      <c r="F833" s="108"/>
      <c r="G833" s="108"/>
      <c r="H833" s="108"/>
      <c r="I833" s="108"/>
      <c r="J833" s="109"/>
      <c r="K833" s="109"/>
      <c r="L833" s="108"/>
      <c r="M833" s="108"/>
      <c r="N833" s="108"/>
      <c r="O833" s="112"/>
      <c r="P833" s="112"/>
      <c r="Q833" s="108"/>
      <c r="R833" s="108"/>
      <c r="S833" s="112"/>
    </row>
    <row r="834" spans="1:19" ht="15.75" customHeight="1" x14ac:dyDescent="0.2">
      <c r="A834" s="108"/>
      <c r="B834" s="108"/>
      <c r="C834" s="108"/>
      <c r="D834" s="107"/>
      <c r="E834" s="108"/>
      <c r="F834" s="108"/>
      <c r="G834" s="108"/>
      <c r="H834" s="108"/>
      <c r="I834" s="108"/>
      <c r="J834" s="109"/>
      <c r="K834" s="109"/>
      <c r="L834" s="108"/>
      <c r="M834" s="108"/>
      <c r="N834" s="108"/>
      <c r="O834" s="112"/>
      <c r="P834" s="112"/>
      <c r="Q834" s="108"/>
      <c r="R834" s="108"/>
      <c r="S834" s="112"/>
    </row>
    <row r="835" spans="1:19" ht="15.75" customHeight="1" x14ac:dyDescent="0.2">
      <c r="A835" s="108"/>
      <c r="B835" s="108"/>
      <c r="C835" s="108"/>
      <c r="D835" s="107"/>
      <c r="E835" s="108"/>
      <c r="F835" s="108"/>
      <c r="G835" s="108"/>
      <c r="H835" s="108"/>
      <c r="I835" s="108"/>
      <c r="J835" s="109"/>
      <c r="K835" s="109"/>
      <c r="L835" s="108"/>
      <c r="M835" s="108"/>
      <c r="N835" s="108"/>
      <c r="O835" s="112"/>
      <c r="P835" s="112"/>
      <c r="Q835" s="108"/>
      <c r="R835" s="108"/>
      <c r="S835" s="112"/>
    </row>
    <row r="836" spans="1:19" ht="15.75" customHeight="1" x14ac:dyDescent="0.2">
      <c r="A836" s="108"/>
      <c r="B836" s="108"/>
      <c r="C836" s="108"/>
      <c r="D836" s="107"/>
      <c r="E836" s="108"/>
      <c r="F836" s="108"/>
      <c r="G836" s="108"/>
      <c r="H836" s="108"/>
      <c r="I836" s="108"/>
      <c r="J836" s="109"/>
      <c r="K836" s="109"/>
      <c r="L836" s="108"/>
      <c r="M836" s="108"/>
      <c r="N836" s="108"/>
      <c r="O836" s="112"/>
      <c r="P836" s="112"/>
      <c r="Q836" s="108"/>
      <c r="R836" s="108"/>
      <c r="S836" s="112"/>
    </row>
    <row r="837" spans="1:19" ht="15.75" customHeight="1" x14ac:dyDescent="0.2">
      <c r="A837" s="108"/>
      <c r="B837" s="108"/>
      <c r="C837" s="108"/>
      <c r="D837" s="107"/>
      <c r="E837" s="108"/>
      <c r="F837" s="108"/>
      <c r="G837" s="108"/>
      <c r="H837" s="108"/>
      <c r="I837" s="108"/>
      <c r="J837" s="109"/>
      <c r="K837" s="109"/>
      <c r="L837" s="108"/>
      <c r="M837" s="108"/>
      <c r="N837" s="108"/>
      <c r="O837" s="112"/>
      <c r="P837" s="112"/>
      <c r="Q837" s="108"/>
      <c r="R837" s="108"/>
      <c r="S837" s="112"/>
    </row>
    <row r="838" spans="1:19" ht="15.75" customHeight="1" x14ac:dyDescent="0.2">
      <c r="A838" s="108"/>
      <c r="B838" s="108"/>
      <c r="C838" s="108"/>
      <c r="D838" s="107"/>
      <c r="E838" s="108"/>
      <c r="F838" s="108"/>
      <c r="G838" s="108"/>
      <c r="H838" s="108"/>
      <c r="I838" s="108"/>
      <c r="J838" s="109"/>
      <c r="K838" s="109"/>
      <c r="L838" s="108"/>
      <c r="M838" s="108"/>
      <c r="N838" s="108"/>
      <c r="O838" s="112"/>
      <c r="P838" s="112"/>
      <c r="Q838" s="108"/>
      <c r="R838" s="108"/>
      <c r="S838" s="112"/>
    </row>
    <row r="839" spans="1:19" ht="15.75" customHeight="1" x14ac:dyDescent="0.2">
      <c r="A839" s="108"/>
      <c r="B839" s="108"/>
      <c r="C839" s="108"/>
      <c r="D839" s="107"/>
      <c r="E839" s="108"/>
      <c r="F839" s="108"/>
      <c r="G839" s="108"/>
      <c r="H839" s="108"/>
      <c r="I839" s="108"/>
      <c r="J839" s="109"/>
      <c r="K839" s="109"/>
      <c r="L839" s="108"/>
      <c r="M839" s="108"/>
      <c r="N839" s="108"/>
      <c r="O839" s="112"/>
      <c r="P839" s="112"/>
      <c r="Q839" s="108"/>
      <c r="R839" s="108"/>
      <c r="S839" s="112"/>
    </row>
    <row r="840" spans="1:19" ht="15.75" customHeight="1" x14ac:dyDescent="0.2">
      <c r="A840" s="108"/>
      <c r="B840" s="108"/>
      <c r="C840" s="108"/>
      <c r="D840" s="107"/>
      <c r="E840" s="108"/>
      <c r="F840" s="108"/>
      <c r="G840" s="108"/>
      <c r="H840" s="108"/>
      <c r="I840" s="108"/>
      <c r="J840" s="109"/>
      <c r="K840" s="109"/>
      <c r="L840" s="108"/>
      <c r="M840" s="108"/>
      <c r="N840" s="108"/>
      <c r="O840" s="112"/>
      <c r="P840" s="112"/>
      <c r="Q840" s="108"/>
      <c r="R840" s="108"/>
      <c r="S840" s="112"/>
    </row>
    <row r="841" spans="1:19" ht="15.75" customHeight="1" x14ac:dyDescent="0.2">
      <c r="A841" s="108"/>
      <c r="B841" s="108"/>
      <c r="C841" s="108"/>
      <c r="D841" s="107"/>
      <c r="E841" s="108"/>
      <c r="F841" s="108"/>
      <c r="G841" s="108"/>
      <c r="H841" s="108"/>
      <c r="I841" s="108"/>
      <c r="J841" s="109"/>
      <c r="K841" s="109"/>
      <c r="L841" s="108"/>
      <c r="M841" s="108"/>
      <c r="N841" s="108"/>
      <c r="O841" s="112"/>
      <c r="P841" s="112"/>
      <c r="Q841" s="108"/>
      <c r="R841" s="108"/>
      <c r="S841" s="112"/>
    </row>
    <row r="842" spans="1:19" ht="15.75" customHeight="1" x14ac:dyDescent="0.2">
      <c r="A842" s="108"/>
      <c r="B842" s="108"/>
      <c r="C842" s="108"/>
      <c r="D842" s="107"/>
      <c r="E842" s="108"/>
      <c r="F842" s="108"/>
      <c r="G842" s="108"/>
      <c r="H842" s="108"/>
      <c r="I842" s="108"/>
      <c r="J842" s="109"/>
      <c r="K842" s="109"/>
      <c r="L842" s="108"/>
      <c r="M842" s="108"/>
      <c r="N842" s="108"/>
      <c r="O842" s="112"/>
      <c r="P842" s="112"/>
      <c r="Q842" s="108"/>
      <c r="R842" s="108"/>
      <c r="S842" s="112"/>
    </row>
    <row r="843" spans="1:19" ht="15.75" customHeight="1" x14ac:dyDescent="0.2">
      <c r="A843" s="108"/>
      <c r="B843" s="108"/>
      <c r="C843" s="108"/>
      <c r="D843" s="107"/>
      <c r="E843" s="108"/>
      <c r="F843" s="108"/>
      <c r="G843" s="108"/>
      <c r="H843" s="108"/>
      <c r="I843" s="108"/>
      <c r="J843" s="109"/>
      <c r="K843" s="109"/>
      <c r="L843" s="108"/>
      <c r="M843" s="108"/>
      <c r="N843" s="108"/>
      <c r="O843" s="112"/>
      <c r="P843" s="112"/>
      <c r="Q843" s="108"/>
      <c r="R843" s="108"/>
      <c r="S843" s="112"/>
    </row>
    <row r="844" spans="1:19" ht="15.75" customHeight="1" x14ac:dyDescent="0.2">
      <c r="A844" s="108"/>
      <c r="B844" s="108"/>
      <c r="C844" s="108"/>
      <c r="D844" s="107"/>
      <c r="E844" s="108"/>
      <c r="F844" s="108"/>
      <c r="G844" s="108"/>
      <c r="H844" s="108"/>
      <c r="I844" s="108"/>
      <c r="J844" s="109"/>
      <c r="K844" s="109"/>
      <c r="L844" s="108"/>
      <c r="M844" s="108"/>
      <c r="N844" s="108"/>
      <c r="O844" s="112"/>
      <c r="P844" s="112"/>
      <c r="Q844" s="108"/>
      <c r="R844" s="108"/>
      <c r="S844" s="112"/>
    </row>
    <row r="845" spans="1:19" ht="15.75" customHeight="1" x14ac:dyDescent="0.2">
      <c r="A845" s="108"/>
      <c r="B845" s="108"/>
      <c r="C845" s="108"/>
      <c r="D845" s="107"/>
      <c r="E845" s="108"/>
      <c r="F845" s="108"/>
      <c r="G845" s="108"/>
      <c r="H845" s="108"/>
      <c r="I845" s="108"/>
      <c r="J845" s="109"/>
      <c r="K845" s="109"/>
      <c r="L845" s="108"/>
      <c r="M845" s="108"/>
      <c r="N845" s="108"/>
      <c r="O845" s="112"/>
      <c r="P845" s="112"/>
      <c r="Q845" s="108"/>
      <c r="R845" s="108"/>
      <c r="S845" s="112"/>
    </row>
    <row r="846" spans="1:19" ht="15.75" customHeight="1" x14ac:dyDescent="0.2">
      <c r="A846" s="108"/>
      <c r="B846" s="108"/>
      <c r="C846" s="108"/>
      <c r="D846" s="107"/>
      <c r="E846" s="108"/>
      <c r="F846" s="108"/>
      <c r="G846" s="108"/>
      <c r="H846" s="108"/>
      <c r="I846" s="108"/>
      <c r="J846" s="109"/>
      <c r="K846" s="109"/>
      <c r="L846" s="108"/>
      <c r="M846" s="108"/>
      <c r="N846" s="108"/>
      <c r="O846" s="112"/>
      <c r="P846" s="112"/>
      <c r="Q846" s="108"/>
      <c r="R846" s="108"/>
      <c r="S846" s="112"/>
    </row>
    <row r="847" spans="1:19" ht="15.75" customHeight="1" x14ac:dyDescent="0.2">
      <c r="A847" s="108"/>
      <c r="B847" s="108"/>
      <c r="C847" s="108"/>
      <c r="D847" s="107"/>
      <c r="E847" s="108"/>
      <c r="F847" s="108"/>
      <c r="G847" s="108"/>
      <c r="H847" s="108"/>
      <c r="I847" s="108"/>
      <c r="J847" s="109"/>
      <c r="K847" s="109"/>
      <c r="L847" s="108"/>
      <c r="M847" s="108"/>
      <c r="N847" s="108"/>
      <c r="O847" s="112"/>
      <c r="P847" s="112"/>
      <c r="Q847" s="108"/>
      <c r="R847" s="108"/>
      <c r="S847" s="112"/>
    </row>
    <row r="848" spans="1:19" ht="15.75" customHeight="1" x14ac:dyDescent="0.2">
      <c r="A848" s="108"/>
      <c r="B848" s="108"/>
      <c r="C848" s="108"/>
      <c r="D848" s="107"/>
      <c r="E848" s="108"/>
      <c r="F848" s="108"/>
      <c r="G848" s="108"/>
      <c r="H848" s="108"/>
      <c r="I848" s="108"/>
      <c r="J848" s="109"/>
      <c r="K848" s="109"/>
      <c r="L848" s="108"/>
      <c r="M848" s="108"/>
      <c r="N848" s="108"/>
      <c r="O848" s="112"/>
      <c r="P848" s="112"/>
      <c r="Q848" s="108"/>
      <c r="R848" s="108"/>
      <c r="S848" s="112"/>
    </row>
    <row r="849" spans="1:19" ht="15.75" customHeight="1" x14ac:dyDescent="0.2">
      <c r="A849" s="108"/>
      <c r="B849" s="108"/>
      <c r="C849" s="108"/>
      <c r="D849" s="107"/>
      <c r="E849" s="108"/>
      <c r="F849" s="108"/>
      <c r="G849" s="108"/>
      <c r="H849" s="108"/>
      <c r="I849" s="108"/>
      <c r="J849" s="109"/>
      <c r="K849" s="109"/>
      <c r="L849" s="108"/>
      <c r="M849" s="108"/>
      <c r="N849" s="108"/>
      <c r="O849" s="112"/>
      <c r="P849" s="112"/>
      <c r="Q849" s="108"/>
      <c r="R849" s="108"/>
      <c r="S849" s="112"/>
    </row>
    <row r="850" spans="1:19" ht="15.75" customHeight="1" x14ac:dyDescent="0.2">
      <c r="A850" s="108"/>
      <c r="B850" s="108"/>
      <c r="C850" s="108"/>
      <c r="D850" s="107"/>
      <c r="E850" s="108"/>
      <c r="F850" s="108"/>
      <c r="G850" s="108"/>
      <c r="H850" s="108"/>
      <c r="I850" s="108"/>
      <c r="J850" s="109"/>
      <c r="K850" s="109"/>
      <c r="L850" s="108"/>
      <c r="M850" s="108"/>
      <c r="N850" s="108"/>
      <c r="O850" s="112"/>
      <c r="P850" s="112"/>
      <c r="Q850" s="108"/>
      <c r="R850" s="108"/>
      <c r="S850" s="112"/>
    </row>
    <row r="851" spans="1:19" ht="15.75" customHeight="1" x14ac:dyDescent="0.2">
      <c r="A851" s="108"/>
      <c r="B851" s="108"/>
      <c r="C851" s="108"/>
      <c r="D851" s="107"/>
      <c r="E851" s="108"/>
      <c r="F851" s="108"/>
      <c r="G851" s="108"/>
      <c r="H851" s="108"/>
      <c r="I851" s="108"/>
      <c r="J851" s="109"/>
      <c r="K851" s="109"/>
      <c r="L851" s="108"/>
      <c r="M851" s="108"/>
      <c r="N851" s="108"/>
      <c r="O851" s="112"/>
      <c r="P851" s="112"/>
      <c r="Q851" s="108"/>
      <c r="R851" s="108"/>
      <c r="S851" s="112"/>
    </row>
    <row r="852" spans="1:19" ht="15.75" customHeight="1" x14ac:dyDescent="0.2">
      <c r="A852" s="108"/>
      <c r="B852" s="108"/>
      <c r="C852" s="108"/>
      <c r="D852" s="107"/>
      <c r="E852" s="108"/>
      <c r="F852" s="108"/>
      <c r="G852" s="108"/>
      <c r="H852" s="108"/>
      <c r="I852" s="108"/>
      <c r="J852" s="109"/>
      <c r="K852" s="109"/>
      <c r="L852" s="108"/>
      <c r="M852" s="108"/>
      <c r="N852" s="108"/>
      <c r="O852" s="112"/>
      <c r="P852" s="112"/>
      <c r="Q852" s="108"/>
      <c r="R852" s="108"/>
      <c r="S852" s="112"/>
    </row>
    <row r="853" spans="1:19" ht="15.75" customHeight="1" x14ac:dyDescent="0.2">
      <c r="A853" s="108"/>
      <c r="B853" s="108"/>
      <c r="C853" s="108"/>
      <c r="D853" s="107"/>
      <c r="E853" s="108"/>
      <c r="F853" s="108"/>
      <c r="G853" s="108"/>
      <c r="H853" s="108"/>
      <c r="I853" s="108"/>
      <c r="J853" s="109"/>
      <c r="K853" s="109"/>
      <c r="L853" s="108"/>
      <c r="M853" s="108"/>
      <c r="N853" s="108"/>
      <c r="O853" s="112"/>
      <c r="P853" s="112"/>
      <c r="Q853" s="108"/>
      <c r="R853" s="108"/>
      <c r="S853" s="112"/>
    </row>
    <row r="854" spans="1:19" ht="15.75" customHeight="1" x14ac:dyDescent="0.2">
      <c r="A854" s="108"/>
      <c r="B854" s="108"/>
      <c r="C854" s="108"/>
      <c r="D854" s="107"/>
      <c r="E854" s="108"/>
      <c r="F854" s="108"/>
      <c r="G854" s="108"/>
      <c r="H854" s="108"/>
      <c r="I854" s="108"/>
      <c r="J854" s="109"/>
      <c r="K854" s="109"/>
      <c r="L854" s="108"/>
      <c r="M854" s="108"/>
      <c r="N854" s="108"/>
      <c r="O854" s="112"/>
      <c r="P854" s="112"/>
      <c r="Q854" s="108"/>
      <c r="R854" s="108"/>
      <c r="S854" s="112"/>
    </row>
    <row r="855" spans="1:19" ht="15.75" customHeight="1" x14ac:dyDescent="0.2">
      <c r="A855" s="108"/>
      <c r="B855" s="108"/>
      <c r="C855" s="108"/>
      <c r="D855" s="107"/>
      <c r="E855" s="108"/>
      <c r="F855" s="108"/>
      <c r="G855" s="108"/>
      <c r="H855" s="108"/>
      <c r="I855" s="108"/>
      <c r="J855" s="109"/>
      <c r="K855" s="109"/>
      <c r="L855" s="108"/>
      <c r="M855" s="108"/>
      <c r="N855" s="108"/>
      <c r="O855" s="112"/>
      <c r="P855" s="112"/>
      <c r="Q855" s="108"/>
      <c r="R855" s="108"/>
      <c r="S855" s="112"/>
    </row>
    <row r="856" spans="1:19" ht="15.75" customHeight="1" x14ac:dyDescent="0.2">
      <c r="A856" s="108"/>
      <c r="B856" s="108"/>
      <c r="C856" s="108"/>
      <c r="D856" s="107"/>
      <c r="E856" s="108"/>
      <c r="F856" s="108"/>
      <c r="G856" s="108"/>
      <c r="H856" s="108"/>
      <c r="I856" s="108"/>
      <c r="J856" s="109"/>
      <c r="K856" s="109"/>
      <c r="L856" s="108"/>
      <c r="M856" s="108"/>
      <c r="N856" s="108"/>
      <c r="O856" s="112"/>
      <c r="P856" s="112"/>
      <c r="Q856" s="108"/>
      <c r="R856" s="108"/>
      <c r="S856" s="112"/>
    </row>
    <row r="857" spans="1:19" ht="15.75" customHeight="1" x14ac:dyDescent="0.2">
      <c r="A857" s="108"/>
      <c r="B857" s="108"/>
      <c r="C857" s="108"/>
      <c r="D857" s="107"/>
      <c r="E857" s="108"/>
      <c r="F857" s="108"/>
      <c r="G857" s="108"/>
      <c r="H857" s="108"/>
      <c r="I857" s="108"/>
      <c r="J857" s="109"/>
      <c r="K857" s="109"/>
      <c r="L857" s="108"/>
      <c r="M857" s="108"/>
      <c r="N857" s="108"/>
      <c r="O857" s="112"/>
      <c r="P857" s="112"/>
      <c r="Q857" s="108"/>
      <c r="R857" s="108"/>
      <c r="S857" s="112"/>
    </row>
    <row r="858" spans="1:19" ht="15.75" customHeight="1" x14ac:dyDescent="0.2">
      <c r="A858" s="108"/>
      <c r="B858" s="108"/>
      <c r="C858" s="108"/>
      <c r="D858" s="107"/>
      <c r="E858" s="108"/>
      <c r="F858" s="108"/>
      <c r="G858" s="108"/>
      <c r="H858" s="108"/>
      <c r="I858" s="108"/>
      <c r="J858" s="109"/>
      <c r="K858" s="109"/>
      <c r="L858" s="108"/>
      <c r="M858" s="108"/>
      <c r="N858" s="108"/>
      <c r="O858" s="112"/>
      <c r="P858" s="112"/>
      <c r="Q858" s="108"/>
      <c r="R858" s="108"/>
      <c r="S858" s="112"/>
    </row>
    <row r="859" spans="1:19" ht="15.75" customHeight="1" x14ac:dyDescent="0.2">
      <c r="A859" s="108"/>
      <c r="B859" s="108"/>
      <c r="C859" s="108"/>
      <c r="D859" s="107"/>
      <c r="E859" s="108"/>
      <c r="F859" s="108"/>
      <c r="G859" s="108"/>
      <c r="H859" s="108"/>
      <c r="I859" s="108"/>
      <c r="J859" s="109"/>
      <c r="K859" s="109"/>
      <c r="L859" s="108"/>
      <c r="M859" s="108"/>
      <c r="N859" s="108"/>
      <c r="O859" s="112"/>
      <c r="P859" s="112"/>
      <c r="Q859" s="108"/>
      <c r="R859" s="108"/>
      <c r="S859" s="112"/>
    </row>
    <row r="860" spans="1:19" ht="15.75" customHeight="1" x14ac:dyDescent="0.2">
      <c r="A860" s="108"/>
      <c r="B860" s="108"/>
      <c r="C860" s="108"/>
      <c r="D860" s="107"/>
      <c r="E860" s="108"/>
      <c r="F860" s="108"/>
      <c r="G860" s="108"/>
      <c r="H860" s="108"/>
      <c r="I860" s="108"/>
      <c r="J860" s="109"/>
      <c r="K860" s="109"/>
      <c r="L860" s="108"/>
      <c r="M860" s="108"/>
      <c r="N860" s="108"/>
      <c r="O860" s="112"/>
      <c r="P860" s="112"/>
      <c r="Q860" s="108"/>
      <c r="R860" s="108"/>
      <c r="S860" s="112"/>
    </row>
    <row r="861" spans="1:19" ht="15.75" customHeight="1" x14ac:dyDescent="0.2">
      <c r="A861" s="108"/>
      <c r="B861" s="108"/>
      <c r="C861" s="108"/>
      <c r="D861" s="107"/>
      <c r="E861" s="108"/>
      <c r="F861" s="108"/>
      <c r="G861" s="108"/>
      <c r="H861" s="108"/>
      <c r="I861" s="108"/>
      <c r="J861" s="109"/>
      <c r="K861" s="109"/>
      <c r="L861" s="108"/>
      <c r="M861" s="108"/>
      <c r="N861" s="108"/>
      <c r="O861" s="112"/>
      <c r="P861" s="112"/>
      <c r="Q861" s="108"/>
      <c r="R861" s="108"/>
      <c r="S861" s="112"/>
    </row>
    <row r="862" spans="1:19" ht="15.75" customHeight="1" x14ac:dyDescent="0.2">
      <c r="A862" s="108"/>
      <c r="B862" s="108"/>
      <c r="C862" s="108"/>
      <c r="D862" s="107"/>
      <c r="E862" s="108"/>
      <c r="F862" s="108"/>
      <c r="G862" s="108"/>
      <c r="H862" s="108"/>
      <c r="I862" s="108"/>
      <c r="J862" s="109"/>
      <c r="K862" s="109"/>
      <c r="L862" s="108"/>
      <c r="M862" s="108"/>
      <c r="N862" s="108"/>
      <c r="O862" s="112"/>
      <c r="P862" s="112"/>
      <c r="Q862" s="108"/>
      <c r="R862" s="108"/>
      <c r="S862" s="112"/>
    </row>
    <row r="863" spans="1:19" ht="15.75" customHeight="1" x14ac:dyDescent="0.2">
      <c r="A863" s="108"/>
      <c r="B863" s="108"/>
      <c r="C863" s="108"/>
      <c r="D863" s="107"/>
      <c r="E863" s="108"/>
      <c r="F863" s="108"/>
      <c r="G863" s="108"/>
      <c r="H863" s="108"/>
      <c r="I863" s="108"/>
      <c r="J863" s="109"/>
      <c r="K863" s="109"/>
      <c r="L863" s="108"/>
      <c r="M863" s="108"/>
      <c r="N863" s="108"/>
      <c r="O863" s="112"/>
      <c r="P863" s="112"/>
      <c r="Q863" s="108"/>
      <c r="R863" s="108"/>
      <c r="S863" s="112"/>
    </row>
    <row r="864" spans="1:19" ht="15.75" customHeight="1" x14ac:dyDescent="0.2">
      <c r="A864" s="108"/>
      <c r="B864" s="108"/>
      <c r="C864" s="108"/>
      <c r="D864" s="107"/>
      <c r="E864" s="108"/>
      <c r="F864" s="108"/>
      <c r="G864" s="108"/>
      <c r="H864" s="108"/>
      <c r="I864" s="108"/>
      <c r="J864" s="109"/>
      <c r="K864" s="109"/>
      <c r="L864" s="108"/>
      <c r="M864" s="108"/>
      <c r="N864" s="108"/>
      <c r="O864" s="112"/>
      <c r="P864" s="112"/>
      <c r="Q864" s="108"/>
      <c r="R864" s="108"/>
      <c r="S864" s="112"/>
    </row>
    <row r="865" spans="1:19" ht="15.75" customHeight="1" x14ac:dyDescent="0.2">
      <c r="A865" s="108"/>
      <c r="B865" s="108"/>
      <c r="C865" s="108"/>
      <c r="D865" s="107"/>
      <c r="E865" s="108"/>
      <c r="F865" s="108"/>
      <c r="G865" s="108"/>
      <c r="H865" s="108"/>
      <c r="I865" s="108"/>
      <c r="J865" s="109"/>
      <c r="K865" s="109"/>
      <c r="L865" s="108"/>
      <c r="M865" s="108"/>
      <c r="N865" s="108"/>
      <c r="O865" s="112"/>
      <c r="P865" s="112"/>
      <c r="Q865" s="108"/>
      <c r="R865" s="108"/>
      <c r="S865" s="112"/>
    </row>
    <row r="866" spans="1:19" ht="15.75" customHeight="1" x14ac:dyDescent="0.2">
      <c r="A866" s="108"/>
      <c r="B866" s="108"/>
      <c r="C866" s="108"/>
      <c r="D866" s="107"/>
      <c r="E866" s="108"/>
      <c r="F866" s="108"/>
      <c r="G866" s="108"/>
      <c r="H866" s="108"/>
      <c r="I866" s="108"/>
      <c r="J866" s="109"/>
      <c r="K866" s="109"/>
      <c r="L866" s="108"/>
      <c r="M866" s="108"/>
      <c r="N866" s="108"/>
      <c r="O866" s="112"/>
      <c r="P866" s="112"/>
      <c r="Q866" s="108"/>
      <c r="R866" s="108"/>
      <c r="S866" s="112"/>
    </row>
    <row r="867" spans="1:19" ht="15.75" customHeight="1" x14ac:dyDescent="0.2">
      <c r="A867" s="108"/>
      <c r="B867" s="108"/>
      <c r="C867" s="108"/>
      <c r="D867" s="107"/>
      <c r="E867" s="108"/>
      <c r="F867" s="108"/>
      <c r="G867" s="108"/>
      <c r="H867" s="108"/>
      <c r="I867" s="108"/>
      <c r="J867" s="109"/>
      <c r="K867" s="109"/>
      <c r="L867" s="108"/>
      <c r="M867" s="108"/>
      <c r="N867" s="108"/>
      <c r="O867" s="112"/>
      <c r="P867" s="112"/>
      <c r="Q867" s="108"/>
      <c r="R867" s="108"/>
      <c r="S867" s="112"/>
    </row>
    <row r="868" spans="1:19" ht="15.75" customHeight="1" x14ac:dyDescent="0.2">
      <c r="A868" s="108"/>
      <c r="B868" s="108"/>
      <c r="C868" s="108"/>
      <c r="D868" s="107"/>
      <c r="E868" s="108"/>
      <c r="F868" s="108"/>
      <c r="G868" s="108"/>
      <c r="H868" s="108"/>
      <c r="I868" s="108"/>
      <c r="J868" s="109"/>
      <c r="K868" s="109"/>
      <c r="L868" s="108"/>
      <c r="M868" s="108"/>
      <c r="N868" s="108"/>
      <c r="O868" s="112"/>
      <c r="P868" s="112"/>
      <c r="Q868" s="108"/>
      <c r="R868" s="108"/>
      <c r="S868" s="112"/>
    </row>
    <row r="869" spans="1:19" ht="15.75" customHeight="1" x14ac:dyDescent="0.2">
      <c r="A869" s="108"/>
      <c r="B869" s="108"/>
      <c r="C869" s="108"/>
      <c r="D869" s="107"/>
      <c r="E869" s="108"/>
      <c r="F869" s="108"/>
      <c r="G869" s="108"/>
      <c r="H869" s="108"/>
      <c r="I869" s="108"/>
      <c r="J869" s="109"/>
      <c r="K869" s="109"/>
      <c r="L869" s="108"/>
      <c r="M869" s="108"/>
      <c r="N869" s="108"/>
      <c r="O869" s="112"/>
      <c r="P869" s="112"/>
      <c r="Q869" s="108"/>
      <c r="R869" s="108"/>
      <c r="S869" s="112"/>
    </row>
    <row r="870" spans="1:19" ht="15.75" customHeight="1" x14ac:dyDescent="0.2">
      <c r="A870" s="108"/>
      <c r="B870" s="108"/>
      <c r="C870" s="108"/>
      <c r="D870" s="107"/>
      <c r="E870" s="108"/>
      <c r="F870" s="108"/>
      <c r="G870" s="108"/>
      <c r="H870" s="108"/>
      <c r="I870" s="108"/>
      <c r="J870" s="109"/>
      <c r="K870" s="109"/>
      <c r="L870" s="108"/>
      <c r="M870" s="108"/>
      <c r="N870" s="108"/>
      <c r="O870" s="112"/>
      <c r="P870" s="112"/>
      <c r="Q870" s="108"/>
      <c r="R870" s="108"/>
      <c r="S870" s="112"/>
    </row>
    <row r="871" spans="1:19" ht="15.75" customHeight="1" x14ac:dyDescent="0.2">
      <c r="A871" s="108"/>
      <c r="B871" s="108"/>
      <c r="C871" s="108"/>
      <c r="D871" s="107"/>
      <c r="E871" s="108"/>
      <c r="F871" s="108"/>
      <c r="G871" s="108"/>
      <c r="H871" s="108"/>
      <c r="I871" s="108"/>
      <c r="J871" s="109"/>
      <c r="K871" s="109"/>
      <c r="L871" s="108"/>
      <c r="M871" s="108"/>
      <c r="N871" s="108"/>
      <c r="O871" s="112"/>
      <c r="P871" s="112"/>
      <c r="Q871" s="108"/>
      <c r="R871" s="108"/>
      <c r="S871" s="112"/>
    </row>
    <row r="872" spans="1:19" ht="15.75" customHeight="1" x14ac:dyDescent="0.2">
      <c r="A872" s="108"/>
      <c r="B872" s="108"/>
      <c r="C872" s="108"/>
      <c r="D872" s="107"/>
      <c r="E872" s="108"/>
      <c r="F872" s="108"/>
      <c r="G872" s="108"/>
      <c r="H872" s="108"/>
      <c r="I872" s="108"/>
      <c r="J872" s="109"/>
      <c r="K872" s="109"/>
      <c r="L872" s="108"/>
      <c r="M872" s="108"/>
      <c r="N872" s="108"/>
      <c r="O872" s="112"/>
      <c r="P872" s="112"/>
      <c r="Q872" s="108"/>
      <c r="R872" s="108"/>
      <c r="S872" s="112"/>
    </row>
    <row r="873" spans="1:19" ht="15.75" customHeight="1" x14ac:dyDescent="0.2">
      <c r="A873" s="108"/>
      <c r="B873" s="108"/>
      <c r="C873" s="108"/>
      <c r="D873" s="107"/>
      <c r="E873" s="108"/>
      <c r="F873" s="108"/>
      <c r="G873" s="108"/>
      <c r="H873" s="108"/>
      <c r="I873" s="108"/>
      <c r="J873" s="109"/>
      <c r="K873" s="109"/>
      <c r="L873" s="108"/>
      <c r="M873" s="108"/>
      <c r="N873" s="108"/>
      <c r="O873" s="112"/>
      <c r="P873" s="112"/>
      <c r="Q873" s="108"/>
      <c r="R873" s="108"/>
      <c r="S873" s="112"/>
    </row>
    <row r="874" spans="1:19" ht="15.75" customHeight="1" x14ac:dyDescent="0.2">
      <c r="A874" s="108"/>
      <c r="B874" s="108"/>
      <c r="C874" s="108"/>
      <c r="D874" s="107"/>
      <c r="E874" s="108"/>
      <c r="F874" s="108"/>
      <c r="G874" s="108"/>
      <c r="H874" s="108"/>
      <c r="I874" s="108"/>
      <c r="J874" s="109"/>
      <c r="K874" s="109"/>
      <c r="L874" s="108"/>
      <c r="M874" s="108"/>
      <c r="N874" s="108"/>
      <c r="O874" s="112"/>
      <c r="P874" s="112"/>
      <c r="Q874" s="108"/>
      <c r="R874" s="108"/>
      <c r="S874" s="112"/>
    </row>
    <row r="875" spans="1:19" ht="15.75" customHeight="1" x14ac:dyDescent="0.2">
      <c r="A875" s="108"/>
      <c r="B875" s="108"/>
      <c r="C875" s="108"/>
      <c r="D875" s="107"/>
      <c r="E875" s="108"/>
      <c r="F875" s="108"/>
      <c r="G875" s="108"/>
      <c r="H875" s="108"/>
      <c r="I875" s="108"/>
      <c r="J875" s="109"/>
      <c r="K875" s="109"/>
      <c r="L875" s="108"/>
      <c r="M875" s="108"/>
      <c r="N875" s="108"/>
      <c r="O875" s="112"/>
      <c r="P875" s="112"/>
      <c r="Q875" s="108"/>
      <c r="R875" s="108"/>
      <c r="S875" s="112"/>
    </row>
    <row r="876" spans="1:19" ht="15.75" customHeight="1" x14ac:dyDescent="0.2">
      <c r="A876" s="108"/>
      <c r="B876" s="108"/>
      <c r="C876" s="108"/>
      <c r="D876" s="107"/>
      <c r="E876" s="108"/>
      <c r="F876" s="108"/>
      <c r="G876" s="108"/>
      <c r="H876" s="108"/>
      <c r="I876" s="108"/>
      <c r="J876" s="109"/>
      <c r="K876" s="109"/>
      <c r="L876" s="108"/>
      <c r="M876" s="108"/>
      <c r="N876" s="108"/>
      <c r="O876" s="112"/>
      <c r="P876" s="112"/>
      <c r="Q876" s="108"/>
      <c r="R876" s="108"/>
      <c r="S876" s="112"/>
    </row>
    <row r="877" spans="1:19" ht="15.75" customHeight="1" x14ac:dyDescent="0.2">
      <c r="A877" s="108"/>
      <c r="B877" s="108"/>
      <c r="C877" s="108"/>
      <c r="D877" s="107"/>
      <c r="E877" s="108"/>
      <c r="F877" s="108"/>
      <c r="G877" s="108"/>
      <c r="H877" s="108"/>
      <c r="I877" s="108"/>
      <c r="J877" s="109"/>
      <c r="K877" s="109"/>
      <c r="L877" s="108"/>
      <c r="M877" s="108"/>
      <c r="N877" s="108"/>
      <c r="O877" s="112"/>
      <c r="P877" s="112"/>
      <c r="Q877" s="108"/>
      <c r="R877" s="108"/>
      <c r="S877" s="112"/>
    </row>
    <row r="878" spans="1:19" ht="15.75" customHeight="1" x14ac:dyDescent="0.2">
      <c r="A878" s="108"/>
      <c r="B878" s="108"/>
      <c r="C878" s="108"/>
      <c r="D878" s="107"/>
      <c r="E878" s="108"/>
      <c r="F878" s="108"/>
      <c r="G878" s="108"/>
      <c r="H878" s="108"/>
      <c r="I878" s="108"/>
      <c r="J878" s="109"/>
      <c r="K878" s="109"/>
      <c r="L878" s="108"/>
      <c r="M878" s="108"/>
      <c r="N878" s="108"/>
      <c r="O878" s="112"/>
      <c r="P878" s="112"/>
      <c r="Q878" s="108"/>
      <c r="R878" s="108"/>
      <c r="S878" s="112"/>
    </row>
    <row r="879" spans="1:19" ht="15.75" customHeight="1" x14ac:dyDescent="0.2">
      <c r="A879" s="108"/>
      <c r="B879" s="108"/>
      <c r="C879" s="108"/>
      <c r="D879" s="107"/>
      <c r="E879" s="108"/>
      <c r="F879" s="108"/>
      <c r="G879" s="108"/>
      <c r="H879" s="108"/>
      <c r="I879" s="108"/>
      <c r="J879" s="109"/>
      <c r="K879" s="109"/>
      <c r="L879" s="108"/>
      <c r="M879" s="108"/>
      <c r="N879" s="108"/>
      <c r="O879" s="112"/>
      <c r="P879" s="112"/>
      <c r="Q879" s="108"/>
      <c r="R879" s="108"/>
      <c r="S879" s="112"/>
    </row>
    <row r="880" spans="1:19" ht="15.75" customHeight="1" x14ac:dyDescent="0.2">
      <c r="A880" s="108"/>
      <c r="B880" s="108"/>
      <c r="C880" s="108"/>
      <c r="D880" s="107"/>
      <c r="E880" s="108"/>
      <c r="F880" s="108"/>
      <c r="G880" s="108"/>
      <c r="H880" s="108"/>
      <c r="I880" s="108"/>
      <c r="J880" s="109"/>
      <c r="K880" s="109"/>
      <c r="L880" s="108"/>
      <c r="M880" s="108"/>
      <c r="N880" s="108"/>
      <c r="O880" s="112"/>
      <c r="P880" s="112"/>
      <c r="Q880" s="108"/>
      <c r="R880" s="108"/>
      <c r="S880" s="112"/>
    </row>
    <row r="881" spans="1:19" ht="15.75" customHeight="1" x14ac:dyDescent="0.2">
      <c r="A881" s="108"/>
      <c r="B881" s="108"/>
      <c r="C881" s="108"/>
      <c r="D881" s="107"/>
      <c r="E881" s="108"/>
      <c r="F881" s="108"/>
      <c r="G881" s="108"/>
      <c r="H881" s="108"/>
      <c r="I881" s="108"/>
      <c r="J881" s="109"/>
      <c r="K881" s="109"/>
      <c r="L881" s="108"/>
      <c r="M881" s="108"/>
      <c r="N881" s="108"/>
      <c r="O881" s="112"/>
      <c r="P881" s="112"/>
      <c r="Q881" s="108"/>
      <c r="R881" s="108"/>
      <c r="S881" s="112"/>
    </row>
    <row r="882" spans="1:19" ht="15.75" customHeight="1" x14ac:dyDescent="0.2">
      <c r="A882" s="108"/>
      <c r="B882" s="108"/>
      <c r="C882" s="108"/>
      <c r="D882" s="107"/>
      <c r="E882" s="108"/>
      <c r="F882" s="108"/>
      <c r="G882" s="108"/>
      <c r="H882" s="108"/>
      <c r="I882" s="108"/>
      <c r="J882" s="109"/>
      <c r="K882" s="109"/>
      <c r="L882" s="108"/>
      <c r="M882" s="108"/>
      <c r="N882" s="108"/>
      <c r="O882" s="112"/>
      <c r="P882" s="112"/>
      <c r="Q882" s="108"/>
      <c r="R882" s="108"/>
      <c r="S882" s="112"/>
    </row>
    <row r="883" spans="1:19" ht="15.75" customHeight="1" x14ac:dyDescent="0.2">
      <c r="A883" s="108"/>
      <c r="B883" s="108"/>
      <c r="C883" s="108"/>
      <c r="D883" s="107"/>
      <c r="E883" s="108"/>
      <c r="F883" s="108"/>
      <c r="G883" s="108"/>
      <c r="H883" s="108"/>
      <c r="I883" s="108"/>
      <c r="J883" s="109"/>
      <c r="K883" s="109"/>
      <c r="L883" s="108"/>
      <c r="M883" s="108"/>
      <c r="N883" s="108"/>
      <c r="O883" s="112"/>
      <c r="P883" s="112"/>
      <c r="Q883" s="108"/>
      <c r="R883" s="108"/>
      <c r="S883" s="112"/>
    </row>
    <row r="884" spans="1:19" ht="15.75" customHeight="1" x14ac:dyDescent="0.2">
      <c r="A884" s="108"/>
      <c r="B884" s="108"/>
      <c r="C884" s="108"/>
      <c r="D884" s="107"/>
      <c r="E884" s="108"/>
      <c r="F884" s="108"/>
      <c r="G884" s="108"/>
      <c r="H884" s="108"/>
      <c r="I884" s="108"/>
      <c r="J884" s="109"/>
      <c r="K884" s="109"/>
      <c r="L884" s="108"/>
      <c r="M884" s="108"/>
      <c r="N884" s="108"/>
      <c r="O884" s="112"/>
      <c r="P884" s="112"/>
      <c r="Q884" s="108"/>
      <c r="R884" s="108"/>
      <c r="S884" s="112"/>
    </row>
    <row r="885" spans="1:19" ht="15.75" customHeight="1" x14ac:dyDescent="0.2">
      <c r="A885" s="108"/>
      <c r="B885" s="108"/>
      <c r="C885" s="108"/>
      <c r="D885" s="107"/>
      <c r="E885" s="108"/>
      <c r="F885" s="108"/>
      <c r="G885" s="108"/>
      <c r="H885" s="108"/>
      <c r="I885" s="108"/>
      <c r="J885" s="109"/>
      <c r="K885" s="109"/>
      <c r="L885" s="108"/>
      <c r="M885" s="108"/>
      <c r="N885" s="108"/>
      <c r="O885" s="112"/>
      <c r="P885" s="112"/>
      <c r="Q885" s="108"/>
      <c r="R885" s="108"/>
      <c r="S885" s="112"/>
    </row>
    <row r="886" spans="1:19" ht="15.75" customHeight="1" x14ac:dyDescent="0.2">
      <c r="A886" s="108"/>
      <c r="B886" s="108"/>
      <c r="C886" s="108"/>
      <c r="D886" s="107"/>
      <c r="E886" s="108"/>
      <c r="F886" s="108"/>
      <c r="G886" s="108"/>
      <c r="H886" s="108"/>
      <c r="I886" s="108"/>
      <c r="J886" s="109"/>
      <c r="K886" s="109"/>
      <c r="L886" s="108"/>
      <c r="M886" s="108"/>
      <c r="N886" s="108"/>
      <c r="O886" s="112"/>
      <c r="P886" s="112"/>
      <c r="Q886" s="108"/>
      <c r="R886" s="108"/>
      <c r="S886" s="112"/>
    </row>
    <row r="887" spans="1:19" ht="15.75" customHeight="1" x14ac:dyDescent="0.2">
      <c r="A887" s="108"/>
      <c r="B887" s="108"/>
      <c r="C887" s="108"/>
      <c r="D887" s="107"/>
      <c r="E887" s="108"/>
      <c r="F887" s="108"/>
      <c r="G887" s="108"/>
      <c r="H887" s="108"/>
      <c r="I887" s="108"/>
      <c r="J887" s="109"/>
      <c r="K887" s="109"/>
      <c r="L887" s="108"/>
      <c r="M887" s="108"/>
      <c r="N887" s="108"/>
      <c r="O887" s="112"/>
      <c r="P887" s="112"/>
      <c r="Q887" s="108"/>
      <c r="R887" s="108"/>
      <c r="S887" s="112"/>
    </row>
    <row r="888" spans="1:19" ht="15.75" customHeight="1" x14ac:dyDescent="0.2">
      <c r="A888" s="108"/>
      <c r="B888" s="108"/>
      <c r="C888" s="108"/>
      <c r="D888" s="107"/>
      <c r="E888" s="108"/>
      <c r="F888" s="108"/>
      <c r="G888" s="108"/>
      <c r="H888" s="108"/>
      <c r="I888" s="108"/>
      <c r="J888" s="109"/>
      <c r="K888" s="109"/>
      <c r="L888" s="108"/>
      <c r="M888" s="108"/>
      <c r="N888" s="108"/>
      <c r="O888" s="112"/>
      <c r="P888" s="112"/>
      <c r="Q888" s="108"/>
      <c r="R888" s="108"/>
      <c r="S888" s="112"/>
    </row>
    <row r="889" spans="1:19" ht="15.75" customHeight="1" x14ac:dyDescent="0.2">
      <c r="A889" s="108"/>
      <c r="B889" s="108"/>
      <c r="C889" s="108"/>
      <c r="D889" s="107"/>
      <c r="E889" s="108"/>
      <c r="F889" s="108"/>
      <c r="G889" s="108"/>
      <c r="H889" s="108"/>
      <c r="I889" s="108"/>
      <c r="J889" s="109"/>
      <c r="K889" s="109"/>
      <c r="L889" s="108"/>
      <c r="M889" s="108"/>
      <c r="N889" s="108"/>
      <c r="O889" s="112"/>
      <c r="P889" s="112"/>
      <c r="Q889" s="108"/>
      <c r="R889" s="108"/>
      <c r="S889" s="112"/>
    </row>
    <row r="890" spans="1:19" ht="15.75" customHeight="1" x14ac:dyDescent="0.2">
      <c r="A890" s="108"/>
      <c r="B890" s="108"/>
      <c r="C890" s="108"/>
      <c r="D890" s="107"/>
      <c r="E890" s="108"/>
      <c r="F890" s="108"/>
      <c r="G890" s="108"/>
      <c r="H890" s="108"/>
      <c r="I890" s="108"/>
      <c r="J890" s="109"/>
      <c r="K890" s="109"/>
      <c r="L890" s="108"/>
      <c r="M890" s="108"/>
      <c r="N890" s="108"/>
      <c r="O890" s="112"/>
      <c r="P890" s="112"/>
      <c r="Q890" s="108"/>
      <c r="R890" s="108"/>
      <c r="S890" s="112"/>
    </row>
    <row r="891" spans="1:19" ht="15.75" customHeight="1" x14ac:dyDescent="0.2">
      <c r="A891" s="108"/>
      <c r="B891" s="108"/>
      <c r="C891" s="108"/>
      <c r="D891" s="107"/>
      <c r="E891" s="108"/>
      <c r="F891" s="108"/>
      <c r="G891" s="108"/>
      <c r="H891" s="108"/>
      <c r="I891" s="108"/>
      <c r="J891" s="109"/>
      <c r="K891" s="109"/>
      <c r="L891" s="108"/>
      <c r="M891" s="108"/>
      <c r="N891" s="108"/>
      <c r="O891" s="112"/>
      <c r="P891" s="112"/>
      <c r="Q891" s="108"/>
      <c r="R891" s="108"/>
      <c r="S891" s="112"/>
    </row>
    <row r="892" spans="1:19" ht="15.75" customHeight="1" x14ac:dyDescent="0.2">
      <c r="A892" s="108"/>
      <c r="B892" s="108"/>
      <c r="C892" s="108"/>
      <c r="D892" s="107"/>
      <c r="E892" s="108"/>
      <c r="F892" s="108"/>
      <c r="G892" s="108"/>
      <c r="H892" s="108"/>
      <c r="I892" s="108"/>
      <c r="J892" s="109"/>
      <c r="K892" s="109"/>
      <c r="L892" s="108"/>
      <c r="M892" s="108"/>
      <c r="N892" s="108"/>
      <c r="O892" s="112"/>
      <c r="P892" s="112"/>
      <c r="Q892" s="108"/>
      <c r="R892" s="108"/>
      <c r="S892" s="112"/>
    </row>
    <row r="893" spans="1:19" ht="15.75" customHeight="1" x14ac:dyDescent="0.2">
      <c r="A893" s="108"/>
      <c r="B893" s="108"/>
      <c r="C893" s="108"/>
      <c r="D893" s="107"/>
      <c r="E893" s="108"/>
      <c r="F893" s="108"/>
      <c r="G893" s="108"/>
      <c r="H893" s="108"/>
      <c r="I893" s="108"/>
      <c r="J893" s="109"/>
      <c r="K893" s="109"/>
      <c r="L893" s="108"/>
      <c r="M893" s="108"/>
      <c r="N893" s="108"/>
      <c r="O893" s="112"/>
      <c r="P893" s="112"/>
      <c r="Q893" s="108"/>
      <c r="R893" s="108"/>
      <c r="S893" s="112"/>
    </row>
    <row r="894" spans="1:19" ht="15.75" customHeight="1" x14ac:dyDescent="0.2">
      <c r="A894" s="108"/>
      <c r="B894" s="108"/>
      <c r="C894" s="108"/>
      <c r="D894" s="107"/>
      <c r="E894" s="108"/>
      <c r="F894" s="108"/>
      <c r="G894" s="108"/>
      <c r="H894" s="108"/>
      <c r="I894" s="108"/>
      <c r="J894" s="109"/>
      <c r="K894" s="109"/>
      <c r="L894" s="108"/>
      <c r="M894" s="108"/>
      <c r="N894" s="108"/>
      <c r="O894" s="112"/>
      <c r="P894" s="112"/>
      <c r="Q894" s="108"/>
      <c r="R894" s="108"/>
      <c r="S894" s="112"/>
    </row>
    <row r="895" spans="1:19" ht="15.75" customHeight="1" x14ac:dyDescent="0.2">
      <c r="A895" s="108"/>
      <c r="B895" s="108"/>
      <c r="C895" s="108"/>
      <c r="D895" s="107"/>
      <c r="E895" s="108"/>
      <c r="F895" s="108"/>
      <c r="G895" s="108"/>
      <c r="H895" s="108"/>
      <c r="I895" s="108"/>
      <c r="J895" s="109"/>
      <c r="K895" s="109"/>
      <c r="L895" s="108"/>
      <c r="M895" s="108"/>
      <c r="N895" s="108"/>
      <c r="O895" s="112"/>
      <c r="P895" s="112"/>
      <c r="Q895" s="108"/>
      <c r="R895" s="108"/>
      <c r="S895" s="112"/>
    </row>
    <row r="896" spans="1:19" ht="15.75" customHeight="1" x14ac:dyDescent="0.2">
      <c r="A896" s="108"/>
      <c r="B896" s="108"/>
      <c r="C896" s="108"/>
      <c r="D896" s="107"/>
      <c r="E896" s="108"/>
      <c r="F896" s="108"/>
      <c r="G896" s="108"/>
      <c r="H896" s="108"/>
      <c r="I896" s="108"/>
      <c r="J896" s="109"/>
      <c r="K896" s="109"/>
      <c r="L896" s="108"/>
      <c r="M896" s="108"/>
      <c r="N896" s="108"/>
      <c r="O896" s="112"/>
      <c r="P896" s="112"/>
      <c r="Q896" s="108"/>
      <c r="R896" s="108"/>
      <c r="S896" s="112"/>
    </row>
    <row r="897" spans="1:19" ht="15.75" customHeight="1" x14ac:dyDescent="0.2">
      <c r="A897" s="108"/>
      <c r="B897" s="108"/>
      <c r="C897" s="108"/>
      <c r="D897" s="107"/>
      <c r="E897" s="108"/>
      <c r="F897" s="108"/>
      <c r="G897" s="108"/>
      <c r="H897" s="108"/>
      <c r="I897" s="108"/>
      <c r="J897" s="109"/>
      <c r="K897" s="109"/>
      <c r="L897" s="108"/>
      <c r="M897" s="108"/>
      <c r="N897" s="108"/>
      <c r="O897" s="112"/>
      <c r="P897" s="112"/>
      <c r="Q897" s="108"/>
      <c r="R897" s="108"/>
      <c r="S897" s="112"/>
    </row>
    <row r="898" spans="1:19" ht="15.75" customHeight="1" x14ac:dyDescent="0.2">
      <c r="A898" s="108"/>
      <c r="B898" s="108"/>
      <c r="C898" s="108"/>
      <c r="D898" s="107"/>
      <c r="E898" s="108"/>
      <c r="F898" s="108"/>
      <c r="G898" s="108"/>
      <c r="H898" s="108"/>
      <c r="I898" s="108"/>
      <c r="J898" s="109"/>
      <c r="K898" s="109"/>
      <c r="L898" s="108"/>
      <c r="M898" s="108"/>
      <c r="N898" s="108"/>
      <c r="O898" s="112"/>
      <c r="P898" s="112"/>
      <c r="Q898" s="108"/>
      <c r="R898" s="108"/>
      <c r="S898" s="112"/>
    </row>
    <row r="899" spans="1:19" ht="15.75" customHeight="1" x14ac:dyDescent="0.2">
      <c r="A899" s="108"/>
      <c r="B899" s="108"/>
      <c r="C899" s="108"/>
      <c r="D899" s="107"/>
      <c r="E899" s="108"/>
      <c r="F899" s="108"/>
      <c r="G899" s="108"/>
      <c r="H899" s="108"/>
      <c r="I899" s="108"/>
      <c r="J899" s="109"/>
      <c r="K899" s="109"/>
      <c r="L899" s="108"/>
      <c r="M899" s="108"/>
      <c r="N899" s="108"/>
      <c r="O899" s="112"/>
      <c r="P899" s="112"/>
      <c r="Q899" s="108"/>
      <c r="R899" s="108"/>
      <c r="S899" s="112"/>
    </row>
    <row r="900" spans="1:19" ht="15.75" customHeight="1" x14ac:dyDescent="0.2">
      <c r="A900" s="108"/>
      <c r="B900" s="108"/>
      <c r="C900" s="108"/>
      <c r="D900" s="107"/>
      <c r="E900" s="108"/>
      <c r="F900" s="108"/>
      <c r="G900" s="108"/>
      <c r="H900" s="108"/>
      <c r="I900" s="108"/>
      <c r="J900" s="109"/>
      <c r="K900" s="109"/>
      <c r="L900" s="108"/>
      <c r="M900" s="108"/>
      <c r="N900" s="108"/>
      <c r="O900" s="112"/>
      <c r="P900" s="112"/>
      <c r="Q900" s="108"/>
      <c r="R900" s="108"/>
      <c r="S900" s="112"/>
    </row>
    <row r="901" spans="1:19" ht="15.75" customHeight="1" x14ac:dyDescent="0.2">
      <c r="A901" s="108"/>
      <c r="B901" s="108"/>
      <c r="C901" s="108"/>
      <c r="D901" s="107"/>
      <c r="E901" s="108"/>
      <c r="F901" s="108"/>
      <c r="G901" s="108"/>
      <c r="H901" s="108"/>
      <c r="I901" s="108"/>
      <c r="J901" s="109"/>
      <c r="K901" s="109"/>
      <c r="L901" s="108"/>
      <c r="M901" s="108"/>
      <c r="N901" s="108"/>
      <c r="O901" s="112"/>
      <c r="P901" s="112"/>
      <c r="Q901" s="108"/>
      <c r="R901" s="108"/>
      <c r="S901" s="112"/>
    </row>
    <row r="902" spans="1:19" ht="15.75" customHeight="1" x14ac:dyDescent="0.2">
      <c r="A902" s="108"/>
      <c r="B902" s="108"/>
      <c r="C902" s="108"/>
      <c r="D902" s="107"/>
      <c r="E902" s="108"/>
      <c r="F902" s="108"/>
      <c r="G902" s="108"/>
      <c r="H902" s="108"/>
      <c r="I902" s="108"/>
      <c r="J902" s="109"/>
      <c r="K902" s="109"/>
      <c r="L902" s="108"/>
      <c r="M902" s="108"/>
      <c r="N902" s="108"/>
      <c r="O902" s="112"/>
      <c r="P902" s="112"/>
      <c r="Q902" s="108"/>
      <c r="R902" s="108"/>
      <c r="S902" s="112"/>
    </row>
    <row r="903" spans="1:19" ht="15.75" customHeight="1" x14ac:dyDescent="0.2">
      <c r="A903" s="108"/>
      <c r="B903" s="108"/>
      <c r="C903" s="108"/>
      <c r="D903" s="107"/>
      <c r="E903" s="108"/>
      <c r="F903" s="108"/>
      <c r="G903" s="108"/>
      <c r="H903" s="108"/>
      <c r="I903" s="108"/>
      <c r="J903" s="109"/>
      <c r="K903" s="109"/>
      <c r="L903" s="108"/>
      <c r="M903" s="108"/>
      <c r="N903" s="108"/>
      <c r="O903" s="112"/>
      <c r="P903" s="112"/>
      <c r="Q903" s="108"/>
      <c r="R903" s="108"/>
      <c r="S903" s="112"/>
    </row>
    <row r="904" spans="1:19" ht="15.75" customHeight="1" x14ac:dyDescent="0.2">
      <c r="A904" s="108"/>
      <c r="B904" s="108"/>
      <c r="C904" s="108"/>
      <c r="D904" s="107"/>
      <c r="E904" s="108"/>
      <c r="F904" s="108"/>
      <c r="G904" s="108"/>
      <c r="H904" s="108"/>
      <c r="I904" s="108"/>
      <c r="J904" s="109"/>
      <c r="K904" s="109"/>
      <c r="L904" s="108"/>
      <c r="M904" s="108"/>
      <c r="N904" s="108"/>
      <c r="O904" s="112"/>
      <c r="P904" s="112"/>
      <c r="Q904" s="108"/>
      <c r="R904" s="108"/>
      <c r="S904" s="112"/>
    </row>
    <row r="905" spans="1:19" ht="15.75" customHeight="1" x14ac:dyDescent="0.2">
      <c r="A905" s="108"/>
      <c r="B905" s="108"/>
      <c r="C905" s="108"/>
      <c r="D905" s="107"/>
      <c r="E905" s="108"/>
      <c r="F905" s="108"/>
      <c r="G905" s="108"/>
      <c r="H905" s="108"/>
      <c r="I905" s="108"/>
      <c r="J905" s="109"/>
      <c r="K905" s="109"/>
      <c r="L905" s="108"/>
      <c r="M905" s="108"/>
      <c r="N905" s="108"/>
      <c r="O905" s="112"/>
      <c r="P905" s="112"/>
      <c r="Q905" s="108"/>
      <c r="R905" s="108"/>
      <c r="S905" s="112"/>
    </row>
    <row r="906" spans="1:19" ht="15.75" customHeight="1" x14ac:dyDescent="0.2">
      <c r="A906" s="108"/>
      <c r="B906" s="108"/>
      <c r="C906" s="108"/>
      <c r="D906" s="107"/>
      <c r="E906" s="108"/>
      <c r="F906" s="108"/>
      <c r="G906" s="108"/>
      <c r="H906" s="108"/>
      <c r="I906" s="108"/>
      <c r="J906" s="109"/>
      <c r="K906" s="109"/>
      <c r="L906" s="108"/>
      <c r="M906" s="108"/>
      <c r="N906" s="108"/>
      <c r="O906" s="112"/>
      <c r="P906" s="112"/>
      <c r="Q906" s="108"/>
      <c r="R906" s="108"/>
      <c r="S906" s="112"/>
    </row>
    <row r="907" spans="1:19" ht="15.75" customHeight="1" x14ac:dyDescent="0.2">
      <c r="A907" s="108"/>
      <c r="B907" s="108"/>
      <c r="C907" s="108"/>
      <c r="D907" s="107"/>
      <c r="E907" s="108"/>
      <c r="F907" s="108"/>
      <c r="G907" s="108"/>
      <c r="H907" s="108"/>
      <c r="I907" s="108"/>
      <c r="J907" s="109"/>
      <c r="K907" s="109"/>
      <c r="L907" s="108"/>
      <c r="M907" s="108"/>
      <c r="N907" s="108"/>
      <c r="O907" s="112"/>
      <c r="P907" s="112"/>
      <c r="Q907" s="108"/>
      <c r="R907" s="108"/>
      <c r="S907" s="112"/>
    </row>
    <row r="908" spans="1:19" ht="15.75" customHeight="1" x14ac:dyDescent="0.2">
      <c r="A908" s="108"/>
      <c r="B908" s="108"/>
      <c r="C908" s="108"/>
      <c r="D908" s="107"/>
      <c r="E908" s="108"/>
      <c r="F908" s="108"/>
      <c r="G908" s="108"/>
      <c r="H908" s="108"/>
      <c r="I908" s="108"/>
      <c r="J908" s="109"/>
      <c r="K908" s="109"/>
      <c r="L908" s="108"/>
      <c r="M908" s="108"/>
      <c r="N908" s="108"/>
      <c r="O908" s="112"/>
      <c r="P908" s="112"/>
      <c r="Q908" s="108"/>
      <c r="R908" s="108"/>
      <c r="S908" s="112"/>
    </row>
    <row r="909" spans="1:19" ht="15.75" customHeight="1" x14ac:dyDescent="0.2">
      <c r="A909" s="108"/>
      <c r="B909" s="108"/>
      <c r="C909" s="108"/>
      <c r="D909" s="107"/>
      <c r="E909" s="108"/>
      <c r="F909" s="108"/>
      <c r="G909" s="108"/>
      <c r="H909" s="108"/>
      <c r="I909" s="108"/>
      <c r="J909" s="109"/>
      <c r="K909" s="109"/>
      <c r="L909" s="108"/>
      <c r="M909" s="108"/>
      <c r="N909" s="108"/>
      <c r="O909" s="112"/>
      <c r="P909" s="112"/>
      <c r="Q909" s="108"/>
      <c r="R909" s="108"/>
      <c r="S909" s="112"/>
    </row>
    <row r="910" spans="1:19" ht="15.75" customHeight="1" x14ac:dyDescent="0.2">
      <c r="A910" s="108"/>
      <c r="B910" s="108"/>
      <c r="C910" s="108"/>
      <c r="D910" s="107"/>
      <c r="E910" s="108"/>
      <c r="F910" s="108"/>
      <c r="G910" s="108"/>
      <c r="H910" s="108"/>
      <c r="I910" s="108"/>
      <c r="J910" s="109"/>
      <c r="K910" s="109"/>
      <c r="L910" s="108"/>
      <c r="M910" s="108"/>
      <c r="N910" s="108"/>
      <c r="O910" s="112"/>
      <c r="P910" s="112"/>
      <c r="Q910" s="108"/>
      <c r="R910" s="108"/>
      <c r="S910" s="112"/>
    </row>
    <row r="911" spans="1:19" ht="15.75" customHeight="1" x14ac:dyDescent="0.2">
      <c r="A911" s="108"/>
      <c r="B911" s="108"/>
      <c r="C911" s="108"/>
      <c r="D911" s="107"/>
      <c r="E911" s="108"/>
      <c r="F911" s="108"/>
      <c r="G911" s="108"/>
      <c r="H911" s="108"/>
      <c r="I911" s="108"/>
      <c r="J911" s="109"/>
      <c r="K911" s="109"/>
      <c r="L911" s="108"/>
      <c r="M911" s="108"/>
      <c r="N911" s="108"/>
      <c r="O911" s="112"/>
      <c r="P911" s="112"/>
      <c r="Q911" s="108"/>
      <c r="R911" s="108"/>
      <c r="S911" s="112"/>
    </row>
    <row r="912" spans="1:19" ht="15.75" customHeight="1" x14ac:dyDescent="0.2">
      <c r="A912" s="108"/>
      <c r="B912" s="108"/>
      <c r="C912" s="108"/>
      <c r="D912" s="107"/>
      <c r="E912" s="108"/>
      <c r="F912" s="108"/>
      <c r="G912" s="108"/>
      <c r="H912" s="108"/>
      <c r="I912" s="108"/>
      <c r="J912" s="109"/>
      <c r="K912" s="109"/>
      <c r="L912" s="108"/>
      <c r="M912" s="108"/>
      <c r="N912" s="108"/>
      <c r="O912" s="112"/>
      <c r="P912" s="112"/>
      <c r="Q912" s="108"/>
      <c r="R912" s="108"/>
      <c r="S912" s="112"/>
    </row>
    <row r="913" spans="1:19" ht="15.75" customHeight="1" x14ac:dyDescent="0.2">
      <c r="A913" s="108"/>
      <c r="B913" s="108"/>
      <c r="C913" s="108"/>
      <c r="D913" s="107"/>
      <c r="E913" s="108"/>
      <c r="F913" s="108"/>
      <c r="G913" s="108"/>
      <c r="H913" s="108"/>
      <c r="I913" s="108"/>
      <c r="J913" s="109"/>
      <c r="K913" s="109"/>
      <c r="L913" s="108"/>
      <c r="M913" s="108"/>
      <c r="N913" s="108"/>
      <c r="O913" s="112"/>
      <c r="P913" s="112"/>
      <c r="Q913" s="108"/>
      <c r="R913" s="108"/>
      <c r="S913" s="112"/>
    </row>
    <row r="914" spans="1:19" ht="15.75" customHeight="1" x14ac:dyDescent="0.2">
      <c r="A914" s="108"/>
      <c r="B914" s="108"/>
      <c r="C914" s="108"/>
      <c r="D914" s="107"/>
      <c r="E914" s="108"/>
      <c r="F914" s="108"/>
      <c r="G914" s="108"/>
      <c r="H914" s="108"/>
      <c r="I914" s="108"/>
      <c r="J914" s="109"/>
      <c r="K914" s="109"/>
      <c r="L914" s="108"/>
      <c r="M914" s="108"/>
      <c r="N914" s="108"/>
      <c r="O914" s="112"/>
      <c r="P914" s="112"/>
      <c r="Q914" s="108"/>
      <c r="R914" s="108"/>
      <c r="S914" s="112"/>
    </row>
    <row r="915" spans="1:19" ht="15.75" customHeight="1" x14ac:dyDescent="0.2">
      <c r="A915" s="108"/>
      <c r="B915" s="108"/>
      <c r="C915" s="108"/>
      <c r="D915" s="107"/>
      <c r="E915" s="108"/>
      <c r="F915" s="108"/>
      <c r="G915" s="108"/>
      <c r="H915" s="108"/>
      <c r="I915" s="108"/>
      <c r="J915" s="109"/>
      <c r="K915" s="109"/>
      <c r="L915" s="108"/>
      <c r="M915" s="108"/>
      <c r="N915" s="108"/>
      <c r="O915" s="112"/>
      <c r="P915" s="112"/>
      <c r="Q915" s="108"/>
      <c r="R915" s="108"/>
      <c r="S915" s="112"/>
    </row>
    <row r="916" spans="1:19" ht="15.75" customHeight="1" x14ac:dyDescent="0.2">
      <c r="A916" s="108"/>
      <c r="B916" s="108"/>
      <c r="C916" s="108"/>
      <c r="D916" s="107"/>
      <c r="E916" s="108"/>
      <c r="F916" s="108"/>
      <c r="G916" s="108"/>
      <c r="H916" s="108"/>
      <c r="I916" s="108"/>
      <c r="J916" s="109"/>
      <c r="K916" s="109"/>
      <c r="L916" s="108"/>
      <c r="M916" s="108"/>
      <c r="N916" s="108"/>
      <c r="O916" s="112"/>
      <c r="P916" s="112"/>
      <c r="Q916" s="108"/>
      <c r="R916" s="108"/>
      <c r="S916" s="112"/>
    </row>
    <row r="917" spans="1:19" ht="15.75" customHeight="1" x14ac:dyDescent="0.2">
      <c r="A917" s="108"/>
      <c r="B917" s="108"/>
      <c r="C917" s="108"/>
      <c r="D917" s="107"/>
      <c r="E917" s="108"/>
      <c r="F917" s="108"/>
      <c r="G917" s="108"/>
      <c r="H917" s="108"/>
      <c r="I917" s="108"/>
      <c r="J917" s="109"/>
      <c r="K917" s="109"/>
      <c r="L917" s="108"/>
      <c r="M917" s="108"/>
      <c r="N917" s="108"/>
      <c r="O917" s="112"/>
      <c r="P917" s="112"/>
      <c r="Q917" s="108"/>
      <c r="R917" s="108"/>
      <c r="S917" s="112"/>
    </row>
    <row r="918" spans="1:19" ht="15.75" customHeight="1" x14ac:dyDescent="0.2">
      <c r="A918" s="108"/>
      <c r="B918" s="108"/>
      <c r="C918" s="108"/>
      <c r="D918" s="107"/>
      <c r="E918" s="108"/>
      <c r="F918" s="108"/>
      <c r="G918" s="108"/>
      <c r="H918" s="108"/>
      <c r="I918" s="108"/>
      <c r="J918" s="109"/>
      <c r="K918" s="109"/>
      <c r="L918" s="108"/>
      <c r="M918" s="108"/>
      <c r="N918" s="108"/>
      <c r="O918" s="112"/>
      <c r="P918" s="112"/>
      <c r="Q918" s="108"/>
      <c r="R918" s="108"/>
      <c r="S918" s="112"/>
    </row>
    <row r="919" spans="1:19" ht="15.75" customHeight="1" x14ac:dyDescent="0.2">
      <c r="A919" s="108"/>
      <c r="B919" s="108"/>
      <c r="C919" s="108"/>
      <c r="D919" s="107"/>
      <c r="E919" s="108"/>
      <c r="F919" s="108"/>
      <c r="G919" s="108"/>
      <c r="H919" s="108"/>
      <c r="I919" s="108"/>
      <c r="J919" s="109"/>
      <c r="K919" s="109"/>
      <c r="L919" s="108"/>
      <c r="M919" s="108"/>
      <c r="N919" s="108"/>
      <c r="O919" s="112"/>
      <c r="P919" s="112"/>
      <c r="Q919" s="108"/>
      <c r="R919" s="108"/>
      <c r="S919" s="112"/>
    </row>
    <row r="920" spans="1:19" ht="15.75" customHeight="1" x14ac:dyDescent="0.2">
      <c r="A920" s="108"/>
      <c r="B920" s="108"/>
      <c r="C920" s="108"/>
      <c r="D920" s="107"/>
      <c r="E920" s="108"/>
      <c r="F920" s="108"/>
      <c r="G920" s="108"/>
      <c r="H920" s="108"/>
      <c r="I920" s="108"/>
      <c r="J920" s="109"/>
      <c r="K920" s="109"/>
      <c r="L920" s="108"/>
      <c r="M920" s="108"/>
      <c r="N920" s="108"/>
      <c r="O920" s="112"/>
      <c r="P920" s="112"/>
      <c r="Q920" s="108"/>
      <c r="R920" s="108"/>
      <c r="S920" s="112"/>
    </row>
    <row r="921" spans="1:19" ht="15.75" customHeight="1" x14ac:dyDescent="0.2">
      <c r="A921" s="108"/>
      <c r="B921" s="108"/>
      <c r="C921" s="108"/>
      <c r="D921" s="107"/>
      <c r="E921" s="108"/>
      <c r="F921" s="108"/>
      <c r="G921" s="108"/>
      <c r="H921" s="108"/>
      <c r="I921" s="108"/>
      <c r="J921" s="109"/>
      <c r="K921" s="109"/>
      <c r="L921" s="108"/>
      <c r="M921" s="108"/>
      <c r="N921" s="108"/>
      <c r="O921" s="112"/>
      <c r="P921" s="112"/>
      <c r="Q921" s="108"/>
      <c r="R921" s="108"/>
      <c r="S921" s="112"/>
    </row>
    <row r="922" spans="1:19" ht="15.75" customHeight="1" x14ac:dyDescent="0.2">
      <c r="A922" s="108"/>
      <c r="B922" s="108"/>
      <c r="C922" s="108"/>
      <c r="D922" s="107"/>
      <c r="E922" s="108"/>
      <c r="F922" s="108"/>
      <c r="G922" s="108"/>
      <c r="H922" s="108"/>
      <c r="I922" s="108"/>
      <c r="J922" s="109"/>
      <c r="K922" s="109"/>
      <c r="L922" s="108"/>
      <c r="M922" s="108"/>
      <c r="N922" s="108"/>
      <c r="O922" s="112"/>
      <c r="P922" s="112"/>
      <c r="Q922" s="108"/>
      <c r="R922" s="108"/>
      <c r="S922" s="112"/>
    </row>
    <row r="923" spans="1:19" ht="15.75" customHeight="1" x14ac:dyDescent="0.2">
      <c r="A923" s="108"/>
      <c r="B923" s="108"/>
      <c r="C923" s="108"/>
      <c r="D923" s="107"/>
      <c r="E923" s="108"/>
      <c r="F923" s="108"/>
      <c r="G923" s="108"/>
      <c r="H923" s="108"/>
      <c r="I923" s="108"/>
      <c r="J923" s="109"/>
      <c r="K923" s="109"/>
      <c r="L923" s="108"/>
      <c r="M923" s="108"/>
      <c r="N923" s="108"/>
      <c r="O923" s="112"/>
      <c r="P923" s="112"/>
      <c r="Q923" s="108"/>
      <c r="R923" s="108"/>
      <c r="S923" s="112"/>
    </row>
    <row r="924" spans="1:19" ht="15.75" customHeight="1" x14ac:dyDescent="0.2">
      <c r="A924" s="108"/>
      <c r="B924" s="108"/>
      <c r="C924" s="108"/>
      <c r="D924" s="107"/>
      <c r="E924" s="108"/>
      <c r="F924" s="108"/>
      <c r="G924" s="108"/>
      <c r="H924" s="108"/>
      <c r="I924" s="108"/>
      <c r="J924" s="109"/>
      <c r="K924" s="109"/>
      <c r="L924" s="108"/>
      <c r="M924" s="108"/>
      <c r="N924" s="108"/>
      <c r="O924" s="112"/>
      <c r="P924" s="112"/>
      <c r="Q924" s="108"/>
      <c r="R924" s="108"/>
      <c r="S924" s="112"/>
    </row>
    <row r="925" spans="1:19" ht="15.75" customHeight="1" x14ac:dyDescent="0.2">
      <c r="A925" s="108"/>
      <c r="B925" s="108"/>
      <c r="C925" s="108"/>
      <c r="D925" s="107"/>
      <c r="E925" s="108"/>
      <c r="F925" s="108"/>
      <c r="G925" s="108"/>
      <c r="H925" s="108"/>
      <c r="I925" s="108"/>
      <c r="J925" s="109"/>
      <c r="K925" s="109"/>
      <c r="L925" s="108"/>
      <c r="M925" s="108"/>
      <c r="N925" s="108"/>
      <c r="O925" s="112"/>
      <c r="P925" s="112"/>
      <c r="Q925" s="108"/>
      <c r="R925" s="108"/>
      <c r="S925" s="112"/>
    </row>
    <row r="926" spans="1:19" ht="15.75" customHeight="1" x14ac:dyDescent="0.2">
      <c r="A926" s="108"/>
      <c r="B926" s="108"/>
      <c r="C926" s="108"/>
      <c r="D926" s="107"/>
      <c r="E926" s="108"/>
      <c r="F926" s="108"/>
      <c r="G926" s="108"/>
      <c r="H926" s="108"/>
      <c r="I926" s="108"/>
      <c r="J926" s="109"/>
      <c r="K926" s="109"/>
      <c r="L926" s="108"/>
      <c r="M926" s="108"/>
      <c r="N926" s="108"/>
      <c r="O926" s="112"/>
      <c r="P926" s="112"/>
      <c r="Q926" s="108"/>
      <c r="R926" s="108"/>
      <c r="S926" s="112"/>
    </row>
    <row r="927" spans="1:19" ht="15.75" customHeight="1" x14ac:dyDescent="0.2">
      <c r="A927" s="108"/>
      <c r="B927" s="108"/>
      <c r="C927" s="108"/>
      <c r="D927" s="107"/>
      <c r="E927" s="108"/>
      <c r="F927" s="108"/>
      <c r="G927" s="108"/>
      <c r="H927" s="108"/>
      <c r="I927" s="108"/>
      <c r="J927" s="109"/>
      <c r="K927" s="109"/>
      <c r="L927" s="108"/>
      <c r="M927" s="108"/>
      <c r="N927" s="108"/>
      <c r="O927" s="112"/>
      <c r="P927" s="112"/>
      <c r="Q927" s="108"/>
      <c r="R927" s="108"/>
      <c r="S927" s="112"/>
    </row>
    <row r="928" spans="1:19" ht="15.75" customHeight="1" x14ac:dyDescent="0.2">
      <c r="A928" s="108"/>
      <c r="B928" s="108"/>
      <c r="C928" s="108"/>
      <c r="D928" s="107"/>
      <c r="E928" s="108"/>
      <c r="F928" s="108"/>
      <c r="G928" s="108"/>
      <c r="H928" s="108"/>
      <c r="I928" s="108"/>
      <c r="J928" s="109"/>
      <c r="K928" s="109"/>
      <c r="L928" s="108"/>
      <c r="M928" s="108"/>
      <c r="N928" s="108"/>
      <c r="O928" s="112"/>
      <c r="P928" s="112"/>
      <c r="Q928" s="108"/>
      <c r="R928" s="108"/>
      <c r="S928" s="112"/>
    </row>
    <row r="929" spans="1:19" ht="15.75" customHeight="1" x14ac:dyDescent="0.2">
      <c r="A929" s="108"/>
      <c r="B929" s="108"/>
      <c r="C929" s="108"/>
      <c r="D929" s="107"/>
      <c r="E929" s="108"/>
      <c r="F929" s="108"/>
      <c r="G929" s="108"/>
      <c r="H929" s="108"/>
      <c r="I929" s="108"/>
      <c r="J929" s="109"/>
      <c r="K929" s="109"/>
      <c r="L929" s="108"/>
      <c r="M929" s="108"/>
      <c r="N929" s="108"/>
      <c r="O929" s="112"/>
      <c r="P929" s="112"/>
      <c r="Q929" s="108"/>
      <c r="R929" s="108"/>
      <c r="S929" s="112"/>
    </row>
    <row r="930" spans="1:19" ht="15.75" customHeight="1" x14ac:dyDescent="0.2">
      <c r="A930" s="108"/>
      <c r="B930" s="108"/>
      <c r="C930" s="108"/>
      <c r="D930" s="107"/>
      <c r="E930" s="108"/>
      <c r="F930" s="108"/>
      <c r="G930" s="108"/>
      <c r="H930" s="108"/>
      <c r="I930" s="108"/>
      <c r="J930" s="109"/>
      <c r="K930" s="109"/>
      <c r="L930" s="108"/>
      <c r="M930" s="108"/>
      <c r="N930" s="108"/>
      <c r="O930" s="112"/>
      <c r="P930" s="112"/>
      <c r="Q930" s="108"/>
      <c r="R930" s="108"/>
      <c r="S930" s="112"/>
    </row>
    <row r="931" spans="1:19" ht="15.75" customHeight="1" x14ac:dyDescent="0.2">
      <c r="A931" s="108"/>
      <c r="B931" s="108"/>
      <c r="C931" s="108"/>
      <c r="D931" s="107"/>
      <c r="E931" s="108"/>
      <c r="F931" s="108"/>
      <c r="G931" s="108"/>
      <c r="H931" s="108"/>
      <c r="I931" s="108"/>
      <c r="J931" s="109"/>
      <c r="K931" s="109"/>
      <c r="L931" s="108"/>
      <c r="M931" s="108"/>
      <c r="N931" s="108"/>
      <c r="O931" s="112"/>
      <c r="P931" s="112"/>
      <c r="Q931" s="108"/>
      <c r="R931" s="108"/>
      <c r="S931" s="112"/>
    </row>
    <row r="932" spans="1:19" ht="15.75" customHeight="1" x14ac:dyDescent="0.2">
      <c r="A932" s="108"/>
      <c r="B932" s="108"/>
      <c r="C932" s="108"/>
      <c r="D932" s="107"/>
      <c r="E932" s="108"/>
      <c r="F932" s="108"/>
      <c r="G932" s="108"/>
      <c r="H932" s="108"/>
      <c r="I932" s="108"/>
      <c r="J932" s="109"/>
      <c r="K932" s="109"/>
      <c r="L932" s="108"/>
      <c r="M932" s="108"/>
      <c r="N932" s="108"/>
      <c r="O932" s="112"/>
      <c r="P932" s="112"/>
      <c r="Q932" s="108"/>
      <c r="R932" s="108"/>
      <c r="S932" s="112"/>
    </row>
    <row r="933" spans="1:19" ht="15.75" customHeight="1" x14ac:dyDescent="0.2">
      <c r="A933" s="108"/>
      <c r="B933" s="108"/>
      <c r="C933" s="108"/>
      <c r="D933" s="107"/>
      <c r="E933" s="108"/>
      <c r="F933" s="108"/>
      <c r="G933" s="108"/>
      <c r="H933" s="108"/>
      <c r="I933" s="108"/>
      <c r="J933" s="109"/>
      <c r="K933" s="109"/>
      <c r="L933" s="108"/>
      <c r="M933" s="108"/>
      <c r="N933" s="108"/>
      <c r="O933" s="112"/>
      <c r="P933" s="112"/>
      <c r="Q933" s="108"/>
      <c r="R933" s="108"/>
      <c r="S933" s="112"/>
    </row>
    <row r="934" spans="1:19" ht="15.75" customHeight="1" x14ac:dyDescent="0.2">
      <c r="A934" s="108"/>
      <c r="B934" s="108"/>
      <c r="C934" s="108"/>
      <c r="D934" s="107"/>
      <c r="E934" s="108"/>
      <c r="F934" s="108"/>
      <c r="G934" s="108"/>
      <c r="H934" s="108"/>
      <c r="I934" s="108"/>
      <c r="J934" s="109"/>
      <c r="K934" s="109"/>
      <c r="L934" s="108"/>
      <c r="M934" s="108"/>
      <c r="N934" s="108"/>
      <c r="O934" s="112"/>
      <c r="P934" s="112"/>
      <c r="Q934" s="108"/>
      <c r="R934" s="108"/>
      <c r="S934" s="112"/>
    </row>
    <row r="935" spans="1:19" ht="15.75" customHeight="1" x14ac:dyDescent="0.2">
      <c r="A935" s="108"/>
      <c r="B935" s="108"/>
      <c r="C935" s="108"/>
      <c r="D935" s="107"/>
      <c r="E935" s="108"/>
      <c r="F935" s="108"/>
      <c r="G935" s="108"/>
      <c r="H935" s="108"/>
      <c r="I935" s="108"/>
      <c r="J935" s="109"/>
      <c r="K935" s="109"/>
      <c r="L935" s="108"/>
      <c r="M935" s="108"/>
      <c r="N935" s="108"/>
      <c r="O935" s="112"/>
      <c r="P935" s="112"/>
      <c r="Q935" s="108"/>
      <c r="R935" s="108"/>
      <c r="S935" s="112"/>
    </row>
    <row r="936" spans="1:19" ht="15.75" customHeight="1" x14ac:dyDescent="0.2">
      <c r="A936" s="108"/>
      <c r="B936" s="108"/>
      <c r="C936" s="108"/>
      <c r="D936" s="107"/>
      <c r="E936" s="108"/>
      <c r="F936" s="108"/>
      <c r="G936" s="108"/>
      <c r="H936" s="108"/>
      <c r="I936" s="108"/>
      <c r="J936" s="109"/>
      <c r="K936" s="109"/>
      <c r="L936" s="108"/>
      <c r="M936" s="108"/>
      <c r="N936" s="108"/>
      <c r="O936" s="112"/>
      <c r="P936" s="112"/>
      <c r="Q936" s="108"/>
      <c r="R936" s="108"/>
      <c r="S936" s="112"/>
    </row>
    <row r="937" spans="1:19" ht="15.75" customHeight="1" x14ac:dyDescent="0.2">
      <c r="A937" s="108"/>
      <c r="B937" s="108"/>
      <c r="C937" s="108"/>
      <c r="D937" s="107"/>
      <c r="E937" s="108"/>
      <c r="F937" s="108"/>
      <c r="G937" s="108"/>
      <c r="H937" s="108"/>
      <c r="I937" s="108"/>
      <c r="J937" s="109"/>
      <c r="K937" s="109"/>
      <c r="L937" s="108"/>
      <c r="M937" s="108"/>
      <c r="N937" s="108"/>
      <c r="O937" s="112"/>
      <c r="P937" s="112"/>
      <c r="Q937" s="108"/>
      <c r="R937" s="108"/>
      <c r="S937" s="112"/>
    </row>
    <row r="938" spans="1:19" ht="15.75" customHeight="1" x14ac:dyDescent="0.2">
      <c r="A938" s="108"/>
      <c r="B938" s="108"/>
      <c r="C938" s="108"/>
      <c r="D938" s="107"/>
      <c r="E938" s="108"/>
      <c r="F938" s="108"/>
      <c r="G938" s="108"/>
      <c r="H938" s="108"/>
      <c r="I938" s="108"/>
      <c r="J938" s="109"/>
      <c r="K938" s="109"/>
      <c r="L938" s="108"/>
      <c r="M938" s="108"/>
      <c r="N938" s="108"/>
      <c r="O938" s="112"/>
      <c r="P938" s="112"/>
      <c r="Q938" s="108"/>
      <c r="R938" s="108"/>
      <c r="S938" s="112"/>
    </row>
    <row r="939" spans="1:19" ht="15.75" customHeight="1" x14ac:dyDescent="0.2">
      <c r="A939" s="108"/>
      <c r="B939" s="108"/>
      <c r="C939" s="108"/>
      <c r="D939" s="107"/>
      <c r="E939" s="108"/>
      <c r="F939" s="108"/>
      <c r="G939" s="108"/>
      <c r="H939" s="108"/>
      <c r="I939" s="108"/>
      <c r="J939" s="109"/>
      <c r="K939" s="109"/>
      <c r="L939" s="108"/>
      <c r="M939" s="108"/>
      <c r="N939" s="108"/>
      <c r="O939" s="112"/>
      <c r="P939" s="112"/>
      <c r="Q939" s="108"/>
      <c r="R939" s="108"/>
      <c r="S939" s="112"/>
    </row>
    <row r="940" spans="1:19" ht="15.75" customHeight="1" x14ac:dyDescent="0.2">
      <c r="A940" s="108"/>
      <c r="B940" s="108"/>
      <c r="C940" s="108"/>
      <c r="D940" s="107"/>
      <c r="E940" s="108"/>
      <c r="F940" s="108"/>
      <c r="G940" s="108"/>
      <c r="H940" s="108"/>
      <c r="I940" s="108"/>
      <c r="J940" s="109"/>
      <c r="K940" s="109"/>
      <c r="L940" s="108"/>
      <c r="M940" s="108"/>
      <c r="N940" s="108"/>
      <c r="O940" s="112"/>
      <c r="P940" s="112"/>
      <c r="Q940" s="108"/>
      <c r="R940" s="108"/>
      <c r="S940" s="112"/>
    </row>
    <row r="941" spans="1:19" ht="15.75" customHeight="1" x14ac:dyDescent="0.2">
      <c r="A941" s="108"/>
      <c r="B941" s="108"/>
      <c r="C941" s="108"/>
      <c r="D941" s="107"/>
      <c r="E941" s="108"/>
      <c r="F941" s="108"/>
      <c r="G941" s="108"/>
      <c r="H941" s="108"/>
      <c r="I941" s="108"/>
      <c r="J941" s="109"/>
      <c r="K941" s="109"/>
      <c r="L941" s="108"/>
      <c r="M941" s="108"/>
      <c r="N941" s="108"/>
      <c r="O941" s="112"/>
      <c r="P941" s="112"/>
      <c r="Q941" s="108"/>
      <c r="R941" s="108"/>
      <c r="S941" s="112"/>
    </row>
    <row r="942" spans="1:19" ht="15.75" customHeight="1" x14ac:dyDescent="0.2">
      <c r="A942" s="108"/>
      <c r="B942" s="108"/>
      <c r="C942" s="108"/>
      <c r="D942" s="107"/>
      <c r="E942" s="108"/>
      <c r="F942" s="108"/>
      <c r="G942" s="108"/>
      <c r="H942" s="108"/>
      <c r="I942" s="108"/>
      <c r="J942" s="109"/>
      <c r="K942" s="109"/>
      <c r="L942" s="108"/>
      <c r="M942" s="108"/>
      <c r="N942" s="108"/>
      <c r="O942" s="112"/>
      <c r="P942" s="112"/>
      <c r="Q942" s="108"/>
      <c r="R942" s="108"/>
      <c r="S942" s="112"/>
    </row>
    <row r="943" spans="1:19" ht="15.75" customHeight="1" x14ac:dyDescent="0.2">
      <c r="A943" s="108"/>
      <c r="B943" s="108"/>
      <c r="C943" s="108"/>
      <c r="D943" s="107"/>
      <c r="E943" s="108"/>
      <c r="F943" s="108"/>
      <c r="G943" s="108"/>
      <c r="H943" s="108"/>
      <c r="I943" s="108"/>
      <c r="J943" s="109"/>
      <c r="K943" s="109"/>
      <c r="L943" s="108"/>
      <c r="M943" s="108"/>
      <c r="N943" s="108"/>
      <c r="O943" s="112"/>
      <c r="P943" s="112"/>
      <c r="Q943" s="108"/>
      <c r="R943" s="108"/>
      <c r="S943" s="112"/>
    </row>
    <row r="944" spans="1:19" ht="15.75" customHeight="1" x14ac:dyDescent="0.2">
      <c r="A944" s="108"/>
      <c r="B944" s="108"/>
      <c r="C944" s="108"/>
      <c r="D944" s="107"/>
      <c r="E944" s="108"/>
      <c r="F944" s="108"/>
      <c r="G944" s="108"/>
      <c r="H944" s="108"/>
      <c r="I944" s="108"/>
      <c r="J944" s="109"/>
      <c r="K944" s="109"/>
      <c r="L944" s="108"/>
      <c r="M944" s="108"/>
      <c r="N944" s="108"/>
      <c r="O944" s="112"/>
      <c r="P944" s="112"/>
      <c r="Q944" s="108"/>
      <c r="R944" s="108"/>
      <c r="S944" s="112"/>
    </row>
    <row r="945" spans="1:19" ht="15.75" customHeight="1" x14ac:dyDescent="0.2">
      <c r="A945" s="108"/>
      <c r="B945" s="108"/>
      <c r="C945" s="108"/>
      <c r="D945" s="107"/>
      <c r="E945" s="108"/>
      <c r="F945" s="108"/>
      <c r="G945" s="108"/>
      <c r="H945" s="108"/>
      <c r="I945" s="108"/>
      <c r="J945" s="109"/>
      <c r="K945" s="109"/>
      <c r="L945" s="108"/>
      <c r="M945" s="108"/>
      <c r="N945" s="108"/>
      <c r="O945" s="112"/>
      <c r="P945" s="112"/>
      <c r="Q945" s="108"/>
      <c r="R945" s="108"/>
      <c r="S945" s="112"/>
    </row>
    <row r="946" spans="1:19" ht="15.75" customHeight="1" x14ac:dyDescent="0.2">
      <c r="A946" s="108"/>
      <c r="B946" s="108"/>
      <c r="C946" s="108"/>
      <c r="D946" s="107"/>
      <c r="E946" s="108"/>
      <c r="F946" s="108"/>
      <c r="G946" s="108"/>
      <c r="H946" s="108"/>
      <c r="I946" s="108"/>
      <c r="J946" s="109"/>
      <c r="K946" s="109"/>
      <c r="L946" s="108"/>
      <c r="M946" s="108"/>
      <c r="N946" s="108"/>
      <c r="O946" s="112"/>
      <c r="P946" s="112"/>
      <c r="Q946" s="108"/>
      <c r="R946" s="108"/>
      <c r="S946" s="112"/>
    </row>
    <row r="947" spans="1:19" ht="15.75" customHeight="1" x14ac:dyDescent="0.2">
      <c r="A947" s="108"/>
      <c r="B947" s="108"/>
      <c r="C947" s="108"/>
      <c r="D947" s="107"/>
      <c r="E947" s="108"/>
      <c r="F947" s="108"/>
      <c r="G947" s="108"/>
      <c r="H947" s="108"/>
      <c r="I947" s="108"/>
      <c r="J947" s="109"/>
      <c r="K947" s="109"/>
      <c r="L947" s="108"/>
      <c r="M947" s="108"/>
      <c r="N947" s="108"/>
      <c r="O947" s="112"/>
      <c r="P947" s="112"/>
      <c r="Q947" s="108"/>
      <c r="R947" s="108"/>
      <c r="S947" s="112"/>
    </row>
  </sheetData>
  <mergeCells count="2">
    <mergeCell ref="F1:K2"/>
    <mergeCell ref="E4:I4"/>
  </mergeCells>
  <hyperlinks>
    <hyperlink ref="A8" r:id="rId1" display="http://planningdocuments.warwickdc.gov.uk/online-applications/simpleSearchResults.do?action=firstPage" xr:uid="{00000000-0004-0000-0300-000000000000}"/>
    <hyperlink ref="A9" r:id="rId2" display="http://planningdocuments.warwickdc.gov.uk/online-applications/applicationDetails.do?activeTab=summary&amp;keyVal=_WARWI_DCAPR_78251" xr:uid="{00000000-0004-0000-0300-000001000000}"/>
    <hyperlink ref="A10" r:id="rId3" display="https://apps.stratford.gov.uk/eplanning/AppDetail.aspx?appkey=ONMKPWPM0GO00" xr:uid="{00000000-0004-0000-0300-000002000000}"/>
    <hyperlink ref="A11" r:id="rId4" display="https://apps.stratford.gov.uk/eplanning/AppDetail.aspx?appkey=OLVCXMPMG6U00" xr:uid="{00000000-0004-0000-0300-000003000000}"/>
    <hyperlink ref="A12" r:id="rId5" display="http://planning.northwarks.gov.uk/portal/servlets/ApplicationSearchServlet?PKID=114256" xr:uid="{00000000-0004-0000-0300-000004000000}"/>
    <hyperlink ref="A14" r:id="rId6" display="http://planning.northwarks.gov.uk/portal/servlets/ApplicationSearchServlet?PKID=114366" xr:uid="{00000000-0004-0000-0300-000005000000}"/>
    <hyperlink ref="A15" r:id="rId7" display="http://apps.nuneatonandbedworth.gov.uk/bt_nbbc_planning/BT_NBBC_Planning_application.asp?strApplicationReference=034821&amp;strRecordType=P" xr:uid="{00000000-0004-0000-0300-000006000000}"/>
    <hyperlink ref="A16" r:id="rId8" display="http://pap/2017/0278" xr:uid="{00000000-0004-0000-0300-000007000000}"/>
    <hyperlink ref="A17" r:id="rId9" display="https://apps.stratford.gov.uk/eplanning/AppDetail.aspx?appkey=OOYXPMPMK8300" xr:uid="{00000000-0004-0000-0300-000008000000}"/>
    <hyperlink ref="A19" r:id="rId10" display="http://apps.nuneatonandbedworth.gov.uk/BT_NBBC_Planning/BT_NBBC_Planning_application.asp?strApplicationReference=034969&amp;strRecordType=P" xr:uid="{00000000-0004-0000-0300-000009000000}"/>
    <hyperlink ref="A20" r:id="rId11" display="http://planning.northwarks.gov.uk/portal/servlets/ApplicationSearchServlet?PKID=114555" xr:uid="{00000000-0004-0000-0300-00000A000000}"/>
    <hyperlink ref="A21" r:id="rId12" display="http://planningdocuments.warwickdc.gov.uk/online-applications/advancedSearchResults.do?action=firstPage" xr:uid="{00000000-0004-0000-0300-00000B000000}"/>
    <hyperlink ref="A23" r:id="rId13" display="http://apps.nuneatonandbedworth.gov.uk/BT_NBBC_Planning/BT_NBBC_Planning_application.asp?strApplicationReference=035037&amp;strRecordType=P" xr:uid="{00000000-0004-0000-0300-00000C000000}"/>
    <hyperlink ref="A24" r:id="rId14" display="http://planning.northwarks.gov.uk/portal/servlets/ApplicationSearchServlet?PKID=114529" xr:uid="{00000000-0004-0000-0300-00000D000000}"/>
    <hyperlink ref="A25" r:id="rId15" display="http://planning.northwarks.gov.uk/portal/servlets/ApplicationSearchServlet?PKID=114649" xr:uid="{00000000-0004-0000-0300-00000E000000}"/>
    <hyperlink ref="A26" r:id="rId16" display="https://apps.stratford.gov.uk/eplanning/AppDetail.aspx?appkey=OME9KHPMKPE00" xr:uid="{00000000-0004-0000-0300-00000F000000}"/>
    <hyperlink ref="A27" r:id="rId17" display="http://www.planningportal.rugby.gov.uk/fulldetail.asp?AltRef=R15/1195&amp;ApplicationNumber=R15%2F1195&amp;AddressPrefix=&amp;submit1=Go" xr:uid="{00000000-0004-0000-0300-000010000000}"/>
    <hyperlink ref="A28" r:id="rId18" display="http://www.planningportal.rugby.gov.uk/fulldetail.asp?AltRef=R15/1366" xr:uid="{00000000-0004-0000-0300-000011000000}"/>
    <hyperlink ref="A29" r:id="rId19" display="http://www.planningportal.rugby.gov.uk/fulldetail.asp?AltRef=R15/1195" xr:uid="{00000000-0004-0000-0300-000012000000}"/>
    <hyperlink ref="A30" r:id="rId20" display="https://apps.stratford.gov.uk/eplanning/AppDetail.aspx?appkey=OSYY2YPM00C00" xr:uid="{00000000-0004-0000-0300-000013000000}"/>
    <hyperlink ref="A31" r:id="rId21" display="https://apps.stratford.gov.uk/eplanning/AppDetail.aspx?appkey=OVUJI3PMI7500" xr:uid="{00000000-0004-0000-0300-000014000000}"/>
    <hyperlink ref="A32" r:id="rId22" display="https://planningdocuments.warwickdc.gov.uk/online-applications/simpleSearchResults.do?action=firstPage" xr:uid="{00000000-0004-0000-0300-000015000000}"/>
    <hyperlink ref="A33" r:id="rId23" display="https://planningdocuments.warwickdc.gov.uk/online-applications/simpleSearchResults.do?action=firstPage" xr:uid="{00000000-0004-0000-0300-000016000000}"/>
    <hyperlink ref="A34" r:id="rId24" display="https://planningdocuments.warwickdc.gov.uk/online-applications/simpleSearchResults.do?action=firstPage" xr:uid="{00000000-0004-0000-0300-000017000000}"/>
    <hyperlink ref="A35" r:id="rId25" display="http://www.planningportal.rugby.gov.uk/fulldetail.asp?AltRef=R16/1910&amp;ApplicationNumber=R16%2F1910&amp;AddressPrefix=&amp;Postcode=&amp;CaseOfficer=&amp;ParishName=&amp;AreaTeam=&amp;WardMember=&amp;Consultant=&amp;DateDecidedStart=&amp;DateDecidedEnd=&amp;Locality=&amp;AgentName=&amp;ApplicantName=&amp;ShowDecided=&amp;DecisionDescription=&amp;DecisionLevel=&amp;Sort1=FullAddressPrefix&amp;Sort2=DateReceived+DESC&amp;Submit=Search" xr:uid="{00000000-0004-0000-0300-000018000000}"/>
    <hyperlink ref="A36" r:id="rId26" display="http://planning.northwarks.gov.uk/portal/servlets/ApplicationSearchServlet" xr:uid="{00000000-0004-0000-0300-000019000000}"/>
    <hyperlink ref="A37" r:id="rId27" display="https://apps.stratford.gov.uk/eplanning/AppDetail.aspx?appkey=OX94V9PM0GO00" xr:uid="{00000000-0004-0000-0300-00001A000000}"/>
    <hyperlink ref="A38" r:id="rId28" display="http://apps.nuneatonandbedworth.gov.uk/BT_NBBC_Planning/BT_NBBC_Planning_applications.asp" xr:uid="{00000000-0004-0000-0300-00001B000000}"/>
    <hyperlink ref="A40" r:id="rId29" display="https://planningdocuments.warwickdc.gov.uk/online-applications/applicationDetails.do?activeTab=summary&amp;keyVal=_WARWI_DCAPR_79815" xr:uid="{00000000-0004-0000-0300-00001C000000}"/>
    <hyperlink ref="A41" r:id="rId30" display="https://apps.stratford.gov.uk/eplanning/AppDetail.aspx?appkey=OXE3HJPMFVY00" xr:uid="{00000000-0004-0000-0300-00001D000000}"/>
    <hyperlink ref="A42" r:id="rId31" display="http://planning.northwarks.gov.uk/portal/servlets/ApplicationSearchServlet?PKID=115014" xr:uid="{00000000-0004-0000-0300-00001E000000}"/>
    <hyperlink ref="A43" r:id="rId32" display="https://apps.stratford.gov.uk/eplanning/AppDetail.aspx?appkey=OY9KUUPMK3J00" xr:uid="{00000000-0004-0000-0300-00001F000000}"/>
    <hyperlink ref="A44" r:id="rId33" display="https://apps.stratford.gov.uk/eplanning/AppDetail.aspx?appkey=OXE3IFPMFVZ00" xr:uid="{00000000-0004-0000-0300-000020000000}"/>
    <hyperlink ref="A46" r:id="rId34" display="https://planningdocuments.warwickdc.gov.uk/online-applications/applicationDetails.do?activeTab=summary&amp;keyVal=_WARWI_DCAPR_80032" xr:uid="{00000000-0004-0000-0300-000021000000}"/>
    <hyperlink ref="A47" r:id="rId35" display="https://apps.stratford.gov.uk/eplanning/AppDetail.aspx?appkey=OZT7LKPMJ7H00" xr:uid="{00000000-0004-0000-0300-000022000000}"/>
    <hyperlink ref="A48" r:id="rId36" display="http://apps.nuneatonandbedworth.gov.uk/BT_NBBC_Planning/BT_NBBC_Planning_application.asp?strApplicationReference=035338&amp;strRecordType=P" xr:uid="{00000000-0004-0000-0300-000023000000}"/>
    <hyperlink ref="A49" r:id="rId37" display="https://planningdocuments.warwickdc.gov.uk/online-applications/simpleSearchResults.do?action=firstPage" xr:uid="{00000000-0004-0000-0300-000024000000}"/>
    <hyperlink ref="A50" r:id="rId38" display="https://planningdocuments.warwickdc.gov.uk/online-applications/applicationDetails.do?activeTab=summary&amp;keyVal=_WARWI_DCAPR_80145" xr:uid="{00000000-0004-0000-0300-000025000000}"/>
    <hyperlink ref="A52" r:id="rId39" display="https://planningdocuments.warwickdc.gov.uk/online-applications/simpleSearchResults.do?action=firstPage" xr:uid="{00000000-0004-0000-0300-000026000000}"/>
    <hyperlink ref="A53" r:id="rId40" display="http://planning.northwarks.gov.uk/portal/servlets/ApplicationSearchServlet?PKID=114917" xr:uid="{00000000-0004-0000-0300-000027000000}"/>
    <hyperlink ref="A54" r:id="rId41" display="https://planningdocuments.warwickdc.gov.uk/online-applications/simpleSearchResults.do?action=firstPage" xr:uid="{00000000-0004-0000-0300-000028000000}"/>
    <hyperlink ref="R55" r:id="rId42" display="http://planning.northwarks.gov.uk/portal/servlets/ApplicationSearchServlet?PKID=115244" xr:uid="{00000000-0004-0000-0300-000029000000}"/>
    <hyperlink ref="A55" r:id="rId43" display="http://apps.nuneatonandbedworth.gov.uk/BT_NBBC_Planning/BT_NBBC_Planning_application.asp?strApplicationReference=035376&amp;strRecordType=P" xr:uid="{00000000-0004-0000-0300-00002A000000}"/>
    <hyperlink ref="A56" r:id="rId44" display="http://www.planningportal.rugby.gov.uk/fulldetail.asp?AltRef=R18/0167" xr:uid="{00000000-0004-0000-0300-00002B000000}"/>
    <hyperlink ref="A57" r:id="rId45" display="http://www.planningportal.rugby.gov.uk/fulldetail.asp?AltRef=R18/0186" xr:uid="{00000000-0004-0000-0300-00002C000000}"/>
    <hyperlink ref="A58" r:id="rId46" display="http://www.planningportal.rugby.gov.uk/fulldetail.asp?AltRef=R17/1089" xr:uid="{00000000-0004-0000-0300-00002D000000}"/>
    <hyperlink ref="A59" r:id="rId47" display="http://www.planningportal.rugby.gov.uk/fulldetail.asp?AltRef=R17/2113&amp;ApplicationNumber=R17%2F2113&amp;AddressPrefix=&amp;Postcode=&amp;CaseOfficer=&amp;ParishName=&amp;AreaTeam=&amp;WardMember=&amp;Consultant=&amp;DateDecidedStart=&amp;DateDecidedEnd=&amp;Locality=&amp;AgentName=&amp;ApplicantName=&amp;ShowDecided=&amp;DecisionDescription=&amp;DecisionLevel=&amp;Sort1=FullAddressPrefix&amp;Sort2=DateReceived+DESC&amp;Submit=Search" xr:uid="{00000000-0004-0000-0300-00002E000000}"/>
    <hyperlink ref="A60" r:id="rId48" display="http://apps.nuneatonandbedworth.gov.uk/BT_NBBC_Planning/BT_NBBC_Planning_application.asp?strApplicationReference=035402&amp;strRecordType=P" xr:uid="{00000000-0004-0000-0300-00002F000000}"/>
    <hyperlink ref="A61" r:id="rId49" display="http://planning.northwarks.gov.uk/portal/servlets/ApplicationSearchServlet?PKID=114649" xr:uid="{00000000-0004-0000-0300-000030000000}"/>
    <hyperlink ref="A63" r:id="rId50" display="https://apps.stratford.gov.uk/eplanning/AppDetail.aspx?appkey=P3VQMAPMITM00" xr:uid="{00000000-0004-0000-0300-000031000000}"/>
    <hyperlink ref="A64" r:id="rId51" display="https://apps.stratford.gov.uk/eplanning/AppDetail.aspx?appkey=P4HSYMPM00E00" xr:uid="{00000000-0004-0000-0300-000032000000}"/>
    <hyperlink ref="A66" r:id="rId52" display="http://planning.northwarks.gov.uk/portal/servlets/ApplicationSearchServlet" xr:uid="{00000000-0004-0000-0300-000033000000}"/>
  </hyperlinks>
  <pageMargins left="0.7" right="0.7" top="0.75" bottom="0.75" header="0.3" footer="0.3"/>
  <pageSetup paperSize="9" orientation="portrait" r:id="rId53"/>
  <headerFooter>
    <oddFooter>&amp;C&amp;1#&amp;"Calibri"&amp;10&amp;K000000OFFICIAL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7A31EFF4D4B34F90F77665F16EBB58" ma:contentTypeVersion="26" ma:contentTypeDescription="Create a new document." ma:contentTypeScope="" ma:versionID="40a5dc37555d9b2db79d36e6f26373f5">
  <xsd:schema xmlns:xsd="http://www.w3.org/2001/XMLSchema" xmlns:xs="http://www.w3.org/2001/XMLSchema" xmlns:p="http://schemas.microsoft.com/office/2006/metadata/properties" xmlns:ns2="f5b837d0-9352-48f6-8277-a4008dd07986" xmlns:ns3="d944e1c6-8bc3-4271-bd14-322fcfcccd68" targetNamespace="http://schemas.microsoft.com/office/2006/metadata/properties" ma:root="true" ma:fieldsID="eabb5be916ba59bdba167439ba6c2f35" ns2:_="" ns3:_="">
    <xsd:import namespace="f5b837d0-9352-48f6-8277-a4008dd07986"/>
    <xsd:import namespace="d944e1c6-8bc3-4271-bd14-322fcfcccd68"/>
    <xsd:element name="properties">
      <xsd:complexType>
        <xsd:sequence>
          <xsd:element name="documentManagement">
            <xsd:complexType>
              <xsd:all>
                <xsd:element ref="ns2:addno" minOccurs="0"/>
                <xsd:element ref="ns2:apas_version" minOccurs="0"/>
                <xsd:element ref="ns2:apnkey" minOccurs="0"/>
                <xsd:element ref="ns2:dipdoctype" minOccurs="0"/>
                <xsd:element ref="ns2:doctype" minOccurs="0"/>
                <xsd:element ref="ns2:mediatype" minOccurs="0"/>
                <xsd:element ref="ns2:module" minOccurs="0"/>
                <xsd:element ref="ns2:moduleid" minOccurs="0"/>
                <xsd:element ref="ns2:reference" minOccurs="0"/>
                <xsd:element ref="ns2:nameaddress"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b837d0-9352-48f6-8277-a4008dd07986" elementFormDefault="qualified">
    <xsd:import namespace="http://schemas.microsoft.com/office/2006/documentManagement/types"/>
    <xsd:import namespace="http://schemas.microsoft.com/office/infopath/2007/PartnerControls"/>
    <xsd:element name="addno" ma:index="8" nillable="true" ma:displayName="addno" ma:internalName="addno">
      <xsd:simpleType>
        <xsd:restriction base="dms:Text">
          <xsd:maxLength value="255"/>
        </xsd:restriction>
      </xsd:simpleType>
    </xsd:element>
    <xsd:element name="apas_version" ma:index="9" nillable="true" ma:displayName="apas_version" ma:internalName="apas_version">
      <xsd:simpleType>
        <xsd:restriction base="dms:Text">
          <xsd:maxLength value="255"/>
        </xsd:restriction>
      </xsd:simpleType>
    </xsd:element>
    <xsd:element name="apnkey" ma:index="10" nillable="true" ma:displayName="apnkey" ma:indexed="true" ma:internalName="apnkey">
      <xsd:simpleType>
        <xsd:restriction base="dms:Text">
          <xsd:maxLength value="255"/>
        </xsd:restriction>
      </xsd:simpleType>
    </xsd:element>
    <xsd:element name="dipdoctype" ma:index="11" nillable="true" ma:displayName="dipdoctype" ma:indexed="true" ma:internalName="dipdoctype">
      <xsd:simpleType>
        <xsd:restriction base="dms:Text">
          <xsd:maxLength value="255"/>
        </xsd:restriction>
      </xsd:simpleType>
    </xsd:element>
    <xsd:element name="doctype" ma:index="12" nillable="true" ma:displayName="doctype" ma:indexed="true" ma:internalName="doctype">
      <xsd:simpleType>
        <xsd:restriction base="dms:Text">
          <xsd:maxLength value="255"/>
        </xsd:restriction>
      </xsd:simpleType>
    </xsd:element>
    <xsd:element name="mediatype" ma:index="13" nillable="true" ma:displayName="mediatype" ma:indexed="true" ma:internalName="mediatype">
      <xsd:simpleType>
        <xsd:restriction base="dms:Text">
          <xsd:maxLength value="255"/>
        </xsd:restriction>
      </xsd:simpleType>
    </xsd:element>
    <xsd:element name="module" ma:index="14" nillable="true" ma:displayName="module" ma:internalName="module">
      <xsd:simpleType>
        <xsd:restriction base="dms:Text">
          <xsd:maxLength value="255"/>
        </xsd:restriction>
      </xsd:simpleType>
    </xsd:element>
    <xsd:element name="moduleid" ma:index="15" nillable="true" ma:displayName="moduleid" ma:internalName="moduleid">
      <xsd:simpleType>
        <xsd:restriction base="dms:Text">
          <xsd:maxLength value="255"/>
        </xsd:restriction>
      </xsd:simpleType>
    </xsd:element>
    <xsd:element name="reference" ma:index="16" nillable="true" ma:displayName="reference" ma:internalName="reference">
      <xsd:simpleType>
        <xsd:restriction base="dms:Text">
          <xsd:maxLength value="255"/>
        </xsd:restriction>
      </xsd:simpleType>
    </xsd:element>
    <xsd:element name="nameaddress" ma:index="17" nillable="true" ma:displayName="nameaddress" ma:internalName="nameaddress">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AutoTags" ma:index="22" nillable="true" ma:displayName="Tags"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ternalName="MediaServiceDateTaken" ma:readOnly="true">
      <xsd:simpleType>
        <xsd:restriction base="dms:Text"/>
      </xsd:simpleType>
    </xsd:element>
    <xsd:element name="MediaServiceLocation" ma:index="26" nillable="true" ma:displayName="Location" ma:internalName="MediaServiceLocation"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b2b71594-50ec-4197-a2aa-3d70398c0e67" ma:termSetId="09814cd3-568e-fe90-9814-8d621ff8fb84" ma:anchorId="fba54fb3-c3e1-fe81-a776-ca4b69148c4d" ma:open="true" ma:isKeyword="false">
      <xsd:complexType>
        <xsd:sequence>
          <xsd:element ref="pc:Terms" minOccurs="0" maxOccurs="1"/>
        </xsd:sequence>
      </xsd:complexType>
    </xsd:element>
    <xsd:element name="MediaLengthInSeconds" ma:index="31" nillable="true" ma:displayName="MediaLengthInSeconds" ma:hidden="true" ma:internalName="MediaLengthInSeconds" ma:readOnly="true">
      <xsd:simpleType>
        <xsd:restriction base="dms:Unknown"/>
      </xsd:simple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44e1c6-8bc3-4271-bd14-322fcfcccd68" elementFormDefault="qualified">
    <xsd:import namespace="http://schemas.microsoft.com/office/2006/documentManagement/types"/>
    <xsd:import namespace="http://schemas.microsoft.com/office/infopath/2007/PartnerControls"/>
    <xsd:element name="TaxCatchAll" ma:index="30" nillable="true" ma:displayName="Taxonomy Catch All Column" ma:hidden="true" ma:list="{c20e2bfc-af75-45e5-92d9-a34c448d898c}" ma:internalName="TaxCatchAll" ma:showField="CatchAllData" ma:web="d944e1c6-8bc3-4271-bd14-322fcfcccd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pas_version xmlns="f5b837d0-9352-48f6-8277-a4008dd07986">Original</apas_version>
    <dipdoctype xmlns="f5b837d0-9352-48f6-8277-a4008dd07986" xsi:nil="true"/>
    <doctype xmlns="f5b837d0-9352-48f6-8277-a4008dd07986" xsi:nil="true"/>
    <nameaddress xmlns="f5b837d0-9352-48f6-8277-a4008dd07986">No Address in UploadNew</nameaddress>
    <addno xmlns="f5b837d0-9352-48f6-8277-a4008dd07986" xsi:nil="true"/>
    <apnkey xmlns="f5b837d0-9352-48f6-8277-a4008dd07986">39190</apnkey>
    <mediatype xmlns="f5b837d0-9352-48f6-8277-a4008dd07986">Media</mediatype>
    <moduleid xmlns="f5b837d0-9352-48f6-8277-a4008dd07986">1</moduleid>
    <lcf76f155ced4ddcb4097134ff3c332f xmlns="f5b837d0-9352-48f6-8277-a4008dd07986">
      <Terms xmlns="http://schemas.microsoft.com/office/infopath/2007/PartnerControls"/>
    </lcf76f155ced4ddcb4097134ff3c332f>
    <module xmlns="f5b837d0-9352-48f6-8277-a4008dd07986">Planning</module>
    <reference xmlns="f5b837d0-9352-48f6-8277-a4008dd07986">R24/0111</reference>
    <TaxCatchAll xmlns="d944e1c6-8bc3-4271-bd14-322fcfcccd6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1AC0DE-35BA-476D-9F8A-2F1E3EEB3F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b837d0-9352-48f6-8277-a4008dd07986"/>
    <ds:schemaRef ds:uri="d944e1c6-8bc3-4271-bd14-322fcfcccd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8BB07C-F752-4DE8-87A8-F06B1DEA7378}">
  <ds:schemaRefs>
    <ds:schemaRef ds:uri="http://schemas.microsoft.com/office/2006/metadata/properties"/>
    <ds:schemaRef ds:uri="http://schemas.microsoft.com/office/infopath/2007/PartnerControls"/>
    <ds:schemaRef ds:uri="f5b837d0-9352-48f6-8277-a4008dd07986"/>
    <ds:schemaRef ds:uri="d944e1c6-8bc3-4271-bd14-322fcfcccd68"/>
  </ds:schemaRefs>
</ds:datastoreItem>
</file>

<file path=customXml/itemProps3.xml><?xml version="1.0" encoding="utf-8"?>
<ds:datastoreItem xmlns:ds="http://schemas.openxmlformats.org/officeDocument/2006/customXml" ds:itemID="{3089FC77-3584-48F4-A56F-14862B9834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sheet 1</vt:lpstr>
      <vt:lpstr>Standard Response</vt:lpstr>
      <vt:lpstr>202324</vt:lpstr>
      <vt:lpstr>202223</vt:lpstr>
      <vt:lpstr>202122</vt:lpstr>
      <vt:lpstr>202021</vt:lpstr>
      <vt:lpstr>201920</vt:lpstr>
      <vt:lpstr>201819</vt:lpstr>
      <vt:lpstr>201718</vt:lpstr>
      <vt:lpstr>201617</vt:lpstr>
      <vt:lpstr>201516</vt:lpstr>
      <vt:lpstr>201415</vt:lpstr>
      <vt:lpstr>CIL Reconcilliation</vt:lpstr>
      <vt:lpstr>Rec Download</vt:lpstr>
      <vt:lpstr>Leamington</vt:lpstr>
      <vt:lpstr>Lillington</vt:lpstr>
      <vt:lpstr>Whitnash</vt:lpstr>
      <vt:lpstr>Warwick</vt:lpstr>
      <vt:lpstr>Kenilworth</vt:lpstr>
      <vt:lpstr>Rugby</vt:lpstr>
      <vt:lpstr>Wolston</vt:lpstr>
      <vt:lpstr>Nuneaton</vt:lpstr>
      <vt:lpstr>Stockingford</vt:lpstr>
      <vt:lpstr>Bedworth</vt:lpstr>
      <vt:lpstr>Stratford</vt:lpstr>
      <vt:lpstr>Shipston</vt:lpstr>
      <vt:lpstr>Wellesbourne</vt:lpstr>
      <vt:lpstr>Alcester</vt:lpstr>
      <vt:lpstr>Southam</vt:lpstr>
      <vt:lpstr>Coleshill</vt:lpstr>
      <vt:lpstr>Polesworth</vt:lpstr>
      <vt:lpstr>Mobiles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Becky Robinson</dc:creator>
  <cp:lastModifiedBy>Lucy Davison</cp:lastModifiedBy>
  <cp:lastPrinted>2019-05-01T13:56:31Z</cp:lastPrinted>
  <dcterms:created xsi:type="dcterms:W3CDTF">2015-03-06T16:50:36Z</dcterms:created>
  <dcterms:modified xsi:type="dcterms:W3CDTF">2025-10-08T15:19:45Z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0x010100737A31EFF4D4B34F90F77665F16EBB58</vt:lpwstr>
  </property>
  <property fmtid="{D5CDD505-2E9C-101B-9397-08002B2CF9AE}" pid="3" name="MSIP_Label_06273429-ee1e-4f26-bb4f-6ffaf4c128e1_Enabled">
    <vt:lpwstr>true</vt:lpwstr>
  </property>
  <property fmtid="{D5CDD505-2E9C-101B-9397-08002B2CF9AE}" pid="4" name="MSIP_Label_06273429-ee1e-4f26-bb4f-6ffaf4c128e1_SetDate">
    <vt:lpwstr>2023-05-25T13:30:07Z</vt:lpwstr>
  </property>
  <property fmtid="{D5CDD505-2E9C-101B-9397-08002B2CF9AE}" pid="5" name="MSIP_Label_06273429-ee1e-4f26-bb4f-6ffaf4c128e1_Method">
    <vt:lpwstr>Privileged</vt:lpwstr>
  </property>
  <property fmtid="{D5CDD505-2E9C-101B-9397-08002B2CF9AE}" pid="6" name="MSIP_Label_06273429-ee1e-4f26-bb4f-6ffaf4c128e1_Name">
    <vt:lpwstr>Official</vt:lpwstr>
  </property>
  <property fmtid="{D5CDD505-2E9C-101B-9397-08002B2CF9AE}" pid="7" name="MSIP_Label_06273429-ee1e-4f26-bb4f-6ffaf4c128e1_SiteId">
    <vt:lpwstr>88b0aa06-5927-4bbb-a893-89cc2713ac82</vt:lpwstr>
  </property>
  <property fmtid="{D5CDD505-2E9C-101B-9397-08002B2CF9AE}" pid="8" name="MSIP_Label_06273429-ee1e-4f26-bb4f-6ffaf4c128e1_ActionId">
    <vt:lpwstr>09b7f718-e7a9-439e-8304-d1a73b39069f</vt:lpwstr>
  </property>
  <property fmtid="{D5CDD505-2E9C-101B-9397-08002B2CF9AE}" pid="9" name="MSIP_Label_06273429-ee1e-4f26-bb4f-6ffaf4c128e1_ContentBits">
    <vt:lpwstr>3</vt:lpwstr>
  </property>
</Properties>
</file>